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<sst xmlns="http://schemas.openxmlformats.org/spreadsheetml/2006/main" count="653" uniqueCount="92">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</sst>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GIJON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A CORUÑA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5883369</c:v>
                </c:pt>
                <c:pt idx="1">
                  <c:v>3625094</c:v>
                </c:pt>
                <c:pt idx="2">
                  <c:v>3296197</c:v>
                </c:pt>
                <c:pt idx="3">
                  <c:v>2574777</c:v>
                </c:pt>
                <c:pt idx="4">
                  <c:v>2568461</c:v>
                </c:pt>
                <c:pt idx="5">
                  <c:v>2299547</c:v>
                </c:pt>
                <c:pt idx="6">
                  <c:v>2028819</c:v>
                </c:pt>
                <c:pt idx="7">
                  <c:v>2010489</c:v>
                </c:pt>
                <c:pt idx="8">
                  <c:v>1590348</c:v>
                </c:pt>
                <c:pt idx="9">
                  <c:v>1262043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GIJON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A CORUÑA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5764413</c:v>
                </c:pt>
                <c:pt idx="1">
                  <c:v>3480936</c:v>
                </c:pt>
                <c:pt idx="2">
                  <c:v>3207280</c:v>
                </c:pt>
                <c:pt idx="3">
                  <c:v>2282106</c:v>
                </c:pt>
                <c:pt idx="4">
                  <c:v>2532219</c:v>
                </c:pt>
                <c:pt idx="5">
                  <c:v>2114329</c:v>
                </c:pt>
                <c:pt idx="6">
                  <c:v>2075676</c:v>
                </c:pt>
                <c:pt idx="7">
                  <c:v>2061439</c:v>
                </c:pt>
                <c:pt idx="8">
                  <c:v>1591802</c:v>
                </c:pt>
                <c:pt idx="9">
                  <c:v>1207652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GIJON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A CORUÑA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5465486</c:v>
                </c:pt>
                <c:pt idx="1">
                  <c:v>3559032</c:v>
                </c:pt>
                <c:pt idx="2">
                  <c:v>3271329</c:v>
                </c:pt>
                <c:pt idx="3">
                  <c:v>2564352</c:v>
                </c:pt>
                <c:pt idx="4">
                  <c:v>2549201</c:v>
                </c:pt>
                <c:pt idx="5">
                  <c:v>2284531</c:v>
                </c:pt>
                <c:pt idx="6">
                  <c:v>2003728</c:v>
                </c:pt>
                <c:pt idx="7">
                  <c:v>1838230</c:v>
                </c:pt>
                <c:pt idx="8">
                  <c:v>1519209</c:v>
                </c:pt>
                <c:pt idx="9">
                  <c:v>1227381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GIJON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A CORUÑA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5334947</c:v>
                </c:pt>
                <c:pt idx="1">
                  <c:v>3411887</c:v>
                </c:pt>
                <c:pt idx="2">
                  <c:v>3179206</c:v>
                </c:pt>
                <c:pt idx="3">
                  <c:v>2272351</c:v>
                </c:pt>
                <c:pt idx="4">
                  <c:v>2515612</c:v>
                </c:pt>
                <c:pt idx="5">
                  <c:v>2107582</c:v>
                </c:pt>
                <c:pt idx="6">
                  <c:v>2054335</c:v>
                </c:pt>
                <c:pt idx="7">
                  <c:v>1872450</c:v>
                </c:pt>
                <c:pt idx="8">
                  <c:v>1490897</c:v>
                </c:pt>
                <c:pt idx="9">
                  <c:v>1149536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SANTA CRUZ DE TENERIFE</c:v>
                </c:pt>
                <c:pt idx="6">
                  <c:v>HUELVA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2103582</c:v>
                </c:pt>
                <c:pt idx="1">
                  <c:v>1749644</c:v>
                </c:pt>
                <c:pt idx="2">
                  <c:v>1706353</c:v>
                </c:pt>
                <c:pt idx="3">
                  <c:v>1400347</c:v>
                </c:pt>
                <c:pt idx="4">
                  <c:v>1017873</c:v>
                </c:pt>
                <c:pt idx="5">
                  <c:v>867255</c:v>
                </c:pt>
                <c:pt idx="6">
                  <c:v>756255</c:v>
                </c:pt>
                <c:pt idx="7">
                  <c:v>754341</c:v>
                </c:pt>
                <c:pt idx="8">
                  <c:v>705318</c:v>
                </c:pt>
                <c:pt idx="9">
                  <c:v>403509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SANTA CRUZ DE TENERIFE</c:v>
                </c:pt>
                <c:pt idx="6">
                  <c:v>HUELVA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1756577</c:v>
                </c:pt>
                <c:pt idx="1">
                  <c:v>1484046</c:v>
                </c:pt>
                <c:pt idx="2">
                  <c:v>1745225</c:v>
                </c:pt>
                <c:pt idx="3">
                  <c:v>1553297</c:v>
                </c:pt>
                <c:pt idx="4">
                  <c:v>973971</c:v>
                </c:pt>
                <c:pt idx="5">
                  <c:v>785034</c:v>
                </c:pt>
                <c:pt idx="6">
                  <c:v>1075035</c:v>
                </c:pt>
                <c:pt idx="7">
                  <c:v>767221</c:v>
                </c:pt>
                <c:pt idx="8">
                  <c:v>855603</c:v>
                </c:pt>
                <c:pt idx="9">
                  <c:v>449385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CARTAGENA</c:v>
                </c:pt>
                <c:pt idx="6">
                  <c:v>HUELVA</c:v>
                </c:pt>
                <c:pt idx="7">
                  <c:v>A CORUÑA</c:v>
                </c:pt>
                <c:pt idx="8">
                  <c:v>AVILES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1815093</c:v>
                </c:pt>
                <c:pt idx="1">
                  <c:v>1046678</c:v>
                </c:pt>
                <c:pt idx="2">
                  <c:v>807808</c:v>
                </c:pt>
                <c:pt idx="3">
                  <c:v>549003</c:v>
                </c:pt>
                <c:pt idx="4">
                  <c:v>495058</c:v>
                </c:pt>
                <c:pt idx="5">
                  <c:v>491565</c:v>
                </c:pt>
                <c:pt idx="6">
                  <c:v>404269</c:v>
                </c:pt>
                <c:pt idx="7">
                  <c:v>377049</c:v>
                </c:pt>
                <c:pt idx="8">
                  <c:v>364410</c:v>
                </c:pt>
                <c:pt idx="9">
                  <c:v>334366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CARTAGENA</c:v>
                </c:pt>
                <c:pt idx="6">
                  <c:v>HUELVA</c:v>
                </c:pt>
                <c:pt idx="7">
                  <c:v>A CORUÑA</c:v>
                </c:pt>
                <c:pt idx="8">
                  <c:v>AVILES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1846767</c:v>
                </c:pt>
                <c:pt idx="1">
                  <c:v>885973</c:v>
                </c:pt>
                <c:pt idx="2">
                  <c:v>550079</c:v>
                </c:pt>
                <c:pt idx="3">
                  <c:v>684837</c:v>
                </c:pt>
                <c:pt idx="4">
                  <c:v>567367</c:v>
                </c:pt>
                <c:pt idx="5">
                  <c:v>302088</c:v>
                </c:pt>
                <c:pt idx="6">
                  <c:v>438535</c:v>
                </c:pt>
                <c:pt idx="7">
                  <c:v>306126</c:v>
                </c:pt>
                <c:pt idx="8">
                  <c:v>220598</c:v>
                </c:pt>
                <c:pt idx="9">
                  <c:v>328227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3099661</c:v>
                </c:pt>
                <c:pt idx="1">
                  <c:v>2602391</c:v>
                </c:pt>
                <c:pt idx="2">
                  <c:v>2206793</c:v>
                </c:pt>
                <c:pt idx="3">
                  <c:v>1321405</c:v>
                </c:pt>
                <c:pt idx="4">
                  <c:v>599327</c:v>
                </c:pt>
                <c:pt idx="5">
                  <c:v>547045</c:v>
                </c:pt>
                <c:pt idx="6">
                  <c:v>540616</c:v>
                </c:pt>
                <c:pt idx="7">
                  <c:v>291380</c:v>
                </c:pt>
                <c:pt idx="8">
                  <c:v>260435</c:v>
                </c:pt>
                <c:pt idx="9">
                  <c:v>204546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3341203</c:v>
                </c:pt>
                <c:pt idx="1">
                  <c:v>2374789</c:v>
                </c:pt>
                <c:pt idx="2">
                  <c:v>2109689</c:v>
                </c:pt>
                <c:pt idx="3">
                  <c:v>1297290</c:v>
                </c:pt>
                <c:pt idx="4">
                  <c:v>529259</c:v>
                </c:pt>
                <c:pt idx="5">
                  <c:v>546218</c:v>
                </c:pt>
                <c:pt idx="6">
                  <c:v>568958</c:v>
                </c:pt>
                <c:pt idx="7">
                  <c:v>281573</c:v>
                </c:pt>
                <c:pt idx="8">
                  <c:v>201380</c:v>
                </c:pt>
                <c:pt idx="9">
                  <c:v>130294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BARCELONA</c:v>
                </c:pt>
                <c:pt idx="6">
                  <c:v>LAS PALMAS</c:v>
                </c:pt>
                <c:pt idx="7">
                  <c:v>MARIN Y RIA DE PONTEVEDRA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3907</c:v>
                </c:pt>
                <c:pt idx="1">
                  <c:v>1997</c:v>
                </c:pt>
                <c:pt idx="2">
                  <c:v>1945</c:v>
                </c:pt>
                <c:pt idx="3">
                  <c:v>842</c:v>
                </c:pt>
                <c:pt idx="4">
                  <c:v>761</c:v>
                </c:pt>
                <c:pt idx="5">
                  <c:v>361</c:v>
                </c:pt>
                <c:pt idx="6">
                  <c:v>311</c:v>
                </c:pt>
                <c:pt idx="7">
                  <c:v>292</c:v>
                </c:pt>
                <c:pt idx="8">
                  <c:v>229</c:v>
                </c:pt>
                <c:pt idx="9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BARCELONA</c:v>
                </c:pt>
                <c:pt idx="6">
                  <c:v>LAS PALMAS</c:v>
                </c:pt>
                <c:pt idx="7">
                  <c:v>MARIN Y RIA DE PONTEVEDRA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3510</c:v>
                </c:pt>
                <c:pt idx="1">
                  <c:v>2056</c:v>
                </c:pt>
                <c:pt idx="2">
                  <c:v>2375</c:v>
                </c:pt>
                <c:pt idx="3">
                  <c:v>1039</c:v>
                </c:pt>
                <c:pt idx="4">
                  <c:v>977</c:v>
                </c:pt>
                <c:pt idx="5">
                  <c:v>55</c:v>
                </c:pt>
                <c:pt idx="6">
                  <c:v>512</c:v>
                </c:pt>
                <c:pt idx="7">
                  <c:v>350</c:v>
                </c:pt>
                <c:pt idx="8">
                  <c:v>273</c:v>
                </c:pt>
                <c:pt idx="9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241649</c:v>
                </c:pt>
                <c:pt idx="1">
                  <c:v>171948</c:v>
                </c:pt>
                <c:pt idx="2">
                  <c:v>71091</c:v>
                </c:pt>
                <c:pt idx="3">
                  <c:v>65701</c:v>
                </c:pt>
                <c:pt idx="4">
                  <c:v>31547</c:v>
                </c:pt>
                <c:pt idx="5">
                  <c:v>30742</c:v>
                </c:pt>
                <c:pt idx="6">
                  <c:v>24990</c:v>
                </c:pt>
                <c:pt idx="7">
                  <c:v>24766</c:v>
                </c:pt>
                <c:pt idx="8">
                  <c:v>19125</c:v>
                </c:pt>
                <c:pt idx="9">
                  <c:v>14926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244641</c:v>
                </c:pt>
                <c:pt idx="1">
                  <c:v>188477</c:v>
                </c:pt>
                <c:pt idx="2">
                  <c:v>100856</c:v>
                </c:pt>
                <c:pt idx="3">
                  <c:v>68994</c:v>
                </c:pt>
                <c:pt idx="4">
                  <c:v>33803</c:v>
                </c:pt>
                <c:pt idx="5">
                  <c:v>37275</c:v>
                </c:pt>
                <c:pt idx="6">
                  <c:v>20876</c:v>
                </c:pt>
                <c:pt idx="7">
                  <c:v>27941</c:v>
                </c:pt>
                <c:pt idx="8">
                  <c:v>16489</c:v>
                </c:pt>
                <c:pt idx="9">
                  <c:v>6635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2477998</c:v>
                </c:pt>
                <c:pt idx="1">
                  <c:v>845096</c:v>
                </c:pt>
                <c:pt idx="2">
                  <c:v>777941</c:v>
                </c:pt>
                <c:pt idx="3">
                  <c:v>742943</c:v>
                </c:pt>
                <c:pt idx="4">
                  <c:v>269726</c:v>
                </c:pt>
                <c:pt idx="5">
                  <c:v>170052</c:v>
                </c:pt>
                <c:pt idx="6">
                  <c:v>53893</c:v>
                </c:pt>
                <c:pt idx="7">
                  <c:v>38163</c:v>
                </c:pt>
                <c:pt idx="8">
                  <c:v>26451</c:v>
                </c:pt>
                <c:pt idx="9">
                  <c:v>25001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2835999</c:v>
                </c:pt>
                <c:pt idx="1">
                  <c:v>654362</c:v>
                </c:pt>
                <c:pt idx="2">
                  <c:v>757265</c:v>
                </c:pt>
                <c:pt idx="3">
                  <c:v>704892</c:v>
                </c:pt>
                <c:pt idx="4">
                  <c:v>203705</c:v>
                </c:pt>
                <c:pt idx="5">
                  <c:v>97098</c:v>
                </c:pt>
                <c:pt idx="6">
                  <c:v>53103</c:v>
                </c:pt>
                <c:pt idx="7">
                  <c:v>12995</c:v>
                </c:pt>
                <c:pt idx="8">
                  <c:v>5172</c:v>
                </c:pt>
                <c:pt idx="9">
                  <c:v>38670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2476896</c:v>
                </c:pt>
                <c:pt idx="1">
                  <c:v>833793</c:v>
                </c:pt>
                <c:pt idx="2">
                  <c:v>767160</c:v>
                </c:pt>
                <c:pt idx="3">
                  <c:v>719534</c:v>
                </c:pt>
                <c:pt idx="4">
                  <c:v>170052</c:v>
                </c:pt>
                <c:pt idx="5">
                  <c:v>26451</c:v>
                </c:pt>
                <c:pt idx="6">
                  <c:v>23041</c:v>
                </c:pt>
                <c:pt idx="7">
                  <c:v>10759</c:v>
                </c:pt>
                <c:pt idx="8">
                  <c:v>4123</c:v>
                </c:pt>
                <c:pt idx="9">
                  <c:v>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2805327</c:v>
                </c:pt>
                <c:pt idx="1">
                  <c:v>643650</c:v>
                </c:pt>
                <c:pt idx="2">
                  <c:v>744471</c:v>
                </c:pt>
                <c:pt idx="3">
                  <c:v>677996</c:v>
                </c:pt>
                <c:pt idx="4">
                  <c:v>97098</c:v>
                </c:pt>
                <c:pt idx="5">
                  <c:v>5172</c:v>
                </c:pt>
                <c:pt idx="6">
                  <c:v>34298</c:v>
                </c:pt>
                <c:pt idx="7">
                  <c:v>12604</c:v>
                </c:pt>
                <c:pt idx="8">
                  <c:v>18527</c:v>
                </c:pt>
                <c:pt idx="9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2728439</c:v>
                </c:pt>
                <c:pt idx="1">
                  <c:v>2062434</c:v>
                </c:pt>
                <c:pt idx="2">
                  <c:v>1663914</c:v>
                </c:pt>
                <c:pt idx="3">
                  <c:v>1050966</c:v>
                </c:pt>
                <c:pt idx="4">
                  <c:v>330501</c:v>
                </c:pt>
                <c:pt idx="5">
                  <c:v>268494</c:v>
                </c:pt>
                <c:pt idx="6">
                  <c:v>176435</c:v>
                </c:pt>
                <c:pt idx="7">
                  <c:v>176209</c:v>
                </c:pt>
                <c:pt idx="8">
                  <c:v>126392</c:v>
                </c:pt>
                <c:pt idx="9">
                  <c:v>101764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2972030</c:v>
                </c:pt>
                <c:pt idx="1">
                  <c:v>1841864</c:v>
                </c:pt>
                <c:pt idx="2">
                  <c:v>1582058</c:v>
                </c:pt>
                <c:pt idx="3">
                  <c:v>1026809</c:v>
                </c:pt>
                <c:pt idx="4">
                  <c:v>303124</c:v>
                </c:pt>
                <c:pt idx="5">
                  <c:v>262376</c:v>
                </c:pt>
                <c:pt idx="6">
                  <c:v>173398</c:v>
                </c:pt>
                <c:pt idx="7">
                  <c:v>98029</c:v>
                </c:pt>
                <c:pt idx="8">
                  <c:v>81500</c:v>
                </c:pt>
                <c:pt idx="9">
                  <c:v>103239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591495</c:v>
                </c:pt>
                <c:pt idx="1">
                  <c:v>567319</c:v>
                </c:pt>
                <c:pt idx="2">
                  <c:v>349081</c:v>
                </c:pt>
                <c:pt idx="3">
                  <c:v>276871</c:v>
                </c:pt>
                <c:pt idx="4">
                  <c:v>251196</c:v>
                </c:pt>
                <c:pt idx="5">
                  <c:v>216239</c:v>
                </c:pt>
                <c:pt idx="6">
                  <c:v>134440</c:v>
                </c:pt>
                <c:pt idx="7">
                  <c:v>81486</c:v>
                </c:pt>
                <c:pt idx="8">
                  <c:v>67708</c:v>
                </c:pt>
                <c:pt idx="9">
                  <c:v>63554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518366</c:v>
                </c:pt>
                <c:pt idx="1">
                  <c:v>480419</c:v>
                </c:pt>
                <c:pt idx="2">
                  <c:v>331767</c:v>
                </c:pt>
                <c:pt idx="3">
                  <c:v>289689</c:v>
                </c:pt>
                <c:pt idx="4">
                  <c:v>289244</c:v>
                </c:pt>
                <c:pt idx="5">
                  <c:v>218878</c:v>
                </c:pt>
                <c:pt idx="6">
                  <c:v>131909</c:v>
                </c:pt>
                <c:pt idx="7">
                  <c:v>85130</c:v>
                </c:pt>
                <c:pt idx="8">
                  <c:v>30679</c:v>
                </c:pt>
                <c:pt idx="9">
                  <c:v>60234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BILBAO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235710</c:v>
                </c:pt>
                <c:pt idx="1">
                  <c:v>217858</c:v>
                </c:pt>
                <c:pt idx="2">
                  <c:v>166499</c:v>
                </c:pt>
                <c:pt idx="3">
                  <c:v>94998</c:v>
                </c:pt>
                <c:pt idx="4">
                  <c:v>35850</c:v>
                </c:pt>
                <c:pt idx="5">
                  <c:v>30942</c:v>
                </c:pt>
                <c:pt idx="6">
                  <c:v>21149</c:v>
                </c:pt>
                <c:pt idx="7">
                  <c:v>18671</c:v>
                </c:pt>
                <c:pt idx="8">
                  <c:v>17168</c:v>
                </c:pt>
                <c:pt idx="9">
                  <c:v>14098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BILBAO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265863</c:v>
                </c:pt>
                <c:pt idx="1">
                  <c:v>184839</c:v>
                </c:pt>
                <c:pt idx="2">
                  <c:v>157026</c:v>
                </c:pt>
                <c:pt idx="3">
                  <c:v>92580</c:v>
                </c:pt>
                <c:pt idx="4">
                  <c:v>33091</c:v>
                </c:pt>
                <c:pt idx="5">
                  <c:v>27741</c:v>
                </c:pt>
                <c:pt idx="6">
                  <c:v>12840</c:v>
                </c:pt>
                <c:pt idx="7">
                  <c:v>16610</c:v>
                </c:pt>
                <c:pt idx="8">
                  <c:v>10868</c:v>
                </c:pt>
                <c:pt idx="9">
                  <c:v>13036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173357</c:v>
                </c:pt>
                <c:pt idx="1">
                  <c:v>62419</c:v>
                </c:pt>
                <c:pt idx="2">
                  <c:v>59370</c:v>
                </c:pt>
                <c:pt idx="3">
                  <c:v>57609</c:v>
                </c:pt>
                <c:pt idx="4">
                  <c:v>20849</c:v>
                </c:pt>
                <c:pt idx="5">
                  <c:v>6258</c:v>
                </c:pt>
                <c:pt idx="6">
                  <c:v>1627</c:v>
                </c:pt>
                <c:pt idx="7">
                  <c:v>636</c:v>
                </c:pt>
                <c:pt idx="8">
                  <c:v>370</c:v>
                </c:pt>
                <c:pt idx="9">
                  <c:v>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253719</c:v>
                </c:pt>
                <c:pt idx="1">
                  <c:v>43071</c:v>
                </c:pt>
                <c:pt idx="2">
                  <c:v>58981</c:v>
                </c:pt>
                <c:pt idx="3">
                  <c:v>54454</c:v>
                </c:pt>
                <c:pt idx="4">
                  <c:v>12686</c:v>
                </c:pt>
                <c:pt idx="5">
                  <c:v>2488</c:v>
                </c:pt>
                <c:pt idx="6">
                  <c:v>2524</c:v>
                </c:pt>
                <c:pt idx="7">
                  <c:v>790</c:v>
                </c:pt>
                <c:pt idx="8">
                  <c:v>0</c:v>
                </c:pt>
                <c:pt idx="9">
                  <c:v>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LAS PALMAS</c:v>
                </c:pt>
                <c:pt idx="6">
                  <c:v>BARCELONA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336392</c:v>
                </c:pt>
                <c:pt idx="1">
                  <c:v>316251</c:v>
                </c:pt>
                <c:pt idx="2">
                  <c:v>150355</c:v>
                </c:pt>
                <c:pt idx="3">
                  <c:v>130276</c:v>
                </c:pt>
                <c:pt idx="4">
                  <c:v>62367</c:v>
                </c:pt>
                <c:pt idx="5">
                  <c:v>57608</c:v>
                </c:pt>
                <c:pt idx="6">
                  <c:v>38121</c:v>
                </c:pt>
                <c:pt idx="7">
                  <c:v>28630</c:v>
                </c:pt>
                <c:pt idx="8">
                  <c:v>28491</c:v>
                </c:pt>
                <c:pt idx="9">
                  <c:v>14187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LAS PALMAS</c:v>
                </c:pt>
                <c:pt idx="6">
                  <c:v>BARCELONA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320307</c:v>
                </c:pt>
                <c:pt idx="1">
                  <c:v>376020</c:v>
                </c:pt>
                <c:pt idx="2">
                  <c:v>152156</c:v>
                </c:pt>
                <c:pt idx="3">
                  <c:v>145942</c:v>
                </c:pt>
                <c:pt idx="4">
                  <c:v>59079</c:v>
                </c:pt>
                <c:pt idx="5">
                  <c:v>88452</c:v>
                </c:pt>
                <c:pt idx="6">
                  <c:v>43331</c:v>
                </c:pt>
                <c:pt idx="7">
                  <c:v>23986</c:v>
                </c:pt>
                <c:pt idx="8">
                  <c:v>34744</c:v>
                </c:pt>
                <c:pt idx="9">
                  <c:v>7240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MALAGA</c:v>
                </c:pt>
                <c:pt idx="3">
                  <c:v>BARCELONA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SANTANDER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48907</c:v>
                </c:pt>
                <c:pt idx="1">
                  <c:v>38118</c:v>
                </c:pt>
                <c:pt idx="2">
                  <c:v>8284</c:v>
                </c:pt>
                <c:pt idx="3">
                  <c:v>6429</c:v>
                </c:pt>
                <c:pt idx="4">
                  <c:v>6054</c:v>
                </c:pt>
                <c:pt idx="5">
                  <c:v>1578</c:v>
                </c:pt>
                <c:pt idx="6">
                  <c:v>1483</c:v>
                </c:pt>
                <c:pt idx="7">
                  <c:v>1347</c:v>
                </c:pt>
                <c:pt idx="8">
                  <c:v>897</c:v>
                </c:pt>
                <c:pt idx="9">
                  <c:v>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MALAGA</c:v>
                </c:pt>
                <c:pt idx="3">
                  <c:v>BARCELONA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SANTANDER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58746</c:v>
                </c:pt>
                <c:pt idx="1">
                  <c:v>35690</c:v>
                </c:pt>
                <c:pt idx="2">
                  <c:v>17456</c:v>
                </c:pt>
                <c:pt idx="3">
                  <c:v>16452</c:v>
                </c:pt>
                <c:pt idx="4">
                  <c:v>11207</c:v>
                </c:pt>
                <c:pt idx="5">
                  <c:v>756</c:v>
                </c:pt>
                <c:pt idx="6">
                  <c:v>0</c:v>
                </c:pt>
                <c:pt idx="7">
                  <c:v>867</c:v>
                </c:pt>
                <c:pt idx="8">
                  <c:v>478</c:v>
                </c:pt>
                <c:pt idx="9">
                  <c:v>3385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92167</c:v>
                </c:pt>
                <c:pt idx="1">
                  <c:v>39074</c:v>
                </c:pt>
                <c:pt idx="2">
                  <c:v>29436</c:v>
                </c:pt>
                <c:pt idx="3">
                  <c:v>24527</c:v>
                </c:pt>
                <c:pt idx="4">
                  <c:v>13030</c:v>
                </c:pt>
                <c:pt idx="5">
                  <c:v>8757</c:v>
                </c:pt>
                <c:pt idx="6">
                  <c:v>6435</c:v>
                </c:pt>
                <c:pt idx="7">
                  <c:v>4729</c:v>
                </c:pt>
                <c:pt idx="8">
                  <c:v>3360</c:v>
                </c:pt>
                <c:pt idx="9">
                  <c:v>3261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85327</c:v>
                </c:pt>
                <c:pt idx="1">
                  <c:v>45888</c:v>
                </c:pt>
                <c:pt idx="2">
                  <c:v>29373</c:v>
                </c:pt>
                <c:pt idx="3">
                  <c:v>21270</c:v>
                </c:pt>
                <c:pt idx="4">
                  <c:v>14270</c:v>
                </c:pt>
                <c:pt idx="5">
                  <c:v>7250</c:v>
                </c:pt>
                <c:pt idx="6">
                  <c:v>8722</c:v>
                </c:pt>
                <c:pt idx="7">
                  <c:v>3505</c:v>
                </c:pt>
                <c:pt idx="8">
                  <c:v>4561</c:v>
                </c:pt>
                <c:pt idx="9">
                  <c:v>2264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1671</c:v>
                </c:pt>
                <c:pt idx="1">
                  <c:v>1505</c:v>
                </c:pt>
                <c:pt idx="2">
                  <c:v>893</c:v>
                </c:pt>
                <c:pt idx="3">
                  <c:v>734</c:v>
                </c:pt>
                <c:pt idx="4">
                  <c:v>645</c:v>
                </c:pt>
                <c:pt idx="5">
                  <c:v>630</c:v>
                </c:pt>
                <c:pt idx="6">
                  <c:v>510</c:v>
                </c:pt>
                <c:pt idx="7">
                  <c:v>276</c:v>
                </c:pt>
                <c:pt idx="8">
                  <c:v>196</c:v>
                </c:pt>
                <c:pt idx="9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1910</c:v>
                </c:pt>
                <c:pt idx="1">
                  <c:v>1735</c:v>
                </c:pt>
                <c:pt idx="2">
                  <c:v>1039</c:v>
                </c:pt>
                <c:pt idx="3">
                  <c:v>758</c:v>
                </c:pt>
                <c:pt idx="4">
                  <c:v>583</c:v>
                </c:pt>
                <c:pt idx="5">
                  <c:v>579</c:v>
                </c:pt>
                <c:pt idx="6">
                  <c:v>506</c:v>
                </c:pt>
                <c:pt idx="7">
                  <c:v>259</c:v>
                </c:pt>
                <c:pt idx="8">
                  <c:v>196</c:v>
                </c:pt>
                <c:pt idx="9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17577160</c:v>
                </c:pt>
                <c:pt idx="1">
                  <c:v>13553374</c:v>
                </c:pt>
                <c:pt idx="2">
                  <c:v>11920736</c:v>
                </c:pt>
                <c:pt idx="3">
                  <c:v>11293605</c:v>
                </c:pt>
                <c:pt idx="4">
                  <c:v>9832286</c:v>
                </c:pt>
                <c:pt idx="5">
                  <c:v>7190512</c:v>
                </c:pt>
                <c:pt idx="6">
                  <c:v>4183584</c:v>
                </c:pt>
                <c:pt idx="7">
                  <c:v>3502396</c:v>
                </c:pt>
                <c:pt idx="8">
                  <c:v>3000553</c:v>
                </c:pt>
                <c:pt idx="9">
                  <c:v>2678276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17318619</c:v>
                </c:pt>
                <c:pt idx="1">
                  <c:v>12404475</c:v>
                </c:pt>
                <c:pt idx="2">
                  <c:v>14655042</c:v>
                </c:pt>
                <c:pt idx="3">
                  <c:v>11055005</c:v>
                </c:pt>
                <c:pt idx="4">
                  <c:v>8555649</c:v>
                </c:pt>
                <c:pt idx="5">
                  <c:v>6361671</c:v>
                </c:pt>
                <c:pt idx="6">
                  <c:v>4139007</c:v>
                </c:pt>
                <c:pt idx="7">
                  <c:v>3274675</c:v>
                </c:pt>
                <c:pt idx="8">
                  <c:v>2754766</c:v>
                </c:pt>
                <c:pt idx="9">
                  <c:v>2578986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MALAGA</c:v>
                </c:pt>
                <c:pt idx="3">
                  <c:v>BARCELONA</c:v>
                </c:pt>
                <c:pt idx="4">
                  <c:v>BALEARES</c:v>
                </c:pt>
                <c:pt idx="5">
                  <c:v>#N/A</c:v>
                </c:pt>
                <c:pt idx="6">
                  <c:v>#N/A</c:v>
                </c:pt>
                <c:pt idx="7">
                  <c:v>A CORUÑA</c:v>
                </c:pt>
                <c:pt idx="8">
                  <c:v>#N/A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35</c:v>
                </c:pt>
                <c:pt idx="1">
                  <c:v>30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#N/A</c:v>
                </c:pt>
                <c:pt idx="6">
                  <c:v>#N/A</c:v>
                </c:pt>
                <c:pt idx="7">
                  <c:v>2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MALAGA</c:v>
                </c:pt>
                <c:pt idx="3">
                  <c:v>BARCELONA</c:v>
                </c:pt>
                <c:pt idx="4">
                  <c:v>BALEARES</c:v>
                </c:pt>
                <c:pt idx="5">
                  <c:v>#N/A</c:v>
                </c:pt>
                <c:pt idx="6">
                  <c:v>#N/A</c:v>
                </c:pt>
                <c:pt idx="7">
                  <c:v>A CORUÑA</c:v>
                </c:pt>
                <c:pt idx="8">
                  <c:v>#N/A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39</c:v>
                </c:pt>
                <c:pt idx="1">
                  <c:v>33</c:v>
                </c:pt>
                <c:pt idx="2">
                  <c:v>12</c:v>
                </c:pt>
                <c:pt idx="3">
                  <c:v>11</c:v>
                </c:pt>
                <c:pt idx="4">
                  <c:v>5</c:v>
                </c:pt>
                <c:pt idx="5">
                  <c:v>#N/A</c:v>
                </c:pt>
                <c:pt idx="6">
                  <c:v>#N/A</c:v>
                </c:pt>
                <c:pt idx="7">
                  <c:v>1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38799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12307381</v>
      </c>
      <c r="E8" s="61">
        <v>12350746</v>
      </c>
      <c r="F8" s="61">
        <v>12307381</v>
      </c>
      <c r="G8" s="61">
        <v>12350746</v>
      </c>
      <c r="H8" s="61">
        <v>43365</v>
      </c>
      <c r="I8" s="62">
        <f>((G8*100/F8)-100)</f>
        <v>0.35234953724111051</v>
      </c>
    </row>
    <row r="9" spans="1:9" x14ac:dyDescent="0.25">
      <c r="A9" s="63"/>
      <c r="B9" s="64"/>
      <c r="C9" s="60" t="s">
        <v>15</v>
      </c>
      <c r="D9" s="61">
        <v>8792111</v>
      </c>
      <c r="E9" s="61">
        <v>9501708</v>
      </c>
      <c r="F9" s="61">
        <v>8792111</v>
      </c>
      <c r="G9" s="61">
        <v>9501708</v>
      </c>
      <c r="H9" s="61">
        <v>709597</v>
      </c>
      <c r="I9" s="62">
        <f t="shared" ref="I9:I19" si="0">((G9*100/F9)-100)</f>
        <v>8.0708375952032441</v>
      </c>
    </row>
    <row r="10" spans="1:9" x14ac:dyDescent="0.25">
      <c r="A10" s="63"/>
      <c r="B10" s="59" t="s">
        <v>16</v>
      </c>
      <c r="C10" s="60" t="s">
        <v>17</v>
      </c>
      <c r="D10" s="61">
        <v>3919910</v>
      </c>
      <c r="E10" s="61">
        <v>4115319</v>
      </c>
      <c r="F10" s="61">
        <v>3919910</v>
      </c>
      <c r="G10" s="61">
        <v>4115319</v>
      </c>
      <c r="H10" s="61">
        <v>195409</v>
      </c>
      <c r="I10" s="62">
        <f t="shared" si="0"/>
        <v>4.9850379217890151</v>
      </c>
    </row>
    <row r="11" spans="1:9" x14ac:dyDescent="0.25">
      <c r="A11" s="63"/>
      <c r="B11" s="63"/>
      <c r="C11" s="60" t="s">
        <v>18</v>
      </c>
      <c r="D11" s="61">
        <v>8701374</v>
      </c>
      <c r="E11" s="61">
        <v>8949772</v>
      </c>
      <c r="F11" s="61">
        <v>8701374</v>
      </c>
      <c r="G11" s="61">
        <v>8949772</v>
      </c>
      <c r="H11" s="61">
        <v>248398</v>
      </c>
      <c r="I11" s="62">
        <f t="shared" si="0"/>
        <v>2.8546985797875095</v>
      </c>
    </row>
    <row r="12" spans="1:9" x14ac:dyDescent="0.25">
      <c r="A12" s="64"/>
      <c r="B12" s="64"/>
      <c r="C12" s="60" t="s">
        <v>2</v>
      </c>
      <c r="D12" s="61">
        <v>12621284</v>
      </c>
      <c r="E12" s="61">
        <v>13065091</v>
      </c>
      <c r="F12" s="61">
        <v>12621284</v>
      </c>
      <c r="G12" s="61">
        <v>13065091</v>
      </c>
      <c r="H12" s="61">
        <v>443807</v>
      </c>
      <c r="I12" s="62">
        <f t="shared" si="0"/>
        <v>3.5163379573742191</v>
      </c>
    </row>
    <row r="13" spans="1:9" x14ac:dyDescent="0.25">
      <c r="A13" s="65"/>
      <c r="B13" s="65"/>
      <c r="C13" s="66" t="s">
        <v>2</v>
      </c>
      <c r="D13" s="67">
        <v>33720776</v>
      </c>
      <c r="E13" s="67">
        <v>34917545</v>
      </c>
      <c r="F13" s="67">
        <v>33720776</v>
      </c>
      <c r="G13" s="67">
        <v>34917545</v>
      </c>
      <c r="H13" s="67">
        <v>1196769</v>
      </c>
      <c r="I13" s="68">
        <f t="shared" si="0"/>
        <v>3.5490553360930903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13488</v>
      </c>
      <c r="E14" s="61">
        <v>12171</v>
      </c>
      <c r="F14" s="61">
        <v>13488</v>
      </c>
      <c r="G14" s="61">
        <v>12171</v>
      </c>
      <c r="H14" s="61">
        <v>-1317</v>
      </c>
      <c r="I14" s="62">
        <f t="shared" si="0"/>
        <v>-9.764234875444842</v>
      </c>
    </row>
    <row r="15" spans="1:9" x14ac:dyDescent="0.25">
      <c r="A15" s="63"/>
      <c r="B15" s="59" t="s">
        <v>7</v>
      </c>
      <c r="C15" s="60" t="s">
        <v>8</v>
      </c>
      <c r="D15" s="61">
        <v>600766</v>
      </c>
      <c r="E15" s="61">
        <v>579536</v>
      </c>
      <c r="F15" s="61">
        <v>600766</v>
      </c>
      <c r="G15" s="61">
        <v>579536</v>
      </c>
      <c r="H15" s="61">
        <v>-21230</v>
      </c>
      <c r="I15" s="62">
        <f t="shared" si="0"/>
        <v>-3.5338218208087682</v>
      </c>
    </row>
    <row r="16" spans="1:9" x14ac:dyDescent="0.25">
      <c r="A16" s="63"/>
      <c r="B16" s="64"/>
      <c r="C16" s="60" t="s">
        <v>9</v>
      </c>
      <c r="D16" s="61">
        <v>221831</v>
      </c>
      <c r="E16" s="61">
        <v>192916</v>
      </c>
      <c r="F16" s="61">
        <v>221831</v>
      </c>
      <c r="G16" s="61">
        <v>192916</v>
      </c>
      <c r="H16" s="61">
        <v>-28915</v>
      </c>
      <c r="I16" s="62">
        <f t="shared" si="0"/>
        <v>-13.03469758509857</v>
      </c>
    </row>
    <row r="17" spans="1:9" x14ac:dyDescent="0.25">
      <c r="A17" s="64"/>
      <c r="B17" s="69" t="s">
        <v>10</v>
      </c>
      <c r="C17" s="60" t="s">
        <v>11</v>
      </c>
      <c r="D17" s="61">
        <v>240646</v>
      </c>
      <c r="E17" s="61">
        <v>212681</v>
      </c>
      <c r="F17" s="61">
        <v>240646</v>
      </c>
      <c r="G17" s="61">
        <v>212681</v>
      </c>
      <c r="H17" s="61">
        <v>-27965</v>
      </c>
      <c r="I17" s="62">
        <f t="shared" si="0"/>
        <v>-11.62080400255978</v>
      </c>
    </row>
    <row r="18" spans="1:9" x14ac:dyDescent="0.25">
      <c r="A18" s="70"/>
      <c r="B18" s="70"/>
      <c r="C18" s="66" t="s">
        <v>2</v>
      </c>
      <c r="D18" s="67">
        <v>1076731</v>
      </c>
      <c r="E18" s="67">
        <v>997304</v>
      </c>
      <c r="F18" s="67">
        <v>1076731</v>
      </c>
      <c r="G18" s="67">
        <v>997304</v>
      </c>
      <c r="H18" s="67">
        <v>-79427</v>
      </c>
      <c r="I18" s="68">
        <f t="shared" si="0"/>
        <v>-7.3766799692773759</v>
      </c>
    </row>
    <row r="19" spans="1:9" x14ac:dyDescent="0.25">
      <c r="A19" s="71"/>
      <c r="B19" s="71"/>
      <c r="C19" s="72" t="s">
        <v>1</v>
      </c>
      <c r="D19" s="73">
        <f>+D13+D18</f>
        <v>34797507</v>
      </c>
      <c r="E19" s="73">
        <f t="shared" ref="E19:G19" si="1">+E13+E18</f>
        <v>35914849</v>
      </c>
      <c r="F19" s="73">
        <f t="shared" si="1"/>
        <v>34797507</v>
      </c>
      <c r="G19" s="73">
        <f t="shared" si="1"/>
        <v>35914849</v>
      </c>
      <c r="H19" s="73">
        <f t="shared" ref="H19" si="2">G19-F19</f>
        <v>1117342</v>
      </c>
      <c r="I19" s="74">
        <f t="shared" si="0"/>
        <v>3.2109829017348801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5384666</v>
      </c>
      <c r="E21" s="61">
        <v>5455791</v>
      </c>
      <c r="F21" s="61">
        <v>5384666</v>
      </c>
      <c r="G21" s="61">
        <v>5455791</v>
      </c>
      <c r="H21" s="61">
        <v>71125</v>
      </c>
      <c r="I21" s="62">
        <f t="shared" ref="I21:I31" si="3">((G21*100/F21)-100)</f>
        <v>1.3208804408667163</v>
      </c>
    </row>
    <row r="22" spans="1:9" x14ac:dyDescent="0.25">
      <c r="A22" s="63"/>
      <c r="B22" s="64"/>
      <c r="C22" s="60" t="s">
        <v>22</v>
      </c>
      <c r="D22" s="61">
        <v>5040638</v>
      </c>
      <c r="E22" s="61">
        <v>5033518</v>
      </c>
      <c r="F22" s="61">
        <v>5040638</v>
      </c>
      <c r="G22" s="61">
        <v>5033518</v>
      </c>
      <c r="H22" s="61">
        <v>-7120</v>
      </c>
      <c r="I22" s="62">
        <f t="shared" si="3"/>
        <v>-0.14125196056531308</v>
      </c>
    </row>
    <row r="23" spans="1:9" x14ac:dyDescent="0.25">
      <c r="A23" s="63"/>
      <c r="B23" s="69" t="s">
        <v>23</v>
      </c>
      <c r="C23" s="60" t="s">
        <v>24</v>
      </c>
      <c r="D23" s="61">
        <v>2738633</v>
      </c>
      <c r="E23" s="61">
        <v>2884782</v>
      </c>
      <c r="F23" s="61">
        <v>2738633</v>
      </c>
      <c r="G23" s="61">
        <v>2884782</v>
      </c>
      <c r="H23" s="61">
        <v>146149</v>
      </c>
      <c r="I23" s="62">
        <f t="shared" si="3"/>
        <v>5.3365675503070378</v>
      </c>
    </row>
    <row r="24" spans="1:9" x14ac:dyDescent="0.25">
      <c r="A24" s="63"/>
      <c r="B24" s="59" t="s">
        <v>25</v>
      </c>
      <c r="C24" s="60" t="s">
        <v>26</v>
      </c>
      <c r="D24" s="61">
        <v>847084</v>
      </c>
      <c r="E24" s="61">
        <v>886304</v>
      </c>
      <c r="F24" s="61">
        <v>847084</v>
      </c>
      <c r="G24" s="61">
        <v>886304</v>
      </c>
      <c r="H24" s="61">
        <v>39220</v>
      </c>
      <c r="I24" s="62">
        <f t="shared" si="3"/>
        <v>4.6300012749621118</v>
      </c>
    </row>
    <row r="25" spans="1:9" x14ac:dyDescent="0.25">
      <c r="A25" s="63"/>
      <c r="B25" s="63"/>
      <c r="C25" s="60" t="s">
        <v>21</v>
      </c>
      <c r="D25" s="61">
        <v>430252</v>
      </c>
      <c r="E25" s="61">
        <v>382895</v>
      </c>
      <c r="F25" s="61">
        <v>430252</v>
      </c>
      <c r="G25" s="61">
        <v>382895</v>
      </c>
      <c r="H25" s="61">
        <v>-47357</v>
      </c>
      <c r="I25" s="62">
        <f t="shared" si="3"/>
        <v>-11.00680531409499</v>
      </c>
    </row>
    <row r="26" spans="1:9" x14ac:dyDescent="0.25">
      <c r="A26" s="63"/>
      <c r="B26" s="59" t="s">
        <v>27</v>
      </c>
      <c r="C26" s="60" t="s">
        <v>28</v>
      </c>
      <c r="D26" s="61">
        <v>1278947</v>
      </c>
      <c r="E26" s="61">
        <v>1182519</v>
      </c>
      <c r="F26" s="61">
        <v>1278947</v>
      </c>
      <c r="G26" s="61">
        <v>1182519</v>
      </c>
      <c r="H26" s="61">
        <v>-96428</v>
      </c>
      <c r="I26" s="62">
        <f t="shared" si="3"/>
        <v>-7.5396400319950772</v>
      </c>
    </row>
    <row r="27" spans="1:9" x14ac:dyDescent="0.25">
      <c r="A27" s="63"/>
      <c r="B27" s="64"/>
      <c r="C27" s="60" t="s">
        <v>29</v>
      </c>
      <c r="D27" s="61">
        <v>148986</v>
      </c>
      <c r="E27" s="61">
        <v>114277</v>
      </c>
      <c r="F27" s="61">
        <v>148986</v>
      </c>
      <c r="G27" s="61">
        <v>114277</v>
      </c>
      <c r="H27" s="61">
        <v>-34709</v>
      </c>
      <c r="I27" s="62">
        <f t="shared" si="3"/>
        <v>-23.296819835420777</v>
      </c>
    </row>
    <row r="28" spans="1:9" x14ac:dyDescent="0.25">
      <c r="A28" s="63"/>
      <c r="B28" s="69" t="s">
        <v>30</v>
      </c>
      <c r="C28" s="60" t="s">
        <v>31</v>
      </c>
      <c r="D28" s="61">
        <v>225497</v>
      </c>
      <c r="E28" s="61">
        <v>229064</v>
      </c>
      <c r="F28" s="61">
        <v>225497</v>
      </c>
      <c r="G28" s="61">
        <v>229064</v>
      </c>
      <c r="H28" s="61">
        <v>3567</v>
      </c>
      <c r="I28" s="62">
        <f t="shared" si="3"/>
        <v>1.5818392262424794</v>
      </c>
    </row>
    <row r="29" spans="1:9" x14ac:dyDescent="0.25">
      <c r="A29" s="63"/>
      <c r="B29" s="59" t="s">
        <v>32</v>
      </c>
      <c r="C29" s="60" t="s">
        <v>33</v>
      </c>
      <c r="D29" s="61">
        <v>9471</v>
      </c>
      <c r="E29" s="61">
        <v>9012</v>
      </c>
      <c r="F29" s="61">
        <v>9471</v>
      </c>
      <c r="G29" s="61">
        <v>9012</v>
      </c>
      <c r="H29" s="61">
        <v>-459</v>
      </c>
      <c r="I29" s="62">
        <f t="shared" si="3"/>
        <v>-4.8463731390560696</v>
      </c>
    </row>
    <row r="30" spans="1:9" x14ac:dyDescent="0.25">
      <c r="A30" s="63"/>
      <c r="B30" s="63"/>
      <c r="C30" s="60" t="s">
        <v>34</v>
      </c>
      <c r="D30" s="61">
        <v>101270831</v>
      </c>
      <c r="E30" s="61">
        <v>103247563</v>
      </c>
      <c r="F30" s="61">
        <v>101270831</v>
      </c>
      <c r="G30" s="61">
        <v>103247563</v>
      </c>
      <c r="H30" s="61">
        <v>1976732</v>
      </c>
      <c r="I30" s="62">
        <f t="shared" si="3"/>
        <v>1.9519263152881621</v>
      </c>
    </row>
    <row r="31" spans="1:9" x14ac:dyDescent="0.25">
      <c r="A31" s="76"/>
      <c r="B31" s="77"/>
      <c r="C31" s="60" t="s">
        <v>35</v>
      </c>
      <c r="D31" s="61">
        <v>110</v>
      </c>
      <c r="E31" s="61">
        <v>89</v>
      </c>
      <c r="F31" s="61">
        <v>110</v>
      </c>
      <c r="G31" s="61">
        <v>89</v>
      </c>
      <c r="H31" s="61">
        <v>-21</v>
      </c>
      <c r="I31" s="62">
        <f t="shared" si="3"/>
        <v>-19.090909090909093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1207652</v>
      </c>
      <c r="C7" s="37">
        <v>1262043</v>
      </c>
      <c r="D7" s="37">
        <v>1207652</v>
      </c>
      <c r="E7" s="37">
        <v>1262043</v>
      </c>
      <c r="F7" s="10">
        <f>((E7*100)/D7)-100</f>
        <v>4.503863695832905</v>
      </c>
      <c r="G7" s="1"/>
      <c r="H7" s="1"/>
      <c r="I7" s="1"/>
    </row>
    <row r="8" spans="1:12" x14ac:dyDescent="0.25">
      <c r="A8" s="11" t="s">
        <v>42</v>
      </c>
      <c r="B8" s="38">
        <v>249948</v>
      </c>
      <c r="C8" s="38">
        <v>307124</v>
      </c>
      <c r="D8" s="38">
        <v>249948</v>
      </c>
      <c r="E8" s="38">
        <v>307124</v>
      </c>
      <c r="F8" s="13">
        <f t="shared" ref="F8:F35" si="0">((E8*100)/D8)-100</f>
        <v>22.875158032870843</v>
      </c>
      <c r="G8" s="1"/>
      <c r="H8" s="1"/>
      <c r="I8" s="1"/>
    </row>
    <row r="9" spans="1:12" x14ac:dyDescent="0.25">
      <c r="A9" s="8" t="s">
        <v>43</v>
      </c>
      <c r="B9" s="37">
        <v>619346</v>
      </c>
      <c r="C9" s="37">
        <v>544631</v>
      </c>
      <c r="D9" s="37">
        <v>619346</v>
      </c>
      <c r="E9" s="37">
        <v>544631</v>
      </c>
      <c r="F9" s="10">
        <f t="shared" si="0"/>
        <v>-12.063531531647897</v>
      </c>
      <c r="G9" s="1"/>
      <c r="H9" s="1"/>
      <c r="I9" s="1"/>
    </row>
    <row r="10" spans="1:12" x14ac:dyDescent="0.25">
      <c r="A10" s="11" t="s">
        <v>44</v>
      </c>
      <c r="B10" s="38">
        <v>361822</v>
      </c>
      <c r="C10" s="38">
        <v>516906</v>
      </c>
      <c r="D10" s="38">
        <v>361822</v>
      </c>
      <c r="E10" s="38">
        <v>516906</v>
      </c>
      <c r="F10" s="13">
        <f t="shared" si="0"/>
        <v>42.861959748163457</v>
      </c>
      <c r="G10" s="1"/>
      <c r="H10" s="1"/>
      <c r="I10" s="1"/>
    </row>
    <row r="11" spans="1:12" x14ac:dyDescent="0.25">
      <c r="A11" s="8" t="s">
        <v>45</v>
      </c>
      <c r="B11" s="37">
        <v>5764413</v>
      </c>
      <c r="C11" s="37">
        <v>5883369</v>
      </c>
      <c r="D11" s="37">
        <v>5764413</v>
      </c>
      <c r="E11" s="37">
        <v>5883369</v>
      </c>
      <c r="F11" s="10">
        <f t="shared" si="0"/>
        <v>2.0636272938805718</v>
      </c>
      <c r="G11" s="1"/>
      <c r="H11" s="1"/>
      <c r="I11" s="1"/>
    </row>
    <row r="12" spans="1:12" x14ac:dyDescent="0.25">
      <c r="A12" s="11" t="s">
        <v>46</v>
      </c>
      <c r="B12" s="38">
        <v>470733</v>
      </c>
      <c r="C12" s="38">
        <v>565329</v>
      </c>
      <c r="D12" s="38">
        <v>470733</v>
      </c>
      <c r="E12" s="38">
        <v>565329</v>
      </c>
      <c r="F12" s="13">
        <f t="shared" si="0"/>
        <v>20.095468131616016</v>
      </c>
      <c r="G12" s="1"/>
      <c r="H12" s="1"/>
      <c r="I12" s="1"/>
    </row>
    <row r="13" spans="1:12" x14ac:dyDescent="0.25">
      <c r="A13" s="8" t="s">
        <v>47</v>
      </c>
      <c r="B13" s="37">
        <v>844627</v>
      </c>
      <c r="C13" s="37">
        <v>897289</v>
      </c>
      <c r="D13" s="37">
        <v>844627</v>
      </c>
      <c r="E13" s="37">
        <v>897289</v>
      </c>
      <c r="F13" s="10">
        <f t="shared" si="0"/>
        <v>6.2349415777615462</v>
      </c>
      <c r="G13" s="1"/>
      <c r="H13" s="1"/>
      <c r="I13" s="1"/>
    </row>
    <row r="14" spans="1:12" x14ac:dyDescent="0.25">
      <c r="A14" s="11" t="s">
        <v>48</v>
      </c>
      <c r="B14" s="38">
        <v>3480936</v>
      </c>
      <c r="C14" s="38">
        <v>3625094</v>
      </c>
      <c r="D14" s="38">
        <v>3480936</v>
      </c>
      <c r="E14" s="38">
        <v>3625094</v>
      </c>
      <c r="F14" s="13">
        <f t="shared" si="0"/>
        <v>4.1413573820374694</v>
      </c>
      <c r="G14" s="1"/>
      <c r="H14" s="1"/>
      <c r="I14" s="1"/>
    </row>
    <row r="15" spans="1:12" x14ac:dyDescent="0.25">
      <c r="A15" s="8" t="s">
        <v>49</v>
      </c>
      <c r="B15" s="37">
        <v>2282106</v>
      </c>
      <c r="C15" s="37">
        <v>2574777</v>
      </c>
      <c r="D15" s="37">
        <v>2282106</v>
      </c>
      <c r="E15" s="37">
        <v>2574777</v>
      </c>
      <c r="F15" s="10">
        <f t="shared" si="0"/>
        <v>12.824601486521658</v>
      </c>
      <c r="G15" s="1"/>
      <c r="H15" s="1"/>
      <c r="I15" s="1"/>
    </row>
    <row r="16" spans="1:12" x14ac:dyDescent="0.25">
      <c r="A16" s="11" t="s">
        <v>50</v>
      </c>
      <c r="B16" s="38">
        <v>2114329</v>
      </c>
      <c r="C16" s="38">
        <v>2299547</v>
      </c>
      <c r="D16" s="38">
        <v>2114329</v>
      </c>
      <c r="E16" s="38">
        <v>2299547</v>
      </c>
      <c r="F16" s="13">
        <f t="shared" si="0"/>
        <v>8.7601314648760962</v>
      </c>
      <c r="G16" s="1"/>
      <c r="H16" s="1"/>
      <c r="I16" s="1"/>
    </row>
    <row r="17" spans="1:9" x14ac:dyDescent="0.25">
      <c r="A17" s="8" t="s">
        <v>51</v>
      </c>
      <c r="B17" s="37">
        <v>1095424</v>
      </c>
      <c r="C17" s="37">
        <v>1009849</v>
      </c>
      <c r="D17" s="37">
        <v>1095424</v>
      </c>
      <c r="E17" s="37">
        <v>1009849</v>
      </c>
      <c r="F17" s="10">
        <f t="shared" si="0"/>
        <v>-7.8120435557373185</v>
      </c>
      <c r="G17" s="1"/>
      <c r="H17" s="1"/>
      <c r="I17" s="1"/>
    </row>
    <row r="18" spans="1:9" x14ac:dyDescent="0.25">
      <c r="A18" s="11" t="s">
        <v>52</v>
      </c>
      <c r="B18" s="38">
        <v>190902</v>
      </c>
      <c r="C18" s="38">
        <v>191933</v>
      </c>
      <c r="D18" s="38">
        <v>190902</v>
      </c>
      <c r="E18" s="38">
        <v>191933</v>
      </c>
      <c r="F18" s="13">
        <f t="shared" si="0"/>
        <v>0.54006767870426131</v>
      </c>
      <c r="G18" s="1"/>
      <c r="H18" s="1"/>
      <c r="I18" s="1"/>
    </row>
    <row r="19" spans="1:9" x14ac:dyDescent="0.25">
      <c r="A19" s="8" t="s">
        <v>53</v>
      </c>
      <c r="B19" s="37">
        <v>664289</v>
      </c>
      <c r="C19" s="37">
        <v>910832</v>
      </c>
      <c r="D19" s="37">
        <v>664289</v>
      </c>
      <c r="E19" s="37">
        <v>910832</v>
      </c>
      <c r="F19" s="10">
        <f t="shared" si="0"/>
        <v>37.11381642628433</v>
      </c>
      <c r="G19" s="1"/>
      <c r="H19" s="1"/>
      <c r="I19" s="1"/>
    </row>
    <row r="20" spans="1:9" x14ac:dyDescent="0.25">
      <c r="A20" s="11" t="s">
        <v>54</v>
      </c>
      <c r="B20" s="38">
        <v>2075676</v>
      </c>
      <c r="C20" s="38">
        <v>2028819</v>
      </c>
      <c r="D20" s="38">
        <v>2075676</v>
      </c>
      <c r="E20" s="38">
        <v>2028819</v>
      </c>
      <c r="F20" s="13">
        <f t="shared" si="0"/>
        <v>-2.2574332410260496</v>
      </c>
      <c r="G20" s="1"/>
      <c r="H20" s="1"/>
      <c r="I20" s="1"/>
    </row>
    <row r="21" spans="1:9" x14ac:dyDescent="0.25">
      <c r="A21" s="8" t="s">
        <v>55</v>
      </c>
      <c r="B21" s="37">
        <v>1554274</v>
      </c>
      <c r="C21" s="37">
        <v>1193080</v>
      </c>
      <c r="D21" s="37">
        <v>1554274</v>
      </c>
      <c r="E21" s="37">
        <v>1193080</v>
      </c>
      <c r="F21" s="10">
        <f t="shared" si="0"/>
        <v>-23.238759703887467</v>
      </c>
      <c r="G21" s="1"/>
      <c r="H21" s="1"/>
      <c r="I21" s="1"/>
    </row>
    <row r="22" spans="1:9" x14ac:dyDescent="0.25">
      <c r="A22" s="11" t="s">
        <v>56</v>
      </c>
      <c r="B22" s="38">
        <v>2061439</v>
      </c>
      <c r="C22" s="38">
        <v>2010489</v>
      </c>
      <c r="D22" s="38">
        <v>2061439</v>
      </c>
      <c r="E22" s="38">
        <v>2010489</v>
      </c>
      <c r="F22" s="13">
        <f t="shared" si="0"/>
        <v>-2.4715744681263914</v>
      </c>
      <c r="G22" s="1"/>
      <c r="H22" s="1"/>
      <c r="I22" s="1"/>
    </row>
    <row r="23" spans="1:9" x14ac:dyDescent="0.25">
      <c r="A23" s="8" t="s">
        <v>57</v>
      </c>
      <c r="B23" s="37">
        <v>270413</v>
      </c>
      <c r="C23" s="37">
        <v>362679</v>
      </c>
      <c r="D23" s="37">
        <v>270413</v>
      </c>
      <c r="E23" s="37">
        <v>362679</v>
      </c>
      <c r="F23" s="10">
        <f t="shared" si="0"/>
        <v>34.120401016223326</v>
      </c>
      <c r="G23" s="1"/>
      <c r="H23" s="1"/>
      <c r="I23" s="1"/>
    </row>
    <row r="24" spans="1:9" x14ac:dyDescent="0.25">
      <c r="A24" s="11" t="s">
        <v>58</v>
      </c>
      <c r="B24" s="38">
        <v>126660</v>
      </c>
      <c r="C24" s="38">
        <v>145683</v>
      </c>
      <c r="D24" s="38">
        <v>126660</v>
      </c>
      <c r="E24" s="38">
        <v>145683</v>
      </c>
      <c r="F24" s="13">
        <f t="shared" si="0"/>
        <v>15.018948365703451</v>
      </c>
      <c r="G24" s="1"/>
      <c r="H24" s="1"/>
      <c r="I24" s="1"/>
    </row>
    <row r="25" spans="1:9" x14ac:dyDescent="0.25">
      <c r="A25" s="8" t="s">
        <v>59</v>
      </c>
      <c r="B25" s="37">
        <v>56022</v>
      </c>
      <c r="C25" s="37">
        <v>62420</v>
      </c>
      <c r="D25" s="37">
        <v>56022</v>
      </c>
      <c r="E25" s="37">
        <v>62420</v>
      </c>
      <c r="F25" s="10">
        <f t="shared" si="0"/>
        <v>11.420513369747596</v>
      </c>
      <c r="G25" s="1"/>
      <c r="H25" s="1"/>
      <c r="I25" s="1"/>
    </row>
    <row r="26" spans="1:9" x14ac:dyDescent="0.25">
      <c r="A26" s="11" t="s">
        <v>60</v>
      </c>
      <c r="B26" s="38">
        <v>222439</v>
      </c>
      <c r="C26" s="38">
        <v>198942</v>
      </c>
      <c r="D26" s="38">
        <v>222439</v>
      </c>
      <c r="E26" s="38">
        <v>198942</v>
      </c>
      <c r="F26" s="13">
        <f t="shared" si="0"/>
        <v>-10.563345456507179</v>
      </c>
      <c r="G26" s="1"/>
      <c r="H26" s="1"/>
      <c r="I26" s="1"/>
    </row>
    <row r="27" spans="1:9" x14ac:dyDescent="0.25">
      <c r="A27" s="8" t="s">
        <v>61</v>
      </c>
      <c r="B27" s="37">
        <v>415396</v>
      </c>
      <c r="C27" s="37">
        <v>455281</v>
      </c>
      <c r="D27" s="37">
        <v>415396</v>
      </c>
      <c r="E27" s="37">
        <v>455281</v>
      </c>
      <c r="F27" s="10">
        <f t="shared" si="0"/>
        <v>9.6016812872536121</v>
      </c>
      <c r="G27" s="1"/>
      <c r="H27" s="1"/>
      <c r="I27" s="1"/>
    </row>
    <row r="28" spans="1:9" x14ac:dyDescent="0.25">
      <c r="A28" s="11" t="s">
        <v>62</v>
      </c>
      <c r="B28" s="38">
        <v>1591802</v>
      </c>
      <c r="C28" s="38">
        <v>1590348</v>
      </c>
      <c r="D28" s="38">
        <v>1591802</v>
      </c>
      <c r="E28" s="38">
        <v>1590348</v>
      </c>
      <c r="F28" s="13">
        <f t="shared" si="0"/>
        <v>-9.1343018792542807E-2</v>
      </c>
      <c r="G28" s="1"/>
      <c r="H28" s="1"/>
      <c r="I28" s="1"/>
    </row>
    <row r="29" spans="1:9" x14ac:dyDescent="0.25">
      <c r="A29" s="8" t="s">
        <v>63</v>
      </c>
      <c r="B29" s="37">
        <v>547984</v>
      </c>
      <c r="C29" s="37">
        <v>458144</v>
      </c>
      <c r="D29" s="37">
        <v>547984</v>
      </c>
      <c r="E29" s="37">
        <v>458144</v>
      </c>
      <c r="F29" s="10">
        <f t="shared" si="0"/>
        <v>-16.394639259540426</v>
      </c>
      <c r="G29" s="1"/>
      <c r="H29" s="1"/>
      <c r="I29" s="1"/>
    </row>
    <row r="30" spans="1:9" x14ac:dyDescent="0.25">
      <c r="A30" s="11" t="s">
        <v>64</v>
      </c>
      <c r="B30" s="38">
        <v>353279</v>
      </c>
      <c r="C30" s="38">
        <v>463267</v>
      </c>
      <c r="D30" s="38">
        <v>353279</v>
      </c>
      <c r="E30" s="38">
        <v>463267</v>
      </c>
      <c r="F30" s="13">
        <f t="shared" si="0"/>
        <v>31.133466750075712</v>
      </c>
      <c r="G30" s="1"/>
      <c r="H30" s="1"/>
      <c r="I30" s="1"/>
    </row>
    <row r="31" spans="1:9" x14ac:dyDescent="0.25">
      <c r="A31" s="8" t="s">
        <v>65</v>
      </c>
      <c r="B31" s="37">
        <v>2532219</v>
      </c>
      <c r="C31" s="37">
        <v>2568461</v>
      </c>
      <c r="D31" s="37">
        <v>2532219</v>
      </c>
      <c r="E31" s="37">
        <v>2568461</v>
      </c>
      <c r="F31" s="10">
        <f t="shared" si="0"/>
        <v>1.4312348181575203</v>
      </c>
      <c r="G31" s="1"/>
      <c r="H31" s="1"/>
      <c r="I31" s="1"/>
    </row>
    <row r="32" spans="1:9" x14ac:dyDescent="0.25">
      <c r="A32" s="11" t="s">
        <v>66</v>
      </c>
      <c r="B32" s="38">
        <v>3207280</v>
      </c>
      <c r="C32" s="38">
        <v>3296197</v>
      </c>
      <c r="D32" s="38">
        <v>3207280</v>
      </c>
      <c r="E32" s="38">
        <v>3296197</v>
      </c>
      <c r="F32" s="13">
        <f t="shared" si="0"/>
        <v>2.7723491556708524</v>
      </c>
      <c r="G32" s="1"/>
      <c r="H32" s="1"/>
      <c r="I32" s="1"/>
    </row>
    <row r="33" spans="1:9" x14ac:dyDescent="0.25">
      <c r="A33" s="8" t="s">
        <v>67</v>
      </c>
      <c r="B33" s="37">
        <v>371251</v>
      </c>
      <c r="C33" s="37">
        <v>384829</v>
      </c>
      <c r="D33" s="37">
        <v>371251</v>
      </c>
      <c r="E33" s="37">
        <v>384829</v>
      </c>
      <c r="F33" s="10">
        <f t="shared" si="0"/>
        <v>3.6573638858885289</v>
      </c>
      <c r="G33" s="1"/>
      <c r="H33" s="1"/>
      <c r="I33" s="1"/>
    </row>
    <row r="34" spans="1:9" x14ac:dyDescent="0.25">
      <c r="A34" s="11" t="s">
        <v>68</v>
      </c>
      <c r="B34" s="38">
        <v>64846</v>
      </c>
      <c r="C34" s="38">
        <v>107487</v>
      </c>
      <c r="D34" s="38">
        <v>64846</v>
      </c>
      <c r="E34" s="38">
        <v>107487</v>
      </c>
      <c r="F34" s="13">
        <f t="shared" si="0"/>
        <v>65.757332757610328</v>
      </c>
      <c r="G34" s="1"/>
      <c r="H34" s="1"/>
      <c r="I34" s="1"/>
    </row>
    <row r="35" spans="1:9" x14ac:dyDescent="0.25">
      <c r="A35" s="14" t="s">
        <v>69</v>
      </c>
      <c r="B35" s="15">
        <f>SUM(B7:B34)</f>
        <v>34797507</v>
      </c>
      <c r="C35" s="15">
        <f t="shared" ref="C35:E35" si="1">SUM(C7:C34)</f>
        <v>35914849</v>
      </c>
      <c r="D35" s="15">
        <f t="shared" si="1"/>
        <v>34797507</v>
      </c>
      <c r="E35" s="15">
        <f t="shared" si="1"/>
        <v>35914849</v>
      </c>
      <c r="F35" s="16">
        <f t="shared" si="0"/>
        <v>3.2109829017348801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1262043</v>
      </c>
      <c r="C38" s="41">
        <f>D7</f>
        <v>1207652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5883369</v>
      </c>
      <c r="G38" s="42">
        <f>LOOKUP(E38,$A$38:$A$65,$C$38:$C$65)</f>
        <v>5764413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307124</v>
      </c>
      <c r="C39" s="41">
        <f t="shared" ref="C39:C65" si="5">D8</f>
        <v>249948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3625094</v>
      </c>
      <c r="G39" s="42">
        <f t="shared" ref="G39:G65" si="8">LOOKUP(E39,$A$38:$A$65,$C$38:$C$65)</f>
        <v>3480936</v>
      </c>
    </row>
    <row r="40" spans="1:9" x14ac:dyDescent="0.25">
      <c r="A40" s="42" t="str">
        <f t="shared" si="3"/>
        <v>ALMERIA</v>
      </c>
      <c r="B40" s="41">
        <f t="shared" si="4"/>
        <v>544631</v>
      </c>
      <c r="C40" s="41">
        <f t="shared" si="5"/>
        <v>619346</v>
      </c>
      <c r="D40" s="41">
        <f t="shared" si="6"/>
        <v>16</v>
      </c>
      <c r="E40" s="42" t="str">
        <f t="shared" si="2"/>
        <v>VALENCIA</v>
      </c>
      <c r="F40" s="42">
        <f t="shared" si="7"/>
        <v>3296197</v>
      </c>
      <c r="G40" s="42">
        <f t="shared" si="8"/>
        <v>3207280</v>
      </c>
    </row>
    <row r="41" spans="1:9" x14ac:dyDescent="0.25">
      <c r="A41" s="42" t="str">
        <f t="shared" si="3"/>
        <v>AVILES</v>
      </c>
      <c r="B41" s="41">
        <f t="shared" si="4"/>
        <v>516906</v>
      </c>
      <c r="C41" s="41">
        <f t="shared" si="5"/>
        <v>361822</v>
      </c>
      <c r="D41" s="41">
        <f t="shared" si="6"/>
        <v>17</v>
      </c>
      <c r="E41" s="42" t="str">
        <f t="shared" si="2"/>
        <v>BILBAO</v>
      </c>
      <c r="F41" s="42">
        <f t="shared" si="7"/>
        <v>2574777</v>
      </c>
      <c r="G41" s="42">
        <f t="shared" si="8"/>
        <v>2282106</v>
      </c>
    </row>
    <row r="42" spans="1:9" x14ac:dyDescent="0.25">
      <c r="A42" s="42" t="str">
        <f t="shared" si="3"/>
        <v>BAHIA DE ALGECIRAS</v>
      </c>
      <c r="B42" s="41">
        <f t="shared" si="4"/>
        <v>5883369</v>
      </c>
      <c r="C42" s="41">
        <f t="shared" si="5"/>
        <v>5764413</v>
      </c>
      <c r="D42" s="41">
        <f t="shared" si="6"/>
        <v>1</v>
      </c>
      <c r="E42" s="42" t="str">
        <f t="shared" si="2"/>
        <v>TARRAGONA</v>
      </c>
      <c r="F42" s="42">
        <f t="shared" si="7"/>
        <v>2568461</v>
      </c>
      <c r="G42" s="42">
        <f t="shared" si="8"/>
        <v>2532219</v>
      </c>
    </row>
    <row r="43" spans="1:9" x14ac:dyDescent="0.25">
      <c r="A43" s="42" t="str">
        <f t="shared" si="3"/>
        <v>BAHIA DE CADIZ</v>
      </c>
      <c r="B43" s="41">
        <f t="shared" si="4"/>
        <v>565329</v>
      </c>
      <c r="C43" s="41">
        <f t="shared" si="5"/>
        <v>470733</v>
      </c>
      <c r="D43" s="41">
        <f t="shared" si="6"/>
        <v>15</v>
      </c>
      <c r="E43" s="42" t="str">
        <f t="shared" si="2"/>
        <v>CARTAGENA</v>
      </c>
      <c r="F43" s="42">
        <f t="shared" si="7"/>
        <v>2299547</v>
      </c>
      <c r="G43" s="42">
        <f t="shared" si="8"/>
        <v>2114329</v>
      </c>
    </row>
    <row r="44" spans="1:9" x14ac:dyDescent="0.25">
      <c r="A44" s="42" t="str">
        <f t="shared" si="3"/>
        <v>BALEARES</v>
      </c>
      <c r="B44" s="41">
        <f t="shared" si="4"/>
        <v>897289</v>
      </c>
      <c r="C44" s="41">
        <f t="shared" si="5"/>
        <v>844627</v>
      </c>
      <c r="D44" s="41">
        <f t="shared" si="6"/>
        <v>14</v>
      </c>
      <c r="E44" s="42" t="str">
        <f t="shared" si="2"/>
        <v>GIJON</v>
      </c>
      <c r="F44" s="42">
        <f t="shared" si="7"/>
        <v>2028819</v>
      </c>
      <c r="G44" s="42">
        <f t="shared" si="8"/>
        <v>2075676</v>
      </c>
    </row>
    <row r="45" spans="1:9" x14ac:dyDescent="0.25">
      <c r="A45" s="42" t="str">
        <f t="shared" si="3"/>
        <v>BARCELONA</v>
      </c>
      <c r="B45" s="41">
        <f t="shared" si="4"/>
        <v>3625094</v>
      </c>
      <c r="C45" s="41">
        <f t="shared" si="5"/>
        <v>3480936</v>
      </c>
      <c r="D45" s="41">
        <f t="shared" si="6"/>
        <v>2</v>
      </c>
      <c r="E45" s="42" t="str">
        <f t="shared" si="2"/>
        <v>LAS PALMAS</v>
      </c>
      <c r="F45" s="42">
        <f t="shared" si="7"/>
        <v>2010489</v>
      </c>
      <c r="G45" s="42">
        <f t="shared" si="8"/>
        <v>2061439</v>
      </c>
    </row>
    <row r="46" spans="1:9" x14ac:dyDescent="0.25">
      <c r="A46" s="42" t="str">
        <f t="shared" si="3"/>
        <v>BILBAO</v>
      </c>
      <c r="B46" s="41">
        <f t="shared" si="4"/>
        <v>2574777</v>
      </c>
      <c r="C46" s="41">
        <f t="shared" si="5"/>
        <v>2282106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1590348</v>
      </c>
      <c r="G46" s="42">
        <f t="shared" si="8"/>
        <v>1591802</v>
      </c>
    </row>
    <row r="47" spans="1:9" x14ac:dyDescent="0.25">
      <c r="A47" s="42" t="str">
        <f t="shared" si="3"/>
        <v>CARTAGENA</v>
      </c>
      <c r="B47" s="41">
        <f t="shared" si="4"/>
        <v>2299547</v>
      </c>
      <c r="C47" s="41">
        <f t="shared" si="5"/>
        <v>2114329</v>
      </c>
      <c r="D47" s="41">
        <f t="shared" si="6"/>
        <v>6</v>
      </c>
      <c r="E47" s="42" t="str">
        <f t="shared" si="2"/>
        <v>A CORUÑA</v>
      </c>
      <c r="F47" s="42">
        <f t="shared" si="7"/>
        <v>1262043</v>
      </c>
      <c r="G47" s="42">
        <f t="shared" si="8"/>
        <v>1207652</v>
      </c>
    </row>
    <row r="48" spans="1:9" x14ac:dyDescent="0.25">
      <c r="A48" s="42" t="str">
        <f t="shared" si="3"/>
        <v>CASTELLON</v>
      </c>
      <c r="B48" s="41">
        <f t="shared" si="4"/>
        <v>1009849</v>
      </c>
      <c r="C48" s="41">
        <f t="shared" si="5"/>
        <v>1095424</v>
      </c>
      <c r="D48" s="41">
        <f t="shared" si="6"/>
        <v>12</v>
      </c>
      <c r="E48" s="42" t="str">
        <f t="shared" si="2"/>
        <v>HUELVA</v>
      </c>
      <c r="F48" s="42">
        <f t="shared" si="7"/>
        <v>1193080</v>
      </c>
      <c r="G48" s="42">
        <f t="shared" si="8"/>
        <v>1554274</v>
      </c>
    </row>
    <row r="49" spans="1:7" x14ac:dyDescent="0.25">
      <c r="A49" s="42" t="str">
        <f t="shared" si="3"/>
        <v>CEUTA</v>
      </c>
      <c r="B49" s="41">
        <f t="shared" si="4"/>
        <v>191933</v>
      </c>
      <c r="C49" s="41">
        <f t="shared" si="5"/>
        <v>190902</v>
      </c>
      <c r="D49" s="41">
        <f t="shared" si="6"/>
        <v>25</v>
      </c>
      <c r="E49" s="42" t="str">
        <f t="shared" si="2"/>
        <v>CASTELLON</v>
      </c>
      <c r="F49" s="42">
        <f t="shared" si="7"/>
        <v>1009849</v>
      </c>
      <c r="G49" s="42">
        <f t="shared" si="8"/>
        <v>1095424</v>
      </c>
    </row>
    <row r="50" spans="1:7" x14ac:dyDescent="0.25">
      <c r="A50" s="42" t="str">
        <f t="shared" si="3"/>
        <v>FERROL-SAN CIBRAO</v>
      </c>
      <c r="B50" s="41">
        <f t="shared" si="4"/>
        <v>910832</v>
      </c>
      <c r="C50" s="41">
        <f t="shared" si="5"/>
        <v>664289</v>
      </c>
      <c r="D50" s="41">
        <f t="shared" si="6"/>
        <v>13</v>
      </c>
      <c r="E50" s="42" t="str">
        <f t="shared" si="2"/>
        <v>FERROL-SAN CIBRAO</v>
      </c>
      <c r="F50" s="42">
        <f t="shared" si="7"/>
        <v>910832</v>
      </c>
      <c r="G50" s="42">
        <f t="shared" si="8"/>
        <v>664289</v>
      </c>
    </row>
    <row r="51" spans="1:7" x14ac:dyDescent="0.25">
      <c r="A51" s="42" t="str">
        <f t="shared" si="3"/>
        <v>GIJON</v>
      </c>
      <c r="B51" s="41">
        <f t="shared" si="4"/>
        <v>2028819</v>
      </c>
      <c r="C51" s="41">
        <f t="shared" si="5"/>
        <v>2075676</v>
      </c>
      <c r="D51" s="41">
        <f t="shared" si="6"/>
        <v>7</v>
      </c>
      <c r="E51" s="42" t="str">
        <f t="shared" si="2"/>
        <v>BALEARES</v>
      </c>
      <c r="F51" s="42">
        <f t="shared" si="7"/>
        <v>897289</v>
      </c>
      <c r="G51" s="42">
        <f t="shared" si="8"/>
        <v>844627</v>
      </c>
    </row>
    <row r="52" spans="1:7" x14ac:dyDescent="0.25">
      <c r="A52" s="42" t="str">
        <f t="shared" si="3"/>
        <v>HUELVA</v>
      </c>
      <c r="B52" s="41">
        <f t="shared" si="4"/>
        <v>1193080</v>
      </c>
      <c r="C52" s="41">
        <f t="shared" si="5"/>
        <v>1554274</v>
      </c>
      <c r="D52" s="41">
        <f t="shared" si="6"/>
        <v>11</v>
      </c>
      <c r="E52" s="42" t="str">
        <f t="shared" si="2"/>
        <v>BAHIA DE CADIZ</v>
      </c>
      <c r="F52" s="42">
        <f t="shared" si="7"/>
        <v>565329</v>
      </c>
      <c r="G52" s="42">
        <f t="shared" si="8"/>
        <v>470733</v>
      </c>
    </row>
    <row r="53" spans="1:7" x14ac:dyDescent="0.25">
      <c r="A53" s="42" t="str">
        <f t="shared" si="3"/>
        <v>LAS PALMAS</v>
      </c>
      <c r="B53" s="41">
        <f t="shared" si="4"/>
        <v>2010489</v>
      </c>
      <c r="C53" s="41">
        <f t="shared" si="5"/>
        <v>2061439</v>
      </c>
      <c r="D53" s="41">
        <f t="shared" si="6"/>
        <v>8</v>
      </c>
      <c r="E53" s="42" t="str">
        <f t="shared" si="2"/>
        <v>ALMERIA</v>
      </c>
      <c r="F53" s="42">
        <f t="shared" si="7"/>
        <v>544631</v>
      </c>
      <c r="G53" s="42">
        <f t="shared" si="8"/>
        <v>619346</v>
      </c>
    </row>
    <row r="54" spans="1:7" x14ac:dyDescent="0.25">
      <c r="A54" s="42" t="str">
        <f t="shared" si="3"/>
        <v>MALAGA</v>
      </c>
      <c r="B54" s="41">
        <f t="shared" si="4"/>
        <v>362679</v>
      </c>
      <c r="C54" s="41">
        <f t="shared" si="5"/>
        <v>270413</v>
      </c>
      <c r="D54" s="41">
        <f t="shared" si="6"/>
        <v>22</v>
      </c>
      <c r="E54" s="42" t="str">
        <f t="shared" si="2"/>
        <v>AVILES</v>
      </c>
      <c r="F54" s="42">
        <f t="shared" si="7"/>
        <v>516906</v>
      </c>
      <c r="G54" s="42">
        <f t="shared" si="8"/>
        <v>361822</v>
      </c>
    </row>
    <row r="55" spans="1:7" x14ac:dyDescent="0.25">
      <c r="A55" s="42" t="str">
        <f t="shared" si="3"/>
        <v>MARIN Y RIA DE PONTEVEDRA</v>
      </c>
      <c r="B55" s="41">
        <f t="shared" si="4"/>
        <v>145683</v>
      </c>
      <c r="C55" s="41">
        <f t="shared" si="5"/>
        <v>126660</v>
      </c>
      <c r="D55" s="41">
        <f t="shared" si="6"/>
        <v>26</v>
      </c>
      <c r="E55" s="42" t="str">
        <f t="shared" si="2"/>
        <v>SEVILLA</v>
      </c>
      <c r="F55" s="42">
        <f t="shared" si="7"/>
        <v>463267</v>
      </c>
      <c r="G55" s="42">
        <f t="shared" si="8"/>
        <v>353279</v>
      </c>
    </row>
    <row r="56" spans="1:7" x14ac:dyDescent="0.25">
      <c r="A56" s="42" t="str">
        <f t="shared" si="3"/>
        <v>MELILLA</v>
      </c>
      <c r="B56" s="41">
        <f t="shared" si="4"/>
        <v>62420</v>
      </c>
      <c r="C56" s="41">
        <f t="shared" si="5"/>
        <v>56022</v>
      </c>
      <c r="D56" s="41">
        <f t="shared" si="6"/>
        <v>28</v>
      </c>
      <c r="E56" s="42" t="str">
        <f t="shared" si="2"/>
        <v>SANTANDER</v>
      </c>
      <c r="F56" s="42">
        <f t="shared" si="7"/>
        <v>458144</v>
      </c>
      <c r="G56" s="42">
        <f t="shared" si="8"/>
        <v>547984</v>
      </c>
    </row>
    <row r="57" spans="1:7" x14ac:dyDescent="0.25">
      <c r="A57" s="42" t="str">
        <f t="shared" si="3"/>
        <v>MOTRIL</v>
      </c>
      <c r="B57" s="41">
        <f t="shared" si="4"/>
        <v>198942</v>
      </c>
      <c r="C57" s="41">
        <f t="shared" si="5"/>
        <v>222439</v>
      </c>
      <c r="D57" s="41">
        <f t="shared" si="6"/>
        <v>24</v>
      </c>
      <c r="E57" s="42" t="str">
        <f t="shared" si="2"/>
        <v>PASAIA</v>
      </c>
      <c r="F57" s="42">
        <f t="shared" si="7"/>
        <v>455281</v>
      </c>
      <c r="G57" s="42">
        <f t="shared" si="8"/>
        <v>415396</v>
      </c>
    </row>
    <row r="58" spans="1:7" x14ac:dyDescent="0.25">
      <c r="A58" s="42" t="str">
        <f t="shared" si="3"/>
        <v>PASAIA</v>
      </c>
      <c r="B58" s="41">
        <f t="shared" si="4"/>
        <v>455281</v>
      </c>
      <c r="C58" s="41">
        <f t="shared" si="5"/>
        <v>415396</v>
      </c>
      <c r="D58" s="41">
        <f t="shared" si="6"/>
        <v>20</v>
      </c>
      <c r="E58" s="42" t="str">
        <f t="shared" si="2"/>
        <v>VIGO</v>
      </c>
      <c r="F58" s="42">
        <f t="shared" si="7"/>
        <v>384829</v>
      </c>
      <c r="G58" s="42">
        <f t="shared" si="8"/>
        <v>371251</v>
      </c>
    </row>
    <row r="59" spans="1:7" x14ac:dyDescent="0.25">
      <c r="A59" s="42" t="str">
        <f t="shared" si="3"/>
        <v>SANTA CRUZ DE TENERIFE</v>
      </c>
      <c r="B59" s="41">
        <f t="shared" si="4"/>
        <v>1590348</v>
      </c>
      <c r="C59" s="41">
        <f t="shared" si="5"/>
        <v>1591802</v>
      </c>
      <c r="D59" s="41">
        <f t="shared" si="6"/>
        <v>9</v>
      </c>
      <c r="E59" s="42" t="str">
        <f t="shared" si="2"/>
        <v>MALAGA</v>
      </c>
      <c r="F59" s="42">
        <f t="shared" si="7"/>
        <v>362679</v>
      </c>
      <c r="G59" s="42">
        <f t="shared" si="8"/>
        <v>270413</v>
      </c>
    </row>
    <row r="60" spans="1:7" x14ac:dyDescent="0.25">
      <c r="A60" s="42" t="str">
        <f t="shared" si="3"/>
        <v>SANTANDER</v>
      </c>
      <c r="B60" s="41">
        <f t="shared" si="4"/>
        <v>458144</v>
      </c>
      <c r="C60" s="41">
        <f t="shared" si="5"/>
        <v>547984</v>
      </c>
      <c r="D60" s="41">
        <f t="shared" si="6"/>
        <v>19</v>
      </c>
      <c r="E60" s="42" t="str">
        <f t="shared" si="2"/>
        <v>ALICANTE</v>
      </c>
      <c r="F60" s="42">
        <f t="shared" si="7"/>
        <v>307124</v>
      </c>
      <c r="G60" s="42">
        <f t="shared" si="8"/>
        <v>249948</v>
      </c>
    </row>
    <row r="61" spans="1:7" x14ac:dyDescent="0.25">
      <c r="A61" s="42" t="str">
        <f t="shared" si="3"/>
        <v>SEVILLA</v>
      </c>
      <c r="B61" s="41">
        <f t="shared" si="4"/>
        <v>463267</v>
      </c>
      <c r="C61" s="41">
        <f t="shared" si="5"/>
        <v>353279</v>
      </c>
      <c r="D61" s="41">
        <f t="shared" si="6"/>
        <v>18</v>
      </c>
      <c r="E61" s="42" t="str">
        <f t="shared" si="2"/>
        <v>MOTRIL</v>
      </c>
      <c r="F61" s="42">
        <f t="shared" si="7"/>
        <v>198942</v>
      </c>
      <c r="G61" s="42">
        <f t="shared" si="8"/>
        <v>222439</v>
      </c>
    </row>
    <row r="62" spans="1:7" x14ac:dyDescent="0.25">
      <c r="A62" s="42" t="str">
        <f t="shared" si="3"/>
        <v>TARRAGONA</v>
      </c>
      <c r="B62" s="41">
        <f t="shared" si="4"/>
        <v>2568461</v>
      </c>
      <c r="C62" s="41">
        <f t="shared" si="5"/>
        <v>2532219</v>
      </c>
      <c r="D62" s="41">
        <f t="shared" si="6"/>
        <v>5</v>
      </c>
      <c r="E62" s="42" t="str">
        <f t="shared" si="2"/>
        <v>CEUTA</v>
      </c>
      <c r="F62" s="42">
        <f t="shared" si="7"/>
        <v>191933</v>
      </c>
      <c r="G62" s="42">
        <f t="shared" si="8"/>
        <v>190902</v>
      </c>
    </row>
    <row r="63" spans="1:7" x14ac:dyDescent="0.25">
      <c r="A63" s="42" t="str">
        <f t="shared" si="3"/>
        <v>VALENCIA</v>
      </c>
      <c r="B63" s="41">
        <f t="shared" si="4"/>
        <v>3296197</v>
      </c>
      <c r="C63" s="41">
        <f t="shared" si="5"/>
        <v>3207280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145683</v>
      </c>
      <c r="G63" s="42">
        <f t="shared" si="8"/>
        <v>126660</v>
      </c>
    </row>
    <row r="64" spans="1:7" x14ac:dyDescent="0.25">
      <c r="A64" s="42" t="str">
        <f t="shared" si="3"/>
        <v>VIGO</v>
      </c>
      <c r="B64" s="41">
        <f t="shared" si="4"/>
        <v>384829</v>
      </c>
      <c r="C64" s="41">
        <f t="shared" si="5"/>
        <v>371251</v>
      </c>
      <c r="D64" s="41">
        <f t="shared" si="6"/>
        <v>21</v>
      </c>
      <c r="E64" s="42" t="str">
        <f t="shared" si="2"/>
        <v>VILAGARCIA</v>
      </c>
      <c r="F64" s="42">
        <f t="shared" si="7"/>
        <v>107487</v>
      </c>
      <c r="G64" s="42">
        <f t="shared" si="8"/>
        <v>64846</v>
      </c>
    </row>
    <row r="65" spans="1:7" x14ac:dyDescent="0.25">
      <c r="A65" s="42" t="str">
        <f t="shared" si="3"/>
        <v>VILAGARCIA</v>
      </c>
      <c r="B65" s="41">
        <f t="shared" si="4"/>
        <v>107487</v>
      </c>
      <c r="C65" s="41">
        <f t="shared" si="5"/>
        <v>64846</v>
      </c>
      <c r="D65" s="41">
        <f t="shared" si="6"/>
        <v>27</v>
      </c>
      <c r="E65" s="42" t="str">
        <f t="shared" si="2"/>
        <v>MELILLA</v>
      </c>
      <c r="F65" s="42">
        <f t="shared" si="7"/>
        <v>62420</v>
      </c>
      <c r="G65" s="42">
        <f t="shared" si="8"/>
        <v>56022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1149536</v>
      </c>
      <c r="C7" s="37">
        <v>1227381</v>
      </c>
      <c r="D7" s="37">
        <v>1149536</v>
      </c>
      <c r="E7" s="37">
        <v>1227381</v>
      </c>
      <c r="F7" s="10">
        <f>((E7*100)/D7)-100</f>
        <v>6.7718627341814397</v>
      </c>
      <c r="G7" s="1"/>
      <c r="H7" s="1"/>
      <c r="I7" s="1"/>
    </row>
    <row r="8" spans="1:12" x14ac:dyDescent="0.25">
      <c r="A8" s="11" t="s">
        <v>42</v>
      </c>
      <c r="B8" s="38">
        <v>247089</v>
      </c>
      <c r="C8" s="38">
        <v>303890</v>
      </c>
      <c r="D8" s="38">
        <v>247089</v>
      </c>
      <c r="E8" s="38">
        <v>303890</v>
      </c>
      <c r="F8" s="13">
        <f t="shared" ref="F8:F35" si="0">((E8*100)/D8)-100</f>
        <v>22.988073123449439</v>
      </c>
      <c r="G8" s="1"/>
      <c r="H8" s="1"/>
      <c r="I8" s="1"/>
    </row>
    <row r="9" spans="1:12" x14ac:dyDescent="0.25">
      <c r="A9" s="8" t="s">
        <v>43</v>
      </c>
      <c r="B9" s="37">
        <v>609087</v>
      </c>
      <c r="C9" s="37">
        <v>535701</v>
      </c>
      <c r="D9" s="37">
        <v>609087</v>
      </c>
      <c r="E9" s="37">
        <v>535701</v>
      </c>
      <c r="F9" s="10">
        <f t="shared" si="0"/>
        <v>-12.048525087549066</v>
      </c>
      <c r="G9" s="1"/>
      <c r="H9" s="1"/>
      <c r="I9" s="1"/>
    </row>
    <row r="10" spans="1:12" x14ac:dyDescent="0.25">
      <c r="A10" s="11" t="s">
        <v>44</v>
      </c>
      <c r="B10" s="38">
        <v>356945</v>
      </c>
      <c r="C10" s="38">
        <v>510827</v>
      </c>
      <c r="D10" s="38">
        <v>356945</v>
      </c>
      <c r="E10" s="38">
        <v>510827</v>
      </c>
      <c r="F10" s="13">
        <f t="shared" si="0"/>
        <v>43.110843407247614</v>
      </c>
      <c r="G10" s="1"/>
      <c r="H10" s="1"/>
      <c r="I10" s="1"/>
    </row>
    <row r="11" spans="1:12" x14ac:dyDescent="0.25">
      <c r="A11" s="8" t="s">
        <v>45</v>
      </c>
      <c r="B11" s="37">
        <v>5334947</v>
      </c>
      <c r="C11" s="37">
        <v>5465486</v>
      </c>
      <c r="D11" s="37">
        <v>5334947</v>
      </c>
      <c r="E11" s="37">
        <v>5465486</v>
      </c>
      <c r="F11" s="10">
        <f t="shared" si="0"/>
        <v>2.4468659201300369</v>
      </c>
      <c r="G11" s="1"/>
      <c r="H11" s="1"/>
      <c r="I11" s="1"/>
    </row>
    <row r="12" spans="1:12" x14ac:dyDescent="0.25">
      <c r="A12" s="11" t="s">
        <v>46</v>
      </c>
      <c r="B12" s="38">
        <v>462165</v>
      </c>
      <c r="C12" s="38">
        <v>556897</v>
      </c>
      <c r="D12" s="38">
        <v>462165</v>
      </c>
      <c r="E12" s="38">
        <v>556897</v>
      </c>
      <c r="F12" s="13">
        <f t="shared" si="0"/>
        <v>20.49744138997977</v>
      </c>
      <c r="G12" s="1"/>
      <c r="H12" s="1"/>
      <c r="I12" s="1"/>
    </row>
    <row r="13" spans="1:12" x14ac:dyDescent="0.25">
      <c r="A13" s="8" t="s">
        <v>47</v>
      </c>
      <c r="B13" s="37">
        <v>840619</v>
      </c>
      <c r="C13" s="37">
        <v>896002</v>
      </c>
      <c r="D13" s="37">
        <v>840619</v>
      </c>
      <c r="E13" s="37">
        <v>896002</v>
      </c>
      <c r="F13" s="10">
        <f t="shared" si="0"/>
        <v>6.5883592923785983</v>
      </c>
      <c r="G13" s="1"/>
      <c r="H13" s="1"/>
      <c r="I13" s="1"/>
    </row>
    <row r="14" spans="1:12" x14ac:dyDescent="0.25">
      <c r="A14" s="11" t="s">
        <v>48</v>
      </c>
      <c r="B14" s="38">
        <v>3411887</v>
      </c>
      <c r="C14" s="38">
        <v>3559032</v>
      </c>
      <c r="D14" s="38">
        <v>3411887</v>
      </c>
      <c r="E14" s="38">
        <v>3559032</v>
      </c>
      <c r="F14" s="13">
        <f t="shared" si="0"/>
        <v>4.3127161010901034</v>
      </c>
      <c r="G14" s="1"/>
      <c r="H14" s="1"/>
      <c r="I14" s="1"/>
    </row>
    <row r="15" spans="1:12" x14ac:dyDescent="0.25">
      <c r="A15" s="8" t="s">
        <v>49</v>
      </c>
      <c r="B15" s="37">
        <v>2272351</v>
      </c>
      <c r="C15" s="37">
        <v>2564352</v>
      </c>
      <c r="D15" s="37">
        <v>2272351</v>
      </c>
      <c r="E15" s="37">
        <v>2564352</v>
      </c>
      <c r="F15" s="10">
        <f t="shared" si="0"/>
        <v>12.850171474389299</v>
      </c>
      <c r="G15" s="1"/>
      <c r="H15" s="1"/>
      <c r="I15" s="1"/>
    </row>
    <row r="16" spans="1:12" x14ac:dyDescent="0.25">
      <c r="A16" s="11" t="s">
        <v>50</v>
      </c>
      <c r="B16" s="38">
        <v>2107582</v>
      </c>
      <c r="C16" s="38">
        <v>2284531</v>
      </c>
      <c r="D16" s="38">
        <v>2107582</v>
      </c>
      <c r="E16" s="38">
        <v>2284531</v>
      </c>
      <c r="F16" s="13">
        <f t="shared" si="0"/>
        <v>8.3958299131421654</v>
      </c>
      <c r="G16" s="1"/>
      <c r="H16" s="1"/>
      <c r="I16" s="1"/>
    </row>
    <row r="17" spans="1:9" x14ac:dyDescent="0.25">
      <c r="A17" s="8" t="s">
        <v>51</v>
      </c>
      <c r="B17" s="37">
        <v>1092685</v>
      </c>
      <c r="C17" s="37">
        <v>1006705</v>
      </c>
      <c r="D17" s="37">
        <v>1092685</v>
      </c>
      <c r="E17" s="37">
        <v>1006705</v>
      </c>
      <c r="F17" s="10">
        <f t="shared" si="0"/>
        <v>-7.8686904277078895</v>
      </c>
      <c r="G17" s="1"/>
      <c r="H17" s="1"/>
      <c r="I17" s="1"/>
    </row>
    <row r="18" spans="1:9" x14ac:dyDescent="0.25">
      <c r="A18" s="11" t="s">
        <v>52</v>
      </c>
      <c r="B18" s="38">
        <v>153433</v>
      </c>
      <c r="C18" s="38">
        <v>153492</v>
      </c>
      <c r="D18" s="38">
        <v>153433</v>
      </c>
      <c r="E18" s="38">
        <v>153492</v>
      </c>
      <c r="F18" s="13">
        <f t="shared" si="0"/>
        <v>3.8453266246506246E-2</v>
      </c>
      <c r="G18" s="1"/>
      <c r="H18" s="1"/>
      <c r="I18" s="1"/>
    </row>
    <row r="19" spans="1:9" x14ac:dyDescent="0.25">
      <c r="A19" s="8" t="s">
        <v>53</v>
      </c>
      <c r="B19" s="37">
        <v>663384</v>
      </c>
      <c r="C19" s="37">
        <v>909983</v>
      </c>
      <c r="D19" s="37">
        <v>663384</v>
      </c>
      <c r="E19" s="37">
        <v>909983</v>
      </c>
      <c r="F19" s="10">
        <f t="shared" si="0"/>
        <v>37.172889306947411</v>
      </c>
      <c r="G19" s="1"/>
      <c r="H19" s="1"/>
      <c r="I19" s="1"/>
    </row>
    <row r="20" spans="1:9" x14ac:dyDescent="0.25">
      <c r="A20" s="11" t="s">
        <v>54</v>
      </c>
      <c r="B20" s="38">
        <v>2054335</v>
      </c>
      <c r="C20" s="38">
        <v>2003728</v>
      </c>
      <c r="D20" s="38">
        <v>2054335</v>
      </c>
      <c r="E20" s="38">
        <v>2003728</v>
      </c>
      <c r="F20" s="13">
        <f t="shared" si="0"/>
        <v>-2.4634249039226859</v>
      </c>
      <c r="G20" s="1"/>
      <c r="H20" s="1"/>
      <c r="I20" s="1"/>
    </row>
    <row r="21" spans="1:9" x14ac:dyDescent="0.25">
      <c r="A21" s="8" t="s">
        <v>55</v>
      </c>
      <c r="B21" s="37">
        <v>1540177</v>
      </c>
      <c r="C21" s="37">
        <v>1181250</v>
      </c>
      <c r="D21" s="37">
        <v>1540177</v>
      </c>
      <c r="E21" s="37">
        <v>1181250</v>
      </c>
      <c r="F21" s="10">
        <f t="shared" si="0"/>
        <v>-23.304269574211276</v>
      </c>
      <c r="G21" s="1"/>
      <c r="H21" s="1"/>
      <c r="I21" s="1"/>
    </row>
    <row r="22" spans="1:9" x14ac:dyDescent="0.25">
      <c r="A22" s="11" t="s">
        <v>56</v>
      </c>
      <c r="B22" s="38">
        <v>1872450</v>
      </c>
      <c r="C22" s="38">
        <v>1838230</v>
      </c>
      <c r="D22" s="38">
        <v>1872450</v>
      </c>
      <c r="E22" s="38">
        <v>1838230</v>
      </c>
      <c r="F22" s="13">
        <f t="shared" si="0"/>
        <v>-1.8275521375737611</v>
      </c>
      <c r="G22" s="1"/>
      <c r="H22" s="1"/>
      <c r="I22" s="1"/>
    </row>
    <row r="23" spans="1:9" x14ac:dyDescent="0.25">
      <c r="A23" s="8" t="s">
        <v>57</v>
      </c>
      <c r="B23" s="37">
        <v>264712</v>
      </c>
      <c r="C23" s="37">
        <v>357859</v>
      </c>
      <c r="D23" s="37">
        <v>264712</v>
      </c>
      <c r="E23" s="37">
        <v>357859</v>
      </c>
      <c r="F23" s="10">
        <f t="shared" si="0"/>
        <v>35.188053431654026</v>
      </c>
      <c r="G23" s="1"/>
      <c r="H23" s="1"/>
      <c r="I23" s="1"/>
    </row>
    <row r="24" spans="1:9" x14ac:dyDescent="0.25">
      <c r="A24" s="11" t="s">
        <v>58</v>
      </c>
      <c r="B24" s="38">
        <v>120076</v>
      </c>
      <c r="C24" s="38">
        <v>138369</v>
      </c>
      <c r="D24" s="38">
        <v>120076</v>
      </c>
      <c r="E24" s="38">
        <v>138369</v>
      </c>
      <c r="F24" s="13">
        <f t="shared" si="0"/>
        <v>15.234518138512271</v>
      </c>
      <c r="G24" s="1"/>
      <c r="H24" s="1"/>
      <c r="I24" s="1"/>
    </row>
    <row r="25" spans="1:9" x14ac:dyDescent="0.25">
      <c r="A25" s="8" t="s">
        <v>59</v>
      </c>
      <c r="B25" s="37">
        <v>55994</v>
      </c>
      <c r="C25" s="37">
        <v>62403</v>
      </c>
      <c r="D25" s="37">
        <v>55994</v>
      </c>
      <c r="E25" s="37">
        <v>62403</v>
      </c>
      <c r="F25" s="10">
        <f t="shared" si="0"/>
        <v>11.44586920027146</v>
      </c>
      <c r="G25" s="1"/>
      <c r="H25" s="1"/>
      <c r="I25" s="1"/>
    </row>
    <row r="26" spans="1:9" x14ac:dyDescent="0.25">
      <c r="A26" s="11" t="s">
        <v>60</v>
      </c>
      <c r="B26" s="38">
        <v>221262</v>
      </c>
      <c r="C26" s="38">
        <v>197651</v>
      </c>
      <c r="D26" s="38">
        <v>221262</v>
      </c>
      <c r="E26" s="38">
        <v>197651</v>
      </c>
      <c r="F26" s="13">
        <f t="shared" si="0"/>
        <v>-10.671059648742215</v>
      </c>
      <c r="G26" s="1"/>
      <c r="H26" s="1"/>
      <c r="I26" s="1"/>
    </row>
    <row r="27" spans="1:9" x14ac:dyDescent="0.25">
      <c r="A27" s="8" t="s">
        <v>61</v>
      </c>
      <c r="B27" s="37">
        <v>410637</v>
      </c>
      <c r="C27" s="37">
        <v>450649</v>
      </c>
      <c r="D27" s="37">
        <v>410637</v>
      </c>
      <c r="E27" s="37">
        <v>450649</v>
      </c>
      <c r="F27" s="10">
        <f t="shared" si="0"/>
        <v>9.7438857190170438</v>
      </c>
      <c r="G27" s="1"/>
      <c r="H27" s="1"/>
      <c r="I27" s="1"/>
    </row>
    <row r="28" spans="1:9" x14ac:dyDescent="0.25">
      <c r="A28" s="11" t="s">
        <v>62</v>
      </c>
      <c r="B28" s="38">
        <v>1490897</v>
      </c>
      <c r="C28" s="38">
        <v>1519209</v>
      </c>
      <c r="D28" s="38">
        <v>1490897</v>
      </c>
      <c r="E28" s="38">
        <v>1519209</v>
      </c>
      <c r="F28" s="13">
        <f t="shared" si="0"/>
        <v>1.8989910101100236</v>
      </c>
      <c r="G28" s="1"/>
      <c r="H28" s="1"/>
      <c r="I28" s="1"/>
    </row>
    <row r="29" spans="1:9" x14ac:dyDescent="0.25">
      <c r="A29" s="8" t="s">
        <v>63</v>
      </c>
      <c r="B29" s="37">
        <v>542498</v>
      </c>
      <c r="C29" s="37">
        <v>453758</v>
      </c>
      <c r="D29" s="37">
        <v>542498</v>
      </c>
      <c r="E29" s="37">
        <v>453758</v>
      </c>
      <c r="F29" s="10">
        <f t="shared" si="0"/>
        <v>-16.35766399138798</v>
      </c>
      <c r="G29" s="1"/>
      <c r="H29" s="1"/>
      <c r="I29" s="1"/>
    </row>
    <row r="30" spans="1:9" x14ac:dyDescent="0.25">
      <c r="A30" s="11" t="s">
        <v>64</v>
      </c>
      <c r="B30" s="38">
        <v>353279</v>
      </c>
      <c r="C30" s="38">
        <v>463267</v>
      </c>
      <c r="D30" s="38">
        <v>353279</v>
      </c>
      <c r="E30" s="38">
        <v>463267</v>
      </c>
      <c r="F30" s="13">
        <f t="shared" si="0"/>
        <v>31.133466750075712</v>
      </c>
      <c r="G30" s="1"/>
      <c r="H30" s="1"/>
      <c r="I30" s="1"/>
    </row>
    <row r="31" spans="1:9" x14ac:dyDescent="0.25">
      <c r="A31" s="8" t="s">
        <v>65</v>
      </c>
      <c r="B31" s="37">
        <v>2515612</v>
      </c>
      <c r="C31" s="37">
        <v>2549201</v>
      </c>
      <c r="D31" s="37">
        <v>2515612</v>
      </c>
      <c r="E31" s="37">
        <v>2549201</v>
      </c>
      <c r="F31" s="10">
        <f t="shared" si="0"/>
        <v>1.3352218068605168</v>
      </c>
      <c r="G31" s="1"/>
      <c r="H31" s="1"/>
      <c r="I31" s="1"/>
    </row>
    <row r="32" spans="1:9" x14ac:dyDescent="0.25">
      <c r="A32" s="11" t="s">
        <v>66</v>
      </c>
      <c r="B32" s="38">
        <v>3179206</v>
      </c>
      <c r="C32" s="38">
        <v>3271329</v>
      </c>
      <c r="D32" s="38">
        <v>3179206</v>
      </c>
      <c r="E32" s="38">
        <v>3271329</v>
      </c>
      <c r="F32" s="13">
        <f t="shared" si="0"/>
        <v>2.8976731926147608</v>
      </c>
      <c r="G32" s="1"/>
      <c r="H32" s="1"/>
      <c r="I32" s="1"/>
    </row>
    <row r="33" spans="1:9" x14ac:dyDescent="0.25">
      <c r="A33" s="8" t="s">
        <v>67</v>
      </c>
      <c r="B33" s="37">
        <v>333928</v>
      </c>
      <c r="C33" s="37">
        <v>349351</v>
      </c>
      <c r="D33" s="37">
        <v>333928</v>
      </c>
      <c r="E33" s="37">
        <v>349351</v>
      </c>
      <c r="F33" s="10">
        <f t="shared" si="0"/>
        <v>4.6186603100069448</v>
      </c>
      <c r="G33" s="1"/>
      <c r="H33" s="1"/>
      <c r="I33" s="1"/>
    </row>
    <row r="34" spans="1:9" x14ac:dyDescent="0.25">
      <c r="A34" s="11" t="s">
        <v>68</v>
      </c>
      <c r="B34" s="38">
        <v>64003</v>
      </c>
      <c r="C34" s="38">
        <v>107012</v>
      </c>
      <c r="D34" s="38">
        <v>64003</v>
      </c>
      <c r="E34" s="38">
        <v>107012</v>
      </c>
      <c r="F34" s="13">
        <f t="shared" si="0"/>
        <v>67.198412574410582</v>
      </c>
      <c r="G34" s="1"/>
      <c r="H34" s="1"/>
      <c r="I34" s="1"/>
    </row>
    <row r="35" spans="1:9" x14ac:dyDescent="0.25">
      <c r="A35" s="14" t="s">
        <v>69</v>
      </c>
      <c r="B35" s="15">
        <f>SUM(B7:B34)</f>
        <v>33720776</v>
      </c>
      <c r="C35" s="15">
        <f t="shared" ref="C35:E35" si="1">SUM(C7:C34)</f>
        <v>34917545</v>
      </c>
      <c r="D35" s="15">
        <f t="shared" si="1"/>
        <v>33720776</v>
      </c>
      <c r="E35" s="15">
        <f t="shared" si="1"/>
        <v>34917545</v>
      </c>
      <c r="F35" s="16">
        <f t="shared" si="0"/>
        <v>3.5490553360930903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1227381</v>
      </c>
      <c r="C38" s="41">
        <f>D7</f>
        <v>1149536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5465486</v>
      </c>
      <c r="G38" s="42">
        <f>LOOKUP(E38,$A$38:$A$65,$C$38:$C$65)</f>
        <v>5334947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303890</v>
      </c>
      <c r="C39" s="41">
        <f t="shared" ref="C39:C65" si="5">D8</f>
        <v>247089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3559032</v>
      </c>
      <c r="G39" s="42">
        <f t="shared" ref="G39:G65" si="8">LOOKUP(E39,$A$38:$A$65,$C$38:$C$65)</f>
        <v>3411887</v>
      </c>
    </row>
    <row r="40" spans="1:9" x14ac:dyDescent="0.25">
      <c r="A40" s="42" t="str">
        <f t="shared" si="3"/>
        <v>ALMERIA</v>
      </c>
      <c r="B40" s="41">
        <f t="shared" si="4"/>
        <v>535701</v>
      </c>
      <c r="C40" s="41">
        <f t="shared" si="5"/>
        <v>609087</v>
      </c>
      <c r="D40" s="41">
        <f t="shared" si="6"/>
        <v>16</v>
      </c>
      <c r="E40" s="42" t="str">
        <f t="shared" si="2"/>
        <v>VALENCIA</v>
      </c>
      <c r="F40" s="42">
        <f t="shared" si="7"/>
        <v>3271329</v>
      </c>
      <c r="G40" s="42">
        <f t="shared" si="8"/>
        <v>3179206</v>
      </c>
    </row>
    <row r="41" spans="1:9" x14ac:dyDescent="0.25">
      <c r="A41" s="42" t="str">
        <f t="shared" si="3"/>
        <v>AVILES</v>
      </c>
      <c r="B41" s="41">
        <f t="shared" si="4"/>
        <v>510827</v>
      </c>
      <c r="C41" s="41">
        <f t="shared" si="5"/>
        <v>356945</v>
      </c>
      <c r="D41" s="41">
        <f t="shared" si="6"/>
        <v>17</v>
      </c>
      <c r="E41" s="42" t="str">
        <f t="shared" si="2"/>
        <v>BILBAO</v>
      </c>
      <c r="F41" s="42">
        <f t="shared" si="7"/>
        <v>2564352</v>
      </c>
      <c r="G41" s="42">
        <f t="shared" si="8"/>
        <v>2272351</v>
      </c>
    </row>
    <row r="42" spans="1:9" x14ac:dyDescent="0.25">
      <c r="A42" s="42" t="str">
        <f t="shared" si="3"/>
        <v>BAHIA DE ALGECIRAS</v>
      </c>
      <c r="B42" s="41">
        <f t="shared" si="4"/>
        <v>5465486</v>
      </c>
      <c r="C42" s="41">
        <f t="shared" si="5"/>
        <v>5334947</v>
      </c>
      <c r="D42" s="41">
        <f t="shared" si="6"/>
        <v>1</v>
      </c>
      <c r="E42" s="42" t="str">
        <f t="shared" si="2"/>
        <v>TARRAGONA</v>
      </c>
      <c r="F42" s="42">
        <f t="shared" si="7"/>
        <v>2549201</v>
      </c>
      <c r="G42" s="42">
        <f t="shared" si="8"/>
        <v>2515612</v>
      </c>
    </row>
    <row r="43" spans="1:9" x14ac:dyDescent="0.25">
      <c r="A43" s="42" t="str">
        <f t="shared" si="3"/>
        <v>BAHIA DE CADIZ</v>
      </c>
      <c r="B43" s="41">
        <f t="shared" si="4"/>
        <v>556897</v>
      </c>
      <c r="C43" s="41">
        <f t="shared" si="5"/>
        <v>462165</v>
      </c>
      <c r="D43" s="41">
        <f t="shared" si="6"/>
        <v>15</v>
      </c>
      <c r="E43" s="42" t="str">
        <f t="shared" si="2"/>
        <v>CARTAGENA</v>
      </c>
      <c r="F43" s="42">
        <f t="shared" si="7"/>
        <v>2284531</v>
      </c>
      <c r="G43" s="42">
        <f t="shared" si="8"/>
        <v>2107582</v>
      </c>
    </row>
    <row r="44" spans="1:9" x14ac:dyDescent="0.25">
      <c r="A44" s="42" t="str">
        <f t="shared" si="3"/>
        <v>BALEARES</v>
      </c>
      <c r="B44" s="41">
        <f t="shared" si="4"/>
        <v>896002</v>
      </c>
      <c r="C44" s="41">
        <f t="shared" si="5"/>
        <v>840619</v>
      </c>
      <c r="D44" s="41">
        <f t="shared" si="6"/>
        <v>14</v>
      </c>
      <c r="E44" s="42" t="str">
        <f t="shared" si="2"/>
        <v>GIJON</v>
      </c>
      <c r="F44" s="42">
        <f t="shared" si="7"/>
        <v>2003728</v>
      </c>
      <c r="G44" s="42">
        <f t="shared" si="8"/>
        <v>2054335</v>
      </c>
    </row>
    <row r="45" spans="1:9" x14ac:dyDescent="0.25">
      <c r="A45" s="42" t="str">
        <f t="shared" si="3"/>
        <v>BARCELONA</v>
      </c>
      <c r="B45" s="41">
        <f t="shared" si="4"/>
        <v>3559032</v>
      </c>
      <c r="C45" s="41">
        <f t="shared" si="5"/>
        <v>3411887</v>
      </c>
      <c r="D45" s="41">
        <f t="shared" si="6"/>
        <v>2</v>
      </c>
      <c r="E45" s="42" t="str">
        <f t="shared" si="2"/>
        <v>LAS PALMAS</v>
      </c>
      <c r="F45" s="42">
        <f t="shared" si="7"/>
        <v>1838230</v>
      </c>
      <c r="G45" s="42">
        <f t="shared" si="8"/>
        <v>1872450</v>
      </c>
    </row>
    <row r="46" spans="1:9" x14ac:dyDescent="0.25">
      <c r="A46" s="42" t="str">
        <f t="shared" si="3"/>
        <v>BILBAO</v>
      </c>
      <c r="B46" s="41">
        <f t="shared" si="4"/>
        <v>2564352</v>
      </c>
      <c r="C46" s="41">
        <f t="shared" si="5"/>
        <v>2272351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1519209</v>
      </c>
      <c r="G46" s="42">
        <f t="shared" si="8"/>
        <v>1490897</v>
      </c>
    </row>
    <row r="47" spans="1:9" x14ac:dyDescent="0.25">
      <c r="A47" s="42" t="str">
        <f t="shared" si="3"/>
        <v>CARTAGENA</v>
      </c>
      <c r="B47" s="41">
        <f t="shared" si="4"/>
        <v>2284531</v>
      </c>
      <c r="C47" s="41">
        <f t="shared" si="5"/>
        <v>2107582</v>
      </c>
      <c r="D47" s="41">
        <f t="shared" si="6"/>
        <v>6</v>
      </c>
      <c r="E47" s="42" t="str">
        <f t="shared" si="2"/>
        <v>A CORUÑA</v>
      </c>
      <c r="F47" s="42">
        <f t="shared" si="7"/>
        <v>1227381</v>
      </c>
      <c r="G47" s="42">
        <f t="shared" si="8"/>
        <v>1149536</v>
      </c>
    </row>
    <row r="48" spans="1:9" x14ac:dyDescent="0.25">
      <c r="A48" s="42" t="str">
        <f t="shared" si="3"/>
        <v>CASTELLON</v>
      </c>
      <c r="B48" s="41">
        <f t="shared" si="4"/>
        <v>1006705</v>
      </c>
      <c r="C48" s="41">
        <f t="shared" si="5"/>
        <v>1092685</v>
      </c>
      <c r="D48" s="41">
        <f t="shared" si="6"/>
        <v>12</v>
      </c>
      <c r="E48" s="42" t="str">
        <f t="shared" si="2"/>
        <v>HUELVA</v>
      </c>
      <c r="F48" s="42">
        <f t="shared" si="7"/>
        <v>1181250</v>
      </c>
      <c r="G48" s="42">
        <f t="shared" si="8"/>
        <v>1540177</v>
      </c>
    </row>
    <row r="49" spans="1:7" x14ac:dyDescent="0.25">
      <c r="A49" s="42" t="str">
        <f t="shared" si="3"/>
        <v>CEUTA</v>
      </c>
      <c r="B49" s="41">
        <f t="shared" si="4"/>
        <v>153492</v>
      </c>
      <c r="C49" s="41">
        <f t="shared" si="5"/>
        <v>153433</v>
      </c>
      <c r="D49" s="41">
        <f t="shared" si="6"/>
        <v>25</v>
      </c>
      <c r="E49" s="42" t="str">
        <f t="shared" si="2"/>
        <v>CASTELLON</v>
      </c>
      <c r="F49" s="42">
        <f t="shared" si="7"/>
        <v>1006705</v>
      </c>
      <c r="G49" s="42">
        <f t="shared" si="8"/>
        <v>1092685</v>
      </c>
    </row>
    <row r="50" spans="1:7" x14ac:dyDescent="0.25">
      <c r="A50" s="42" t="str">
        <f t="shared" si="3"/>
        <v>FERROL-SAN CIBRAO</v>
      </c>
      <c r="B50" s="41">
        <f t="shared" si="4"/>
        <v>909983</v>
      </c>
      <c r="C50" s="41">
        <f t="shared" si="5"/>
        <v>663384</v>
      </c>
      <c r="D50" s="41">
        <f t="shared" si="6"/>
        <v>13</v>
      </c>
      <c r="E50" s="42" t="str">
        <f t="shared" si="2"/>
        <v>FERROL-SAN CIBRAO</v>
      </c>
      <c r="F50" s="42">
        <f t="shared" si="7"/>
        <v>909983</v>
      </c>
      <c r="G50" s="42">
        <f t="shared" si="8"/>
        <v>663384</v>
      </c>
    </row>
    <row r="51" spans="1:7" x14ac:dyDescent="0.25">
      <c r="A51" s="42" t="str">
        <f t="shared" si="3"/>
        <v>GIJON</v>
      </c>
      <c r="B51" s="41">
        <f t="shared" si="4"/>
        <v>2003728</v>
      </c>
      <c r="C51" s="41">
        <f t="shared" si="5"/>
        <v>2054335</v>
      </c>
      <c r="D51" s="41">
        <f t="shared" si="6"/>
        <v>7</v>
      </c>
      <c r="E51" s="42" t="str">
        <f t="shared" si="2"/>
        <v>BALEARES</v>
      </c>
      <c r="F51" s="42">
        <f t="shared" si="7"/>
        <v>896002</v>
      </c>
      <c r="G51" s="42">
        <f t="shared" si="8"/>
        <v>840619</v>
      </c>
    </row>
    <row r="52" spans="1:7" x14ac:dyDescent="0.25">
      <c r="A52" s="42" t="str">
        <f t="shared" si="3"/>
        <v>HUELVA</v>
      </c>
      <c r="B52" s="41">
        <f t="shared" si="4"/>
        <v>1181250</v>
      </c>
      <c r="C52" s="41">
        <f t="shared" si="5"/>
        <v>1540177</v>
      </c>
      <c r="D52" s="41">
        <f t="shared" si="6"/>
        <v>11</v>
      </c>
      <c r="E52" s="42" t="str">
        <f t="shared" si="2"/>
        <v>BAHIA DE CADIZ</v>
      </c>
      <c r="F52" s="42">
        <f t="shared" si="7"/>
        <v>556897</v>
      </c>
      <c r="G52" s="42">
        <f t="shared" si="8"/>
        <v>462165</v>
      </c>
    </row>
    <row r="53" spans="1:7" x14ac:dyDescent="0.25">
      <c r="A53" s="42" t="str">
        <f t="shared" si="3"/>
        <v>LAS PALMAS</v>
      </c>
      <c r="B53" s="41">
        <f t="shared" si="4"/>
        <v>1838230</v>
      </c>
      <c r="C53" s="41">
        <f t="shared" si="5"/>
        <v>1872450</v>
      </c>
      <c r="D53" s="41">
        <f t="shared" si="6"/>
        <v>8</v>
      </c>
      <c r="E53" s="42" t="str">
        <f t="shared" si="2"/>
        <v>ALMERIA</v>
      </c>
      <c r="F53" s="42">
        <f t="shared" si="7"/>
        <v>535701</v>
      </c>
      <c r="G53" s="42">
        <f t="shared" si="8"/>
        <v>609087</v>
      </c>
    </row>
    <row r="54" spans="1:7" x14ac:dyDescent="0.25">
      <c r="A54" s="42" t="str">
        <f t="shared" si="3"/>
        <v>MALAGA</v>
      </c>
      <c r="B54" s="41">
        <f t="shared" si="4"/>
        <v>357859</v>
      </c>
      <c r="C54" s="41">
        <f t="shared" si="5"/>
        <v>264712</v>
      </c>
      <c r="D54" s="41">
        <f t="shared" si="6"/>
        <v>21</v>
      </c>
      <c r="E54" s="42" t="str">
        <f t="shared" si="2"/>
        <v>AVILES</v>
      </c>
      <c r="F54" s="42">
        <f t="shared" si="7"/>
        <v>510827</v>
      </c>
      <c r="G54" s="42">
        <f t="shared" si="8"/>
        <v>356945</v>
      </c>
    </row>
    <row r="55" spans="1:7" x14ac:dyDescent="0.25">
      <c r="A55" s="42" t="str">
        <f t="shared" si="3"/>
        <v>MARIN Y RIA DE PONTEVEDRA</v>
      </c>
      <c r="B55" s="41">
        <f t="shared" si="4"/>
        <v>138369</v>
      </c>
      <c r="C55" s="41">
        <f t="shared" si="5"/>
        <v>120076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463267</v>
      </c>
      <c r="G55" s="42">
        <f t="shared" si="8"/>
        <v>353279</v>
      </c>
    </row>
    <row r="56" spans="1:7" x14ac:dyDescent="0.25">
      <c r="A56" s="42" t="str">
        <f t="shared" si="3"/>
        <v>MELILLA</v>
      </c>
      <c r="B56" s="41">
        <f t="shared" si="4"/>
        <v>62403</v>
      </c>
      <c r="C56" s="41">
        <f t="shared" si="5"/>
        <v>55994</v>
      </c>
      <c r="D56" s="41">
        <f t="shared" si="6"/>
        <v>28</v>
      </c>
      <c r="E56" s="42" t="str">
        <f t="shared" si="2"/>
        <v>SANTANDER</v>
      </c>
      <c r="F56" s="42">
        <f t="shared" si="9"/>
        <v>453758</v>
      </c>
      <c r="G56" s="42">
        <f t="shared" si="8"/>
        <v>542498</v>
      </c>
    </row>
    <row r="57" spans="1:7" x14ac:dyDescent="0.25">
      <c r="A57" s="42" t="str">
        <f t="shared" si="3"/>
        <v>MOTRIL</v>
      </c>
      <c r="B57" s="41">
        <f t="shared" si="4"/>
        <v>197651</v>
      </c>
      <c r="C57" s="41">
        <f t="shared" si="5"/>
        <v>221262</v>
      </c>
      <c r="D57" s="41">
        <f t="shared" si="6"/>
        <v>24</v>
      </c>
      <c r="E57" s="42" t="str">
        <f t="shared" si="2"/>
        <v>PASAIA</v>
      </c>
      <c r="F57" s="42">
        <f t="shared" si="9"/>
        <v>450649</v>
      </c>
      <c r="G57" s="42">
        <f t="shared" si="8"/>
        <v>410637</v>
      </c>
    </row>
    <row r="58" spans="1:7" x14ac:dyDescent="0.25">
      <c r="A58" s="42" t="str">
        <f t="shared" si="3"/>
        <v>PASAIA</v>
      </c>
      <c r="B58" s="41">
        <f t="shared" si="4"/>
        <v>450649</v>
      </c>
      <c r="C58" s="41">
        <f t="shared" si="5"/>
        <v>410637</v>
      </c>
      <c r="D58" s="41">
        <f t="shared" si="6"/>
        <v>20</v>
      </c>
      <c r="E58" s="42" t="str">
        <f t="shared" si="2"/>
        <v>MALAGA</v>
      </c>
      <c r="F58" s="42">
        <f t="shared" si="9"/>
        <v>357859</v>
      </c>
      <c r="G58" s="42">
        <f t="shared" si="8"/>
        <v>264712</v>
      </c>
    </row>
    <row r="59" spans="1:7" x14ac:dyDescent="0.25">
      <c r="A59" s="42" t="str">
        <f t="shared" si="3"/>
        <v>SANTA CRUZ DE TENERIFE</v>
      </c>
      <c r="B59" s="41">
        <f t="shared" si="4"/>
        <v>1519209</v>
      </c>
      <c r="C59" s="41">
        <f t="shared" si="5"/>
        <v>1490897</v>
      </c>
      <c r="D59" s="41">
        <f t="shared" si="6"/>
        <v>9</v>
      </c>
      <c r="E59" s="42" t="str">
        <f t="shared" si="2"/>
        <v>VIGO</v>
      </c>
      <c r="F59" s="42">
        <f t="shared" si="9"/>
        <v>349351</v>
      </c>
      <c r="G59" s="42">
        <f t="shared" si="8"/>
        <v>333928</v>
      </c>
    </row>
    <row r="60" spans="1:7" x14ac:dyDescent="0.25">
      <c r="A60" s="42" t="str">
        <f t="shared" si="3"/>
        <v>SANTANDER</v>
      </c>
      <c r="B60" s="41">
        <f t="shared" si="4"/>
        <v>453758</v>
      </c>
      <c r="C60" s="41">
        <f t="shared" si="5"/>
        <v>542498</v>
      </c>
      <c r="D60" s="41">
        <f t="shared" si="6"/>
        <v>19</v>
      </c>
      <c r="E60" s="42" t="str">
        <f t="shared" si="2"/>
        <v>ALICANTE</v>
      </c>
      <c r="F60" s="42">
        <f t="shared" si="9"/>
        <v>303890</v>
      </c>
      <c r="G60" s="42">
        <f t="shared" si="8"/>
        <v>247089</v>
      </c>
    </row>
    <row r="61" spans="1:7" x14ac:dyDescent="0.25">
      <c r="A61" s="42" t="str">
        <f t="shared" si="3"/>
        <v>SEVILLA</v>
      </c>
      <c r="B61" s="41">
        <f t="shared" si="4"/>
        <v>463267</v>
      </c>
      <c r="C61" s="41">
        <f t="shared" si="5"/>
        <v>353279</v>
      </c>
      <c r="D61" s="41">
        <f t="shared" si="6"/>
        <v>18</v>
      </c>
      <c r="E61" s="42" t="str">
        <f t="shared" si="2"/>
        <v>MOTRIL</v>
      </c>
      <c r="F61" s="42">
        <f t="shared" si="9"/>
        <v>197651</v>
      </c>
      <c r="G61" s="42">
        <f t="shared" si="8"/>
        <v>221262</v>
      </c>
    </row>
    <row r="62" spans="1:7" x14ac:dyDescent="0.25">
      <c r="A62" s="42" t="str">
        <f t="shared" si="3"/>
        <v>TARRAGONA</v>
      </c>
      <c r="B62" s="41">
        <f t="shared" si="4"/>
        <v>2549201</v>
      </c>
      <c r="C62" s="41">
        <f t="shared" si="5"/>
        <v>2515612</v>
      </c>
      <c r="D62" s="41">
        <f t="shared" si="6"/>
        <v>5</v>
      </c>
      <c r="E62" s="42" t="str">
        <f t="shared" si="2"/>
        <v>CEUTA</v>
      </c>
      <c r="F62" s="42">
        <f t="shared" si="9"/>
        <v>153492</v>
      </c>
      <c r="G62" s="42">
        <f t="shared" si="8"/>
        <v>153433</v>
      </c>
    </row>
    <row r="63" spans="1:7" x14ac:dyDescent="0.25">
      <c r="A63" s="42" t="str">
        <f t="shared" si="3"/>
        <v>VALENCIA</v>
      </c>
      <c r="B63" s="41">
        <f t="shared" si="4"/>
        <v>3271329</v>
      </c>
      <c r="C63" s="41">
        <f t="shared" si="5"/>
        <v>3179206</v>
      </c>
      <c r="D63" s="41">
        <f t="shared" si="6"/>
        <v>3</v>
      </c>
      <c r="E63" s="42" t="str">
        <f t="shared" si="2"/>
        <v>MARIN Y RIA DE PONTEVEDRA</v>
      </c>
      <c r="F63" s="42">
        <f t="shared" si="9"/>
        <v>138369</v>
      </c>
      <c r="G63" s="42">
        <f t="shared" si="8"/>
        <v>120076</v>
      </c>
    </row>
    <row r="64" spans="1:7" x14ac:dyDescent="0.25">
      <c r="A64" s="42" t="str">
        <f t="shared" si="3"/>
        <v>VIGO</v>
      </c>
      <c r="B64" s="41">
        <f t="shared" si="4"/>
        <v>349351</v>
      </c>
      <c r="C64" s="41">
        <f t="shared" si="5"/>
        <v>333928</v>
      </c>
      <c r="D64" s="41">
        <f t="shared" si="6"/>
        <v>22</v>
      </c>
      <c r="E64" s="42" t="str">
        <f t="shared" si="2"/>
        <v>VILAGARCIA</v>
      </c>
      <c r="F64" s="42">
        <f t="shared" si="9"/>
        <v>107012</v>
      </c>
      <c r="G64" s="42">
        <f t="shared" si="8"/>
        <v>64003</v>
      </c>
    </row>
    <row r="65" spans="1:7" x14ac:dyDescent="0.25">
      <c r="A65" s="42" t="str">
        <f t="shared" si="3"/>
        <v>VILAGARCIA</v>
      </c>
      <c r="B65" s="41">
        <f t="shared" si="4"/>
        <v>107012</v>
      </c>
      <c r="C65" s="41">
        <f t="shared" si="5"/>
        <v>64003</v>
      </c>
      <c r="D65" s="41">
        <f t="shared" si="6"/>
        <v>27</v>
      </c>
      <c r="E65" s="42" t="str">
        <f t="shared" si="2"/>
        <v>MELILLA</v>
      </c>
      <c r="F65" s="42">
        <f t="shared" si="9"/>
        <v>62403</v>
      </c>
      <c r="G65" s="42">
        <f t="shared" si="8"/>
        <v>55994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767221</v>
      </c>
      <c r="C7" s="37">
        <v>754341</v>
      </c>
      <c r="D7" s="37">
        <v>767221</v>
      </c>
      <c r="E7" s="37">
        <v>754341</v>
      </c>
      <c r="F7" s="10">
        <f>((E7*100)/D7)-100</f>
        <v>-1.6787861646122764</v>
      </c>
      <c r="G7" s="1"/>
      <c r="H7" s="1"/>
      <c r="I7" s="1"/>
    </row>
    <row r="8" spans="1:12" x14ac:dyDescent="0.25">
      <c r="A8" s="11" t="s">
        <v>42</v>
      </c>
      <c r="B8" s="38">
        <v>15570</v>
      </c>
      <c r="C8" s="38">
        <v>15241</v>
      </c>
      <c r="D8" s="38">
        <v>15570</v>
      </c>
      <c r="E8" s="38">
        <v>15241</v>
      </c>
      <c r="F8" s="13">
        <f t="shared" ref="F8:F35" si="0">((E8*100)/D8)-100</f>
        <v>-2.113037893384714</v>
      </c>
      <c r="G8" s="1"/>
      <c r="H8" s="1"/>
      <c r="I8" s="1"/>
    </row>
    <row r="9" spans="1:12" x14ac:dyDescent="0.25">
      <c r="A9" s="8" t="s">
        <v>43</v>
      </c>
      <c r="B9" s="37">
        <v>2000</v>
      </c>
      <c r="C9" s="37">
        <v>0</v>
      </c>
      <c r="D9" s="37">
        <v>2000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44</v>
      </c>
      <c r="B10" s="38">
        <v>52431</v>
      </c>
      <c r="C10" s="38">
        <v>59266</v>
      </c>
      <c r="D10" s="38">
        <v>52431</v>
      </c>
      <c r="E10" s="38">
        <v>59266</v>
      </c>
      <c r="F10" s="13">
        <f t="shared" si="0"/>
        <v>13.036180885354085</v>
      </c>
      <c r="G10" s="1"/>
      <c r="H10" s="1"/>
      <c r="I10" s="1"/>
    </row>
    <row r="11" spans="1:12" x14ac:dyDescent="0.25">
      <c r="A11" s="8" t="s">
        <v>45</v>
      </c>
      <c r="B11" s="37">
        <v>1756577</v>
      </c>
      <c r="C11" s="37">
        <v>2103582</v>
      </c>
      <c r="D11" s="37">
        <v>1756577</v>
      </c>
      <c r="E11" s="37">
        <v>2103582</v>
      </c>
      <c r="F11" s="10">
        <f t="shared" si="0"/>
        <v>19.754613660545488</v>
      </c>
      <c r="G11" s="1"/>
      <c r="H11" s="1"/>
      <c r="I11" s="1"/>
    </row>
    <row r="12" spans="1:12" x14ac:dyDescent="0.25">
      <c r="A12" s="11" t="s">
        <v>46</v>
      </c>
      <c r="B12" s="38">
        <v>5008</v>
      </c>
      <c r="C12" s="38">
        <v>7406</v>
      </c>
      <c r="D12" s="38">
        <v>5008</v>
      </c>
      <c r="E12" s="38">
        <v>7406</v>
      </c>
      <c r="F12" s="13">
        <f t="shared" si="0"/>
        <v>47.883386581469637</v>
      </c>
      <c r="G12" s="1"/>
      <c r="H12" s="1"/>
      <c r="I12" s="1"/>
    </row>
    <row r="13" spans="1:12" x14ac:dyDescent="0.25">
      <c r="A13" s="8" t="s">
        <v>47</v>
      </c>
      <c r="B13" s="37">
        <v>128080</v>
      </c>
      <c r="C13" s="37">
        <v>123355</v>
      </c>
      <c r="D13" s="37">
        <v>128080</v>
      </c>
      <c r="E13" s="37">
        <v>123355</v>
      </c>
      <c r="F13" s="10">
        <f t="shared" si="0"/>
        <v>-3.6891005621486528</v>
      </c>
      <c r="G13" s="1"/>
      <c r="H13" s="1"/>
      <c r="I13" s="1"/>
    </row>
    <row r="14" spans="1:12" x14ac:dyDescent="0.25">
      <c r="A14" s="11" t="s">
        <v>48</v>
      </c>
      <c r="B14" s="38">
        <v>973971</v>
      </c>
      <c r="C14" s="38">
        <v>1017873</v>
      </c>
      <c r="D14" s="38">
        <v>973971</v>
      </c>
      <c r="E14" s="38">
        <v>1017873</v>
      </c>
      <c r="F14" s="13">
        <f t="shared" si="0"/>
        <v>4.5075264047902834</v>
      </c>
      <c r="G14" s="1"/>
      <c r="H14" s="1"/>
      <c r="I14" s="1"/>
    </row>
    <row r="15" spans="1:12" x14ac:dyDescent="0.25">
      <c r="A15" s="8" t="s">
        <v>49</v>
      </c>
      <c r="B15" s="37">
        <v>1484046</v>
      </c>
      <c r="C15" s="37">
        <v>1749644</v>
      </c>
      <c r="D15" s="37">
        <v>1484046</v>
      </c>
      <c r="E15" s="37">
        <v>1749644</v>
      </c>
      <c r="F15" s="10">
        <f t="shared" si="0"/>
        <v>17.896884597916781</v>
      </c>
      <c r="G15" s="1"/>
      <c r="H15" s="1"/>
      <c r="I15" s="1"/>
    </row>
    <row r="16" spans="1:12" x14ac:dyDescent="0.25">
      <c r="A16" s="11" t="s">
        <v>50</v>
      </c>
      <c r="B16" s="38">
        <v>1745225</v>
      </c>
      <c r="C16" s="38">
        <v>1706353</v>
      </c>
      <c r="D16" s="38">
        <v>1745225</v>
      </c>
      <c r="E16" s="38">
        <v>1706353</v>
      </c>
      <c r="F16" s="13">
        <f t="shared" si="0"/>
        <v>-2.2273345843659058</v>
      </c>
      <c r="G16" s="1"/>
      <c r="H16" s="1"/>
      <c r="I16" s="1"/>
    </row>
    <row r="17" spans="1:9" x14ac:dyDescent="0.25">
      <c r="A17" s="8" t="s">
        <v>51</v>
      </c>
      <c r="B17" s="37">
        <v>855603</v>
      </c>
      <c r="C17" s="37">
        <v>705318</v>
      </c>
      <c r="D17" s="37">
        <v>855603</v>
      </c>
      <c r="E17" s="37">
        <v>705318</v>
      </c>
      <c r="F17" s="10">
        <f t="shared" si="0"/>
        <v>-17.564805172492385</v>
      </c>
      <c r="G17" s="1"/>
      <c r="H17" s="1"/>
      <c r="I17" s="1"/>
    </row>
    <row r="18" spans="1:9" x14ac:dyDescent="0.25">
      <c r="A18" s="11" t="s">
        <v>52</v>
      </c>
      <c r="B18" s="38">
        <v>87534</v>
      </c>
      <c r="C18" s="38">
        <v>84456</v>
      </c>
      <c r="D18" s="38">
        <v>87534</v>
      </c>
      <c r="E18" s="38">
        <v>84456</v>
      </c>
      <c r="F18" s="13">
        <f t="shared" si="0"/>
        <v>-3.5163479333744618</v>
      </c>
      <c r="G18" s="1"/>
      <c r="H18" s="1"/>
      <c r="I18" s="1"/>
    </row>
    <row r="19" spans="1:9" x14ac:dyDescent="0.25">
      <c r="A19" s="8" t="s">
        <v>53</v>
      </c>
      <c r="B19" s="37">
        <v>79682</v>
      </c>
      <c r="C19" s="37">
        <v>68440</v>
      </c>
      <c r="D19" s="37">
        <v>79682</v>
      </c>
      <c r="E19" s="37">
        <v>68440</v>
      </c>
      <c r="F19" s="10">
        <f t="shared" si="0"/>
        <v>-14.108581611907326</v>
      </c>
      <c r="G19" s="1"/>
      <c r="H19" s="1"/>
      <c r="I19" s="1"/>
    </row>
    <row r="20" spans="1:9" x14ac:dyDescent="0.25">
      <c r="A20" s="11" t="s">
        <v>54</v>
      </c>
      <c r="B20" s="38">
        <v>163723</v>
      </c>
      <c r="C20" s="38">
        <v>146505</v>
      </c>
      <c r="D20" s="38">
        <v>163723</v>
      </c>
      <c r="E20" s="38">
        <v>146505</v>
      </c>
      <c r="F20" s="13">
        <f t="shared" si="0"/>
        <v>-10.516543185746656</v>
      </c>
      <c r="G20" s="1"/>
      <c r="H20" s="1"/>
      <c r="I20" s="1"/>
    </row>
    <row r="21" spans="1:9" x14ac:dyDescent="0.25">
      <c r="A21" s="8" t="s">
        <v>55</v>
      </c>
      <c r="B21" s="37">
        <v>1075035</v>
      </c>
      <c r="C21" s="37">
        <v>756255</v>
      </c>
      <c r="D21" s="37">
        <v>1075035</v>
      </c>
      <c r="E21" s="37">
        <v>756255</v>
      </c>
      <c r="F21" s="10">
        <f t="shared" si="0"/>
        <v>-29.652988042249788</v>
      </c>
      <c r="G21" s="1"/>
      <c r="H21" s="1"/>
      <c r="I21" s="1"/>
    </row>
    <row r="22" spans="1:9" x14ac:dyDescent="0.25">
      <c r="A22" s="11" t="s">
        <v>56</v>
      </c>
      <c r="B22" s="38">
        <v>449385</v>
      </c>
      <c r="C22" s="38">
        <v>403509</v>
      </c>
      <c r="D22" s="38">
        <v>449385</v>
      </c>
      <c r="E22" s="38">
        <v>403509</v>
      </c>
      <c r="F22" s="13">
        <f t="shared" si="0"/>
        <v>-10.208618445208458</v>
      </c>
      <c r="G22" s="1"/>
      <c r="H22" s="1"/>
      <c r="I22" s="1"/>
    </row>
    <row r="23" spans="1:9" x14ac:dyDescent="0.25">
      <c r="A23" s="8" t="s">
        <v>57</v>
      </c>
      <c r="B23" s="37">
        <v>10785</v>
      </c>
      <c r="C23" s="37">
        <v>4322</v>
      </c>
      <c r="D23" s="37">
        <v>10785</v>
      </c>
      <c r="E23" s="37">
        <v>4322</v>
      </c>
      <c r="F23" s="10">
        <f t="shared" si="0"/>
        <v>-59.92582290217895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3723</v>
      </c>
      <c r="C25" s="37">
        <v>5399</v>
      </c>
      <c r="D25" s="37">
        <v>3723</v>
      </c>
      <c r="E25" s="37">
        <v>5399</v>
      </c>
      <c r="F25" s="10">
        <f t="shared" si="0"/>
        <v>45.017459038409896</v>
      </c>
      <c r="G25" s="1"/>
      <c r="H25" s="1"/>
      <c r="I25" s="1"/>
    </row>
    <row r="26" spans="1:9" x14ac:dyDescent="0.25">
      <c r="A26" s="11" t="s">
        <v>60</v>
      </c>
      <c r="B26" s="38">
        <v>121963</v>
      </c>
      <c r="C26" s="38">
        <v>129011</v>
      </c>
      <c r="D26" s="38">
        <v>121963</v>
      </c>
      <c r="E26" s="38">
        <v>129011</v>
      </c>
      <c r="F26" s="13">
        <f t="shared" si="0"/>
        <v>5.7788017677492292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785034</v>
      </c>
      <c r="C28" s="38">
        <v>867255</v>
      </c>
      <c r="D28" s="38">
        <v>785034</v>
      </c>
      <c r="E28" s="38">
        <v>867255</v>
      </c>
      <c r="F28" s="13">
        <f t="shared" si="0"/>
        <v>10.473559106994088</v>
      </c>
      <c r="G28" s="1"/>
      <c r="H28" s="1"/>
      <c r="I28" s="1"/>
    </row>
    <row r="29" spans="1:9" x14ac:dyDescent="0.25">
      <c r="A29" s="8" t="s">
        <v>63</v>
      </c>
      <c r="B29" s="37">
        <v>13169</v>
      </c>
      <c r="C29" s="37">
        <v>38434</v>
      </c>
      <c r="D29" s="37">
        <v>13169</v>
      </c>
      <c r="E29" s="37">
        <v>38434</v>
      </c>
      <c r="F29" s="10">
        <f t="shared" si="0"/>
        <v>191.85207684714101</v>
      </c>
      <c r="G29" s="1"/>
      <c r="H29" s="1"/>
      <c r="I29" s="1"/>
    </row>
    <row r="30" spans="1:9" x14ac:dyDescent="0.25">
      <c r="A30" s="11" t="s">
        <v>64</v>
      </c>
      <c r="B30" s="38">
        <v>35448</v>
      </c>
      <c r="C30" s="38">
        <v>46804</v>
      </c>
      <c r="D30" s="38">
        <v>35448</v>
      </c>
      <c r="E30" s="38">
        <v>46804</v>
      </c>
      <c r="F30" s="13">
        <f t="shared" si="0"/>
        <v>32.035657865041742</v>
      </c>
      <c r="G30" s="1"/>
      <c r="H30" s="1"/>
      <c r="I30" s="1"/>
    </row>
    <row r="31" spans="1:9" x14ac:dyDescent="0.25">
      <c r="A31" s="8" t="s">
        <v>65</v>
      </c>
      <c r="B31" s="37">
        <v>1553297</v>
      </c>
      <c r="C31" s="37">
        <v>1400347</v>
      </c>
      <c r="D31" s="37">
        <v>1553297</v>
      </c>
      <c r="E31" s="37">
        <v>1400347</v>
      </c>
      <c r="F31" s="10">
        <f t="shared" si="0"/>
        <v>-9.8467968456772894</v>
      </c>
      <c r="G31" s="1"/>
      <c r="H31" s="1"/>
      <c r="I31" s="1"/>
    </row>
    <row r="32" spans="1:9" x14ac:dyDescent="0.25">
      <c r="A32" s="11" t="s">
        <v>66</v>
      </c>
      <c r="B32" s="38">
        <v>119580</v>
      </c>
      <c r="C32" s="38">
        <v>119935</v>
      </c>
      <c r="D32" s="38">
        <v>119580</v>
      </c>
      <c r="E32" s="38">
        <v>119935</v>
      </c>
      <c r="F32" s="13">
        <f t="shared" si="0"/>
        <v>0.29687238668674354</v>
      </c>
      <c r="G32" s="1"/>
      <c r="H32" s="1"/>
      <c r="I32" s="1"/>
    </row>
    <row r="33" spans="1:9" x14ac:dyDescent="0.25">
      <c r="A33" s="8" t="s">
        <v>67</v>
      </c>
      <c r="B33" s="37">
        <v>8785</v>
      </c>
      <c r="C33" s="37">
        <v>5529</v>
      </c>
      <c r="D33" s="37">
        <v>8785</v>
      </c>
      <c r="E33" s="37">
        <v>5529</v>
      </c>
      <c r="F33" s="10">
        <f t="shared" si="0"/>
        <v>-37.063175867956744</v>
      </c>
      <c r="G33" s="1"/>
      <c r="H33" s="1"/>
      <c r="I33" s="1"/>
    </row>
    <row r="34" spans="1:9" x14ac:dyDescent="0.25">
      <c r="A34" s="11" t="s">
        <v>68</v>
      </c>
      <c r="B34" s="38">
        <v>14506</v>
      </c>
      <c r="C34" s="38">
        <v>32166</v>
      </c>
      <c r="D34" s="38">
        <v>14506</v>
      </c>
      <c r="E34" s="38">
        <v>32166</v>
      </c>
      <c r="F34" s="13">
        <f t="shared" si="0"/>
        <v>121.74272714738728</v>
      </c>
      <c r="G34" s="1"/>
      <c r="H34" s="1"/>
      <c r="I34" s="1"/>
    </row>
    <row r="35" spans="1:9" x14ac:dyDescent="0.25">
      <c r="A35" s="14" t="s">
        <v>69</v>
      </c>
      <c r="B35" s="15">
        <f>SUM(B7:B34)</f>
        <v>12307381</v>
      </c>
      <c r="C35" s="15">
        <f t="shared" ref="C35:E35" si="1">SUM(C7:C34)</f>
        <v>12350746</v>
      </c>
      <c r="D35" s="15">
        <f t="shared" si="1"/>
        <v>12307381</v>
      </c>
      <c r="E35" s="15">
        <f t="shared" si="1"/>
        <v>12350746</v>
      </c>
      <c r="F35" s="16">
        <f t="shared" si="0"/>
        <v>0.35234953724111051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754341</v>
      </c>
      <c r="C38" s="41">
        <f>D7</f>
        <v>767221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2103582</v>
      </c>
      <c r="G38" s="42">
        <f>LOOKUP(E38,$A$38:$A$65,$C$38:$C$65)</f>
        <v>1756577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15241</v>
      </c>
      <c r="C39" s="41">
        <f t="shared" ref="C39:C65" si="5">D8</f>
        <v>15570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1749644</v>
      </c>
      <c r="G39" s="42">
        <f t="shared" ref="G39:G65" si="8">LOOKUP(E39,$A$38:$A$65,$C$38:$C$65)</f>
        <v>1484046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2000</v>
      </c>
      <c r="D40" s="41">
        <f t="shared" si="6"/>
        <v>28</v>
      </c>
      <c r="E40" s="42" t="str">
        <f t="shared" si="2"/>
        <v>CARTAGENA</v>
      </c>
      <c r="F40" s="42">
        <f t="shared" si="7"/>
        <v>1706353</v>
      </c>
      <c r="G40" s="42">
        <f t="shared" si="8"/>
        <v>1745225</v>
      </c>
    </row>
    <row r="41" spans="1:9" x14ac:dyDescent="0.25">
      <c r="A41" s="42" t="str">
        <f t="shared" si="3"/>
        <v>AVILES</v>
      </c>
      <c r="B41" s="41">
        <f t="shared" si="4"/>
        <v>59266</v>
      </c>
      <c r="C41" s="41">
        <f t="shared" si="5"/>
        <v>52431</v>
      </c>
      <c r="D41" s="41">
        <f t="shared" si="6"/>
        <v>17</v>
      </c>
      <c r="E41" s="42" t="str">
        <f t="shared" si="2"/>
        <v>TARRAGONA</v>
      </c>
      <c r="F41" s="42">
        <f t="shared" si="7"/>
        <v>1400347</v>
      </c>
      <c r="G41" s="42">
        <f t="shared" si="8"/>
        <v>1553297</v>
      </c>
    </row>
    <row r="42" spans="1:9" x14ac:dyDescent="0.25">
      <c r="A42" s="42" t="str">
        <f t="shared" si="3"/>
        <v>BAHIA DE ALGECIRAS</v>
      </c>
      <c r="B42" s="41">
        <f t="shared" si="4"/>
        <v>2103582</v>
      </c>
      <c r="C42" s="41">
        <f t="shared" si="5"/>
        <v>1756577</v>
      </c>
      <c r="D42" s="41">
        <f t="shared" si="6"/>
        <v>1</v>
      </c>
      <c r="E42" s="42" t="str">
        <f t="shared" si="2"/>
        <v>BARCELONA</v>
      </c>
      <c r="F42" s="42">
        <f t="shared" si="7"/>
        <v>1017873</v>
      </c>
      <c r="G42" s="42">
        <f t="shared" si="8"/>
        <v>973971</v>
      </c>
    </row>
    <row r="43" spans="1:9" x14ac:dyDescent="0.25">
      <c r="A43" s="42" t="str">
        <f t="shared" si="3"/>
        <v>BAHIA DE CADIZ</v>
      </c>
      <c r="B43" s="41">
        <f t="shared" si="4"/>
        <v>7406</v>
      </c>
      <c r="C43" s="41">
        <f t="shared" si="5"/>
        <v>5008</v>
      </c>
      <c r="D43" s="41">
        <f t="shared" si="6"/>
        <v>22</v>
      </c>
      <c r="E43" s="42" t="str">
        <f t="shared" si="2"/>
        <v>SANTA CRUZ DE TENERIFE</v>
      </c>
      <c r="F43" s="42">
        <f t="shared" si="7"/>
        <v>867255</v>
      </c>
      <c r="G43" s="42">
        <f t="shared" si="8"/>
        <v>785034</v>
      </c>
    </row>
    <row r="44" spans="1:9" x14ac:dyDescent="0.25">
      <c r="A44" s="42" t="str">
        <f t="shared" si="3"/>
        <v>BALEARES</v>
      </c>
      <c r="B44" s="41">
        <f t="shared" si="4"/>
        <v>123355</v>
      </c>
      <c r="C44" s="41">
        <f t="shared" si="5"/>
        <v>128080</v>
      </c>
      <c r="D44" s="41">
        <f t="shared" si="6"/>
        <v>13</v>
      </c>
      <c r="E44" s="42" t="str">
        <f t="shared" si="2"/>
        <v>HUELVA</v>
      </c>
      <c r="F44" s="42">
        <f t="shared" si="7"/>
        <v>756255</v>
      </c>
      <c r="G44" s="42">
        <f t="shared" si="8"/>
        <v>1075035</v>
      </c>
    </row>
    <row r="45" spans="1:9" x14ac:dyDescent="0.25">
      <c r="A45" s="42" t="str">
        <f t="shared" si="3"/>
        <v>BARCELONA</v>
      </c>
      <c r="B45" s="41">
        <f t="shared" si="4"/>
        <v>1017873</v>
      </c>
      <c r="C45" s="41">
        <f t="shared" si="5"/>
        <v>973971</v>
      </c>
      <c r="D45" s="41">
        <f t="shared" si="6"/>
        <v>5</v>
      </c>
      <c r="E45" s="42" t="str">
        <f t="shared" si="2"/>
        <v>A CORUÑA</v>
      </c>
      <c r="F45" s="42">
        <f t="shared" si="7"/>
        <v>754341</v>
      </c>
      <c r="G45" s="42">
        <f t="shared" si="8"/>
        <v>767221</v>
      </c>
    </row>
    <row r="46" spans="1:9" x14ac:dyDescent="0.25">
      <c r="A46" s="42" t="str">
        <f t="shared" si="3"/>
        <v>BILBAO</v>
      </c>
      <c r="B46" s="41">
        <f t="shared" si="4"/>
        <v>1749644</v>
      </c>
      <c r="C46" s="41">
        <f t="shared" si="5"/>
        <v>1484046</v>
      </c>
      <c r="D46" s="41">
        <f t="shared" si="6"/>
        <v>2</v>
      </c>
      <c r="E46" s="42" t="str">
        <f t="shared" si="2"/>
        <v>CASTELLON</v>
      </c>
      <c r="F46" s="42">
        <f t="shared" si="7"/>
        <v>705318</v>
      </c>
      <c r="G46" s="42">
        <f t="shared" si="8"/>
        <v>855603</v>
      </c>
    </row>
    <row r="47" spans="1:9" x14ac:dyDescent="0.25">
      <c r="A47" s="42" t="str">
        <f t="shared" si="3"/>
        <v>CARTAGENA</v>
      </c>
      <c r="B47" s="41">
        <f t="shared" si="4"/>
        <v>1706353</v>
      </c>
      <c r="C47" s="41">
        <f t="shared" si="5"/>
        <v>1745225</v>
      </c>
      <c r="D47" s="41">
        <f t="shared" si="6"/>
        <v>3</v>
      </c>
      <c r="E47" s="42" t="str">
        <f t="shared" si="2"/>
        <v>LAS PALMAS</v>
      </c>
      <c r="F47" s="42">
        <f t="shared" si="7"/>
        <v>403509</v>
      </c>
      <c r="G47" s="42">
        <f t="shared" si="8"/>
        <v>449385</v>
      </c>
    </row>
    <row r="48" spans="1:9" x14ac:dyDescent="0.25">
      <c r="A48" s="42" t="str">
        <f t="shared" si="3"/>
        <v>CASTELLON</v>
      </c>
      <c r="B48" s="41">
        <f t="shared" si="4"/>
        <v>705318</v>
      </c>
      <c r="C48" s="41">
        <f t="shared" si="5"/>
        <v>855603</v>
      </c>
      <c r="D48" s="41">
        <f t="shared" si="6"/>
        <v>9</v>
      </c>
      <c r="E48" s="42" t="str">
        <f t="shared" si="2"/>
        <v>GIJON</v>
      </c>
      <c r="F48" s="42">
        <f t="shared" si="7"/>
        <v>146505</v>
      </c>
      <c r="G48" s="42">
        <f t="shared" si="8"/>
        <v>163723</v>
      </c>
    </row>
    <row r="49" spans="1:7" x14ac:dyDescent="0.25">
      <c r="A49" s="42" t="str">
        <f t="shared" si="3"/>
        <v>CEUTA</v>
      </c>
      <c r="B49" s="41">
        <f t="shared" si="4"/>
        <v>84456</v>
      </c>
      <c r="C49" s="41">
        <f t="shared" si="5"/>
        <v>87534</v>
      </c>
      <c r="D49" s="41">
        <f t="shared" si="6"/>
        <v>15</v>
      </c>
      <c r="E49" s="42" t="str">
        <f t="shared" si="2"/>
        <v>MOTRIL</v>
      </c>
      <c r="F49" s="42">
        <f t="shared" si="7"/>
        <v>129011</v>
      </c>
      <c r="G49" s="42">
        <f t="shared" si="8"/>
        <v>121963</v>
      </c>
    </row>
    <row r="50" spans="1:7" x14ac:dyDescent="0.25">
      <c r="A50" s="42" t="str">
        <f t="shared" si="3"/>
        <v>FERROL-SAN CIBRAO</v>
      </c>
      <c r="B50" s="41">
        <f t="shared" si="4"/>
        <v>68440</v>
      </c>
      <c r="C50" s="41">
        <f t="shared" si="5"/>
        <v>79682</v>
      </c>
      <c r="D50" s="41">
        <f t="shared" si="6"/>
        <v>16</v>
      </c>
      <c r="E50" s="42" t="str">
        <f t="shared" si="2"/>
        <v>BALEARES</v>
      </c>
      <c r="F50" s="42">
        <f t="shared" si="7"/>
        <v>123355</v>
      </c>
      <c r="G50" s="42">
        <f t="shared" si="8"/>
        <v>128080</v>
      </c>
    </row>
    <row r="51" spans="1:7" x14ac:dyDescent="0.25">
      <c r="A51" s="42" t="str">
        <f t="shared" si="3"/>
        <v>GIJON</v>
      </c>
      <c r="B51" s="41">
        <f t="shared" si="4"/>
        <v>146505</v>
      </c>
      <c r="C51" s="41">
        <f t="shared" si="5"/>
        <v>163723</v>
      </c>
      <c r="D51" s="41">
        <f t="shared" si="6"/>
        <v>11</v>
      </c>
      <c r="E51" s="42" t="str">
        <f t="shared" si="2"/>
        <v>VALENCIA</v>
      </c>
      <c r="F51" s="42">
        <f t="shared" si="7"/>
        <v>119935</v>
      </c>
      <c r="G51" s="42">
        <f t="shared" si="8"/>
        <v>119580</v>
      </c>
    </row>
    <row r="52" spans="1:7" x14ac:dyDescent="0.25">
      <c r="A52" s="42" t="str">
        <f t="shared" si="3"/>
        <v>HUELVA</v>
      </c>
      <c r="B52" s="41">
        <f t="shared" si="4"/>
        <v>756255</v>
      </c>
      <c r="C52" s="41">
        <f t="shared" si="5"/>
        <v>1075035</v>
      </c>
      <c r="D52" s="41">
        <f t="shared" si="6"/>
        <v>7</v>
      </c>
      <c r="E52" s="42" t="str">
        <f t="shared" si="2"/>
        <v>CEUTA</v>
      </c>
      <c r="F52" s="42">
        <f t="shared" si="7"/>
        <v>84456</v>
      </c>
      <c r="G52" s="42">
        <f t="shared" si="8"/>
        <v>87534</v>
      </c>
    </row>
    <row r="53" spans="1:7" x14ac:dyDescent="0.25">
      <c r="A53" s="42" t="str">
        <f t="shared" si="3"/>
        <v>LAS PALMAS</v>
      </c>
      <c r="B53" s="41">
        <f t="shared" si="4"/>
        <v>403509</v>
      </c>
      <c r="C53" s="41">
        <f t="shared" si="5"/>
        <v>449385</v>
      </c>
      <c r="D53" s="41">
        <f t="shared" si="6"/>
        <v>10</v>
      </c>
      <c r="E53" s="42" t="str">
        <f t="shared" si="2"/>
        <v>FERROL-SAN CIBRAO</v>
      </c>
      <c r="F53" s="42">
        <f t="shared" si="7"/>
        <v>68440</v>
      </c>
      <c r="G53" s="42">
        <f t="shared" si="8"/>
        <v>79682</v>
      </c>
    </row>
    <row r="54" spans="1:7" x14ac:dyDescent="0.25">
      <c r="A54" s="42" t="str">
        <f t="shared" si="3"/>
        <v>MALAGA</v>
      </c>
      <c r="B54" s="41">
        <f t="shared" si="4"/>
        <v>4322</v>
      </c>
      <c r="C54" s="41">
        <f t="shared" si="5"/>
        <v>10785</v>
      </c>
      <c r="D54" s="41">
        <f t="shared" si="6"/>
        <v>25</v>
      </c>
      <c r="E54" s="42" t="str">
        <f t="shared" si="2"/>
        <v>AVILES</v>
      </c>
      <c r="F54" s="42">
        <f t="shared" si="7"/>
        <v>59266</v>
      </c>
      <c r="G54" s="42">
        <f t="shared" si="8"/>
        <v>52431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46804</v>
      </c>
      <c r="G55" s="42">
        <f t="shared" si="8"/>
        <v>35448</v>
      </c>
    </row>
    <row r="56" spans="1:7" x14ac:dyDescent="0.25">
      <c r="A56" s="42" t="str">
        <f t="shared" si="3"/>
        <v>MELILLA</v>
      </c>
      <c r="B56" s="41">
        <f t="shared" si="4"/>
        <v>5399</v>
      </c>
      <c r="C56" s="41">
        <f t="shared" si="5"/>
        <v>3723</v>
      </c>
      <c r="D56" s="41">
        <f t="shared" si="6"/>
        <v>24</v>
      </c>
      <c r="E56" s="42" t="str">
        <f t="shared" si="2"/>
        <v>SANTANDER</v>
      </c>
      <c r="F56" s="42">
        <f t="shared" si="9"/>
        <v>38434</v>
      </c>
      <c r="G56" s="42">
        <f t="shared" si="8"/>
        <v>13169</v>
      </c>
    </row>
    <row r="57" spans="1:7" x14ac:dyDescent="0.25">
      <c r="A57" s="42" t="str">
        <f t="shared" si="3"/>
        <v>MOTRIL</v>
      </c>
      <c r="B57" s="41">
        <f t="shared" si="4"/>
        <v>129011</v>
      </c>
      <c r="C57" s="41">
        <f t="shared" si="5"/>
        <v>121963</v>
      </c>
      <c r="D57" s="41">
        <f t="shared" si="6"/>
        <v>12</v>
      </c>
      <c r="E57" s="42" t="str">
        <f t="shared" si="2"/>
        <v>VILAGARCIA</v>
      </c>
      <c r="F57" s="42">
        <f t="shared" si="9"/>
        <v>32166</v>
      </c>
      <c r="G57" s="42">
        <f t="shared" si="8"/>
        <v>14506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15241</v>
      </c>
      <c r="G58" s="42">
        <f t="shared" si="8"/>
        <v>15570</v>
      </c>
    </row>
    <row r="59" spans="1:7" x14ac:dyDescent="0.25">
      <c r="A59" s="42" t="str">
        <f t="shared" si="3"/>
        <v>SANTA CRUZ DE TENERIFE</v>
      </c>
      <c r="B59" s="41">
        <f t="shared" si="4"/>
        <v>867255</v>
      </c>
      <c r="C59" s="41">
        <f t="shared" si="5"/>
        <v>785034</v>
      </c>
      <c r="D59" s="41">
        <f t="shared" si="6"/>
        <v>6</v>
      </c>
      <c r="E59" s="42" t="str">
        <f t="shared" si="2"/>
        <v>BAHIA DE CADIZ</v>
      </c>
      <c r="F59" s="42">
        <f t="shared" si="9"/>
        <v>7406</v>
      </c>
      <c r="G59" s="42">
        <f t="shared" si="8"/>
        <v>5008</v>
      </c>
    </row>
    <row r="60" spans="1:7" x14ac:dyDescent="0.25">
      <c r="A60" s="42" t="str">
        <f t="shared" si="3"/>
        <v>SANTANDER</v>
      </c>
      <c r="B60" s="41">
        <f t="shared" si="4"/>
        <v>38434</v>
      </c>
      <c r="C60" s="41">
        <f t="shared" si="5"/>
        <v>13169</v>
      </c>
      <c r="D60" s="41">
        <f t="shared" si="6"/>
        <v>19</v>
      </c>
      <c r="E60" s="42" t="str">
        <f t="shared" si="2"/>
        <v>VIGO</v>
      </c>
      <c r="F60" s="42">
        <f t="shared" si="9"/>
        <v>5529</v>
      </c>
      <c r="G60" s="42">
        <f t="shared" si="8"/>
        <v>8785</v>
      </c>
    </row>
    <row r="61" spans="1:7" x14ac:dyDescent="0.25">
      <c r="A61" s="42" t="str">
        <f t="shared" si="3"/>
        <v>SEVILLA</v>
      </c>
      <c r="B61" s="41">
        <f t="shared" si="4"/>
        <v>46804</v>
      </c>
      <c r="C61" s="41">
        <f t="shared" si="5"/>
        <v>35448</v>
      </c>
      <c r="D61" s="41">
        <f t="shared" si="6"/>
        <v>18</v>
      </c>
      <c r="E61" s="42" t="str">
        <f t="shared" si="2"/>
        <v>MELILLA</v>
      </c>
      <c r="F61" s="42">
        <f t="shared" si="9"/>
        <v>5399</v>
      </c>
      <c r="G61" s="42">
        <f t="shared" si="8"/>
        <v>3723</v>
      </c>
    </row>
    <row r="62" spans="1:7" x14ac:dyDescent="0.25">
      <c r="A62" s="42" t="str">
        <f t="shared" si="3"/>
        <v>TARRAGONA</v>
      </c>
      <c r="B62" s="41">
        <f t="shared" si="4"/>
        <v>1400347</v>
      </c>
      <c r="C62" s="41">
        <f t="shared" si="5"/>
        <v>1553297</v>
      </c>
      <c r="D62" s="41">
        <f t="shared" si="6"/>
        <v>4</v>
      </c>
      <c r="E62" s="42" t="str">
        <f t="shared" si="2"/>
        <v>MALAGA</v>
      </c>
      <c r="F62" s="42">
        <f t="shared" si="9"/>
        <v>4322</v>
      </c>
      <c r="G62" s="42">
        <f t="shared" si="8"/>
        <v>10785</v>
      </c>
    </row>
    <row r="63" spans="1:7" x14ac:dyDescent="0.25">
      <c r="A63" s="42" t="str">
        <f t="shared" si="3"/>
        <v>VALENCIA</v>
      </c>
      <c r="B63" s="41">
        <f t="shared" si="4"/>
        <v>119935</v>
      </c>
      <c r="C63" s="41">
        <f t="shared" si="5"/>
        <v>119580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5529</v>
      </c>
      <c r="C64" s="41">
        <f t="shared" si="5"/>
        <v>8785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32166</v>
      </c>
      <c r="C65" s="41">
        <f t="shared" si="5"/>
        <v>14506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2000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306126</v>
      </c>
      <c r="C7" s="19">
        <v>377049</v>
      </c>
      <c r="D7" s="19">
        <v>306126</v>
      </c>
      <c r="E7" s="19">
        <v>377049</v>
      </c>
      <c r="F7" s="10">
        <f>((E7*100)/D7)-100</f>
        <v>23.167911252229473</v>
      </c>
      <c r="G7" s="1"/>
      <c r="H7" s="1"/>
      <c r="I7" s="1"/>
    </row>
    <row r="8" spans="1:12" x14ac:dyDescent="0.25">
      <c r="A8" s="11" t="s">
        <v>42</v>
      </c>
      <c r="B8" s="20">
        <v>90591</v>
      </c>
      <c r="C8" s="20">
        <v>170107</v>
      </c>
      <c r="D8" s="20">
        <v>90591</v>
      </c>
      <c r="E8" s="20">
        <v>170107</v>
      </c>
      <c r="F8" s="13">
        <f t="shared" ref="F8:F35" si="0">((E8*100)/D8)-100</f>
        <v>87.774723758430753</v>
      </c>
      <c r="G8" s="1"/>
      <c r="H8" s="1"/>
      <c r="I8" s="1"/>
    </row>
    <row r="9" spans="1:12" x14ac:dyDescent="0.25">
      <c r="A9" s="8" t="s">
        <v>43</v>
      </c>
      <c r="B9" s="19">
        <v>567367</v>
      </c>
      <c r="C9" s="19">
        <v>495058</v>
      </c>
      <c r="D9" s="19">
        <v>567367</v>
      </c>
      <c r="E9" s="19">
        <v>495058</v>
      </c>
      <c r="F9" s="10">
        <f t="shared" si="0"/>
        <v>-12.744660863250772</v>
      </c>
      <c r="G9" s="1"/>
      <c r="H9" s="1"/>
      <c r="I9" s="1"/>
    </row>
    <row r="10" spans="1:12" x14ac:dyDescent="0.25">
      <c r="A10" s="11" t="s">
        <v>44</v>
      </c>
      <c r="B10" s="20">
        <v>220598</v>
      </c>
      <c r="C10" s="20">
        <v>364410</v>
      </c>
      <c r="D10" s="20">
        <v>220598</v>
      </c>
      <c r="E10" s="20">
        <v>364410</v>
      </c>
      <c r="F10" s="13">
        <f t="shared" si="0"/>
        <v>65.191887505779732</v>
      </c>
      <c r="G10" s="1"/>
      <c r="H10" s="1"/>
      <c r="I10" s="1"/>
    </row>
    <row r="11" spans="1:12" x14ac:dyDescent="0.25">
      <c r="A11" s="8" t="s">
        <v>45</v>
      </c>
      <c r="B11" s="19">
        <v>237167</v>
      </c>
      <c r="C11" s="19">
        <v>262243</v>
      </c>
      <c r="D11" s="19">
        <v>237167</v>
      </c>
      <c r="E11" s="19">
        <v>262243</v>
      </c>
      <c r="F11" s="10">
        <f t="shared" si="0"/>
        <v>10.573140445340201</v>
      </c>
      <c r="G11" s="1"/>
      <c r="H11" s="1"/>
      <c r="I11" s="1"/>
    </row>
    <row r="12" spans="1:12" x14ac:dyDescent="0.25">
      <c r="A12" s="11" t="s">
        <v>46</v>
      </c>
      <c r="B12" s="20">
        <v>255777</v>
      </c>
      <c r="C12" s="20">
        <v>289056</v>
      </c>
      <c r="D12" s="20">
        <v>255777</v>
      </c>
      <c r="E12" s="20">
        <v>289056</v>
      </c>
      <c r="F12" s="13">
        <f t="shared" si="0"/>
        <v>13.010943126238871</v>
      </c>
      <c r="G12" s="1"/>
      <c r="H12" s="1"/>
      <c r="I12" s="1"/>
    </row>
    <row r="13" spans="1:12" x14ac:dyDescent="0.25">
      <c r="A13" s="8" t="s">
        <v>47</v>
      </c>
      <c r="B13" s="19">
        <v>183280</v>
      </c>
      <c r="C13" s="19">
        <v>173320</v>
      </c>
      <c r="D13" s="19">
        <v>183280</v>
      </c>
      <c r="E13" s="19">
        <v>173320</v>
      </c>
      <c r="F13" s="10">
        <f t="shared" si="0"/>
        <v>-5.4343081623745064</v>
      </c>
      <c r="G13" s="1"/>
      <c r="H13" s="1"/>
      <c r="I13" s="1"/>
    </row>
    <row r="14" spans="1:12" x14ac:dyDescent="0.25">
      <c r="A14" s="11" t="s">
        <v>48</v>
      </c>
      <c r="B14" s="20">
        <v>328227</v>
      </c>
      <c r="C14" s="20">
        <v>334366</v>
      </c>
      <c r="D14" s="20">
        <v>328227</v>
      </c>
      <c r="E14" s="20">
        <v>334366</v>
      </c>
      <c r="F14" s="13">
        <f t="shared" si="0"/>
        <v>1.8703519210790063</v>
      </c>
      <c r="G14" s="1"/>
      <c r="H14" s="1"/>
      <c r="I14" s="1"/>
    </row>
    <row r="15" spans="1:12" x14ac:dyDescent="0.25">
      <c r="A15" s="8" t="s">
        <v>49</v>
      </c>
      <c r="B15" s="19">
        <v>219347</v>
      </c>
      <c r="C15" s="19">
        <v>274092</v>
      </c>
      <c r="D15" s="19">
        <v>219347</v>
      </c>
      <c r="E15" s="19">
        <v>274092</v>
      </c>
      <c r="F15" s="10">
        <f t="shared" si="0"/>
        <v>24.958171299356721</v>
      </c>
      <c r="G15" s="1"/>
      <c r="H15" s="1"/>
      <c r="I15" s="1"/>
    </row>
    <row r="16" spans="1:12" x14ac:dyDescent="0.25">
      <c r="A16" s="11" t="s">
        <v>50</v>
      </c>
      <c r="B16" s="20">
        <v>302088</v>
      </c>
      <c r="C16" s="20">
        <v>491565</v>
      </c>
      <c r="D16" s="20">
        <v>302088</v>
      </c>
      <c r="E16" s="20">
        <v>491565</v>
      </c>
      <c r="F16" s="13">
        <f t="shared" si="0"/>
        <v>62.722451735918014</v>
      </c>
      <c r="G16" s="1"/>
      <c r="H16" s="1"/>
      <c r="I16" s="1"/>
    </row>
    <row r="17" spans="1:9" x14ac:dyDescent="0.25">
      <c r="A17" s="8" t="s">
        <v>51</v>
      </c>
      <c r="B17" s="19">
        <v>161698</v>
      </c>
      <c r="C17" s="19">
        <v>206115</v>
      </c>
      <c r="D17" s="19">
        <v>161698</v>
      </c>
      <c r="E17" s="19">
        <v>206115</v>
      </c>
      <c r="F17" s="10">
        <f t="shared" si="0"/>
        <v>27.469109079889677</v>
      </c>
      <c r="G17" s="1"/>
      <c r="H17" s="1"/>
      <c r="I17" s="1"/>
    </row>
    <row r="18" spans="1:9" x14ac:dyDescent="0.25">
      <c r="A18" s="11" t="s">
        <v>52</v>
      </c>
      <c r="B18" s="20">
        <v>4555</v>
      </c>
      <c r="C18" s="20">
        <v>4863</v>
      </c>
      <c r="D18" s="20">
        <v>4555</v>
      </c>
      <c r="E18" s="20">
        <v>4863</v>
      </c>
      <c r="F18" s="13">
        <f t="shared" si="0"/>
        <v>6.7618002195389693</v>
      </c>
      <c r="G18" s="1"/>
      <c r="H18" s="1"/>
      <c r="I18" s="1"/>
    </row>
    <row r="19" spans="1:9" x14ac:dyDescent="0.25">
      <c r="A19" s="8" t="s">
        <v>53</v>
      </c>
      <c r="B19" s="19">
        <v>550079</v>
      </c>
      <c r="C19" s="19">
        <v>807808</v>
      </c>
      <c r="D19" s="19">
        <v>550079</v>
      </c>
      <c r="E19" s="19">
        <v>807808</v>
      </c>
      <c r="F19" s="10">
        <f t="shared" si="0"/>
        <v>46.853088374578931</v>
      </c>
      <c r="G19" s="1"/>
      <c r="H19" s="1"/>
      <c r="I19" s="1"/>
    </row>
    <row r="20" spans="1:9" x14ac:dyDescent="0.25">
      <c r="A20" s="11" t="s">
        <v>54</v>
      </c>
      <c r="B20" s="20">
        <v>1846767</v>
      </c>
      <c r="C20" s="20">
        <v>1815093</v>
      </c>
      <c r="D20" s="20">
        <v>1846767</v>
      </c>
      <c r="E20" s="20">
        <v>1815093</v>
      </c>
      <c r="F20" s="13">
        <f t="shared" si="0"/>
        <v>-1.7151053706287769</v>
      </c>
      <c r="G20" s="1"/>
      <c r="H20" s="1"/>
      <c r="I20" s="1"/>
    </row>
    <row r="21" spans="1:9" x14ac:dyDescent="0.25">
      <c r="A21" s="8" t="s">
        <v>55</v>
      </c>
      <c r="B21" s="19">
        <v>438535</v>
      </c>
      <c r="C21" s="19">
        <v>404269</v>
      </c>
      <c r="D21" s="19">
        <v>438535</v>
      </c>
      <c r="E21" s="19">
        <v>404269</v>
      </c>
      <c r="F21" s="10">
        <f t="shared" si="0"/>
        <v>-7.8137434868368558</v>
      </c>
      <c r="G21" s="1"/>
      <c r="H21" s="1"/>
      <c r="I21" s="1"/>
    </row>
    <row r="22" spans="1:9" x14ac:dyDescent="0.25">
      <c r="A22" s="11" t="s">
        <v>56</v>
      </c>
      <c r="B22" s="20">
        <v>125775</v>
      </c>
      <c r="C22" s="20">
        <v>113316</v>
      </c>
      <c r="D22" s="20">
        <v>125775</v>
      </c>
      <c r="E22" s="20">
        <v>113316</v>
      </c>
      <c r="F22" s="13">
        <f t="shared" si="0"/>
        <v>-9.905784138342284</v>
      </c>
      <c r="G22" s="1"/>
      <c r="H22" s="1"/>
      <c r="I22" s="1"/>
    </row>
    <row r="23" spans="1:9" x14ac:dyDescent="0.25">
      <c r="A23" s="8" t="s">
        <v>57</v>
      </c>
      <c r="B23" s="19">
        <v>123633</v>
      </c>
      <c r="C23" s="19">
        <v>148991</v>
      </c>
      <c r="D23" s="19">
        <v>123633</v>
      </c>
      <c r="E23" s="19">
        <v>148991</v>
      </c>
      <c r="F23" s="10">
        <f t="shared" si="0"/>
        <v>20.510705070652662</v>
      </c>
      <c r="G23" s="1"/>
      <c r="H23" s="1"/>
      <c r="I23" s="1"/>
    </row>
    <row r="24" spans="1:9" x14ac:dyDescent="0.25">
      <c r="A24" s="11" t="s">
        <v>58</v>
      </c>
      <c r="B24" s="20">
        <v>51952</v>
      </c>
      <c r="C24" s="20">
        <v>61575</v>
      </c>
      <c r="D24" s="20">
        <v>51952</v>
      </c>
      <c r="E24" s="20">
        <v>61575</v>
      </c>
      <c r="F24" s="13">
        <f t="shared" si="0"/>
        <v>18.522867262088084</v>
      </c>
      <c r="G24" s="1"/>
      <c r="H24" s="1"/>
      <c r="I24" s="1"/>
    </row>
    <row r="25" spans="1:9" x14ac:dyDescent="0.25">
      <c r="A25" s="8" t="s">
        <v>59</v>
      </c>
      <c r="B25" s="19">
        <v>4139</v>
      </c>
      <c r="C25" s="19">
        <v>2953</v>
      </c>
      <c r="D25" s="19">
        <v>4139</v>
      </c>
      <c r="E25" s="19">
        <v>2953</v>
      </c>
      <c r="F25" s="10">
        <f t="shared" si="0"/>
        <v>-28.654264315051947</v>
      </c>
      <c r="G25" s="1"/>
      <c r="H25" s="1"/>
      <c r="I25" s="1"/>
    </row>
    <row r="26" spans="1:9" x14ac:dyDescent="0.25">
      <c r="A26" s="11" t="s">
        <v>60</v>
      </c>
      <c r="B26" s="20">
        <v>90145</v>
      </c>
      <c r="C26" s="20">
        <v>56479</v>
      </c>
      <c r="D26" s="20">
        <v>90145</v>
      </c>
      <c r="E26" s="20">
        <v>56479</v>
      </c>
      <c r="F26" s="13">
        <f t="shared" si="0"/>
        <v>-37.346497309889621</v>
      </c>
      <c r="G26" s="1"/>
      <c r="H26" s="1"/>
      <c r="I26" s="1"/>
    </row>
    <row r="27" spans="1:9" x14ac:dyDescent="0.25">
      <c r="A27" s="8" t="s">
        <v>61</v>
      </c>
      <c r="B27" s="19">
        <v>264044</v>
      </c>
      <c r="C27" s="19">
        <v>259115</v>
      </c>
      <c r="D27" s="19">
        <v>264044</v>
      </c>
      <c r="E27" s="19">
        <v>259115</v>
      </c>
      <c r="F27" s="10">
        <f t="shared" si="0"/>
        <v>-1.8667343321567671</v>
      </c>
      <c r="G27" s="1"/>
      <c r="H27" s="1"/>
      <c r="I27" s="1"/>
    </row>
    <row r="28" spans="1:9" x14ac:dyDescent="0.25">
      <c r="A28" s="11" t="s">
        <v>62</v>
      </c>
      <c r="B28" s="20">
        <v>159645</v>
      </c>
      <c r="C28" s="20">
        <v>104909</v>
      </c>
      <c r="D28" s="20">
        <v>159645</v>
      </c>
      <c r="E28" s="20">
        <v>104909</v>
      </c>
      <c r="F28" s="13">
        <f t="shared" si="0"/>
        <v>-34.28607222274421</v>
      </c>
      <c r="G28" s="1"/>
      <c r="H28" s="1"/>
      <c r="I28" s="1"/>
    </row>
    <row r="29" spans="1:9" x14ac:dyDescent="0.25">
      <c r="A29" s="8" t="s">
        <v>63</v>
      </c>
      <c r="B29" s="19">
        <v>442345</v>
      </c>
      <c r="C29" s="19">
        <v>332637</v>
      </c>
      <c r="D29" s="19">
        <v>442345</v>
      </c>
      <c r="E29" s="19">
        <v>332637</v>
      </c>
      <c r="F29" s="10">
        <f t="shared" si="0"/>
        <v>-24.801455877199928</v>
      </c>
      <c r="G29" s="1"/>
      <c r="H29" s="1"/>
      <c r="I29" s="1"/>
    </row>
    <row r="30" spans="1:9" x14ac:dyDescent="0.25">
      <c r="A30" s="11" t="s">
        <v>64</v>
      </c>
      <c r="B30" s="20">
        <v>169160</v>
      </c>
      <c r="C30" s="20">
        <v>245070</v>
      </c>
      <c r="D30" s="20">
        <v>169160</v>
      </c>
      <c r="E30" s="20">
        <v>245070</v>
      </c>
      <c r="F30" s="13">
        <f t="shared" si="0"/>
        <v>44.874674864034063</v>
      </c>
      <c r="G30" s="1"/>
      <c r="H30" s="1"/>
      <c r="I30" s="1"/>
    </row>
    <row r="31" spans="1:9" x14ac:dyDescent="0.25">
      <c r="A31" s="8" t="s">
        <v>65</v>
      </c>
      <c r="B31" s="19">
        <v>885973</v>
      </c>
      <c r="C31" s="19">
        <v>1046678</v>
      </c>
      <c r="D31" s="19">
        <v>885973</v>
      </c>
      <c r="E31" s="19">
        <v>1046678</v>
      </c>
      <c r="F31" s="10">
        <f t="shared" si="0"/>
        <v>18.138814613989368</v>
      </c>
      <c r="G31" s="1"/>
      <c r="H31" s="1"/>
      <c r="I31" s="1"/>
    </row>
    <row r="32" spans="1:9" x14ac:dyDescent="0.25">
      <c r="A32" s="11" t="s">
        <v>66</v>
      </c>
      <c r="B32" s="20">
        <v>684837</v>
      </c>
      <c r="C32" s="20">
        <v>549003</v>
      </c>
      <c r="D32" s="20">
        <v>684837</v>
      </c>
      <c r="E32" s="20">
        <v>549003</v>
      </c>
      <c r="F32" s="13">
        <f t="shared" si="0"/>
        <v>-19.83450076441548</v>
      </c>
      <c r="G32" s="1"/>
      <c r="H32" s="1"/>
      <c r="I32" s="1"/>
    </row>
    <row r="33" spans="1:9" x14ac:dyDescent="0.25">
      <c r="A33" s="8" t="s">
        <v>67</v>
      </c>
      <c r="B33" s="19">
        <v>43570</v>
      </c>
      <c r="C33" s="19">
        <v>52442</v>
      </c>
      <c r="D33" s="19">
        <v>43570</v>
      </c>
      <c r="E33" s="19">
        <v>52442</v>
      </c>
      <c r="F33" s="10">
        <f t="shared" si="0"/>
        <v>20.362634840486578</v>
      </c>
      <c r="G33" s="1"/>
      <c r="H33" s="1"/>
      <c r="I33" s="1"/>
    </row>
    <row r="34" spans="1:9" x14ac:dyDescent="0.25">
      <c r="A34" s="11" t="s">
        <v>68</v>
      </c>
      <c r="B34" s="20">
        <v>34691</v>
      </c>
      <c r="C34" s="20">
        <v>59126</v>
      </c>
      <c r="D34" s="20">
        <v>34691</v>
      </c>
      <c r="E34" s="20">
        <v>59126</v>
      </c>
      <c r="F34" s="13">
        <f t="shared" si="0"/>
        <v>70.436136173647355</v>
      </c>
      <c r="G34" s="1"/>
      <c r="H34" s="1"/>
      <c r="I34" s="1"/>
    </row>
    <row r="35" spans="1:9" x14ac:dyDescent="0.25">
      <c r="A35" s="14" t="s">
        <v>69</v>
      </c>
      <c r="B35" s="15">
        <f>SUM(B7:B34)</f>
        <v>8792111</v>
      </c>
      <c r="C35" s="15">
        <f t="shared" ref="C35:E35" si="1">SUM(C7:C34)</f>
        <v>9501708</v>
      </c>
      <c r="D35" s="15">
        <f t="shared" si="1"/>
        <v>8792111</v>
      </c>
      <c r="E35" s="15">
        <f t="shared" si="1"/>
        <v>9501708</v>
      </c>
      <c r="F35" s="16">
        <f t="shared" si="0"/>
        <v>8.0708375952032441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377049</v>
      </c>
      <c r="C38" s="41">
        <f>D7</f>
        <v>306126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1815093</v>
      </c>
      <c r="G38" s="42">
        <f>LOOKUP(E38,$A$38:$A$65,$C$38:$C$65)</f>
        <v>1846767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170107</v>
      </c>
      <c r="C39" s="41">
        <f t="shared" ref="C39:C65" si="5">D8</f>
        <v>90591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1046678</v>
      </c>
      <c r="G39" s="42">
        <f t="shared" ref="G39:G65" si="8">LOOKUP(E39,$A$38:$A$65,$C$38:$C$65)</f>
        <v>885973</v>
      </c>
    </row>
    <row r="40" spans="1:9" x14ac:dyDescent="0.25">
      <c r="A40" s="42" t="str">
        <f t="shared" si="3"/>
        <v>ALMERIA</v>
      </c>
      <c r="B40" s="41">
        <f t="shared" si="4"/>
        <v>495058</v>
      </c>
      <c r="C40" s="41">
        <f t="shared" si="5"/>
        <v>567367</v>
      </c>
      <c r="D40" s="41">
        <f t="shared" si="6"/>
        <v>5</v>
      </c>
      <c r="E40" s="42" t="str">
        <f t="shared" si="2"/>
        <v>FERROL-SAN CIBRAO</v>
      </c>
      <c r="F40" s="42">
        <f t="shared" si="7"/>
        <v>807808</v>
      </c>
      <c r="G40" s="42">
        <f t="shared" si="8"/>
        <v>550079</v>
      </c>
    </row>
    <row r="41" spans="1:9" x14ac:dyDescent="0.25">
      <c r="A41" s="42" t="str">
        <f t="shared" si="3"/>
        <v>AVILES</v>
      </c>
      <c r="B41" s="41">
        <f t="shared" si="4"/>
        <v>364410</v>
      </c>
      <c r="C41" s="41">
        <f t="shared" si="5"/>
        <v>220598</v>
      </c>
      <c r="D41" s="41">
        <f t="shared" si="6"/>
        <v>9</v>
      </c>
      <c r="E41" s="42" t="str">
        <f t="shared" si="2"/>
        <v>VALENCIA</v>
      </c>
      <c r="F41" s="42">
        <f t="shared" si="7"/>
        <v>549003</v>
      </c>
      <c r="G41" s="42">
        <f t="shared" si="8"/>
        <v>684837</v>
      </c>
    </row>
    <row r="42" spans="1:9" x14ac:dyDescent="0.25">
      <c r="A42" s="42" t="str">
        <f t="shared" si="3"/>
        <v>BAHIA DE ALGECIRAS</v>
      </c>
      <c r="B42" s="41">
        <f t="shared" si="4"/>
        <v>262243</v>
      </c>
      <c r="C42" s="41">
        <f t="shared" si="5"/>
        <v>237167</v>
      </c>
      <c r="D42" s="41">
        <f t="shared" si="6"/>
        <v>14</v>
      </c>
      <c r="E42" s="42" t="str">
        <f t="shared" si="2"/>
        <v>ALMERIA</v>
      </c>
      <c r="F42" s="42">
        <f t="shared" si="7"/>
        <v>495058</v>
      </c>
      <c r="G42" s="42">
        <f t="shared" si="8"/>
        <v>567367</v>
      </c>
    </row>
    <row r="43" spans="1:9" x14ac:dyDescent="0.25">
      <c r="A43" s="42" t="str">
        <f t="shared" si="3"/>
        <v>BAHIA DE CADIZ</v>
      </c>
      <c r="B43" s="41">
        <f t="shared" si="4"/>
        <v>289056</v>
      </c>
      <c r="C43" s="41">
        <f t="shared" si="5"/>
        <v>255777</v>
      </c>
      <c r="D43" s="41">
        <f t="shared" si="6"/>
        <v>12</v>
      </c>
      <c r="E43" s="42" t="str">
        <f t="shared" si="2"/>
        <v>CARTAGENA</v>
      </c>
      <c r="F43" s="42">
        <f t="shared" si="7"/>
        <v>491565</v>
      </c>
      <c r="G43" s="42">
        <f t="shared" si="8"/>
        <v>302088</v>
      </c>
    </row>
    <row r="44" spans="1:9" x14ac:dyDescent="0.25">
      <c r="A44" s="42" t="str">
        <f t="shared" si="3"/>
        <v>BALEARES</v>
      </c>
      <c r="B44" s="41">
        <f t="shared" si="4"/>
        <v>173320</v>
      </c>
      <c r="C44" s="41">
        <f t="shared" si="5"/>
        <v>183280</v>
      </c>
      <c r="D44" s="41">
        <f t="shared" si="6"/>
        <v>18</v>
      </c>
      <c r="E44" s="42" t="str">
        <f t="shared" si="2"/>
        <v>HUELVA</v>
      </c>
      <c r="F44" s="42">
        <f t="shared" si="7"/>
        <v>404269</v>
      </c>
      <c r="G44" s="42">
        <f t="shared" si="8"/>
        <v>438535</v>
      </c>
    </row>
    <row r="45" spans="1:9" x14ac:dyDescent="0.25">
      <c r="A45" s="42" t="str">
        <f t="shared" si="3"/>
        <v>BARCELONA</v>
      </c>
      <c r="B45" s="41">
        <f t="shared" si="4"/>
        <v>334366</v>
      </c>
      <c r="C45" s="41">
        <f t="shared" si="5"/>
        <v>328227</v>
      </c>
      <c r="D45" s="41">
        <f t="shared" si="6"/>
        <v>10</v>
      </c>
      <c r="E45" s="42" t="str">
        <f t="shared" si="2"/>
        <v>A CORUÑA</v>
      </c>
      <c r="F45" s="42">
        <f t="shared" si="7"/>
        <v>377049</v>
      </c>
      <c r="G45" s="42">
        <f t="shared" si="8"/>
        <v>306126</v>
      </c>
    </row>
    <row r="46" spans="1:9" x14ac:dyDescent="0.25">
      <c r="A46" s="42" t="str">
        <f t="shared" si="3"/>
        <v>BILBAO</v>
      </c>
      <c r="B46" s="41">
        <f t="shared" si="4"/>
        <v>274092</v>
      </c>
      <c r="C46" s="41">
        <f t="shared" si="5"/>
        <v>219347</v>
      </c>
      <c r="D46" s="41">
        <f t="shared" si="6"/>
        <v>13</v>
      </c>
      <c r="E46" s="42" t="str">
        <f t="shared" si="2"/>
        <v>AVILES</v>
      </c>
      <c r="F46" s="42">
        <f t="shared" si="7"/>
        <v>364410</v>
      </c>
      <c r="G46" s="42">
        <f t="shared" si="8"/>
        <v>220598</v>
      </c>
    </row>
    <row r="47" spans="1:9" x14ac:dyDescent="0.25">
      <c r="A47" s="42" t="str">
        <f t="shared" si="3"/>
        <v>CARTAGENA</v>
      </c>
      <c r="B47" s="41">
        <f t="shared" si="4"/>
        <v>491565</v>
      </c>
      <c r="C47" s="41">
        <f t="shared" si="5"/>
        <v>302088</v>
      </c>
      <c r="D47" s="41">
        <f t="shared" si="6"/>
        <v>6</v>
      </c>
      <c r="E47" s="42" t="str">
        <f t="shared" si="2"/>
        <v>BARCELONA</v>
      </c>
      <c r="F47" s="42">
        <f t="shared" si="7"/>
        <v>334366</v>
      </c>
      <c r="G47" s="42">
        <f t="shared" si="8"/>
        <v>328227</v>
      </c>
    </row>
    <row r="48" spans="1:9" x14ac:dyDescent="0.25">
      <c r="A48" s="42" t="str">
        <f t="shared" si="3"/>
        <v>CASTELLON</v>
      </c>
      <c r="B48" s="41">
        <f t="shared" si="4"/>
        <v>206115</v>
      </c>
      <c r="C48" s="41">
        <f t="shared" si="5"/>
        <v>161698</v>
      </c>
      <c r="D48" s="41">
        <f t="shared" si="6"/>
        <v>17</v>
      </c>
      <c r="E48" s="42" t="str">
        <f t="shared" si="2"/>
        <v>SANTANDER</v>
      </c>
      <c r="F48" s="42">
        <f t="shared" si="7"/>
        <v>332637</v>
      </c>
      <c r="G48" s="42">
        <f t="shared" si="8"/>
        <v>442345</v>
      </c>
    </row>
    <row r="49" spans="1:7" x14ac:dyDescent="0.25">
      <c r="A49" s="42" t="str">
        <f t="shared" si="3"/>
        <v>CEUTA</v>
      </c>
      <c r="B49" s="41">
        <f t="shared" si="4"/>
        <v>4863</v>
      </c>
      <c r="C49" s="41">
        <f t="shared" si="5"/>
        <v>4555</v>
      </c>
      <c r="D49" s="41">
        <f t="shared" si="6"/>
        <v>27</v>
      </c>
      <c r="E49" s="42" t="str">
        <f t="shared" si="2"/>
        <v>BAHIA DE CADIZ</v>
      </c>
      <c r="F49" s="42">
        <f t="shared" si="7"/>
        <v>289056</v>
      </c>
      <c r="G49" s="42">
        <f t="shared" si="8"/>
        <v>255777</v>
      </c>
    </row>
    <row r="50" spans="1:7" x14ac:dyDescent="0.25">
      <c r="A50" s="42" t="str">
        <f t="shared" si="3"/>
        <v>FERROL-SAN CIBRAO</v>
      </c>
      <c r="B50" s="41">
        <f t="shared" si="4"/>
        <v>807808</v>
      </c>
      <c r="C50" s="41">
        <f t="shared" si="5"/>
        <v>550079</v>
      </c>
      <c r="D50" s="41">
        <f t="shared" si="6"/>
        <v>3</v>
      </c>
      <c r="E50" s="42" t="str">
        <f t="shared" si="2"/>
        <v>BILBAO</v>
      </c>
      <c r="F50" s="42">
        <f t="shared" si="7"/>
        <v>274092</v>
      </c>
      <c r="G50" s="42">
        <f t="shared" si="8"/>
        <v>219347</v>
      </c>
    </row>
    <row r="51" spans="1:7" x14ac:dyDescent="0.25">
      <c r="A51" s="42" t="str">
        <f t="shared" si="3"/>
        <v>GIJON</v>
      </c>
      <c r="B51" s="41">
        <f t="shared" si="4"/>
        <v>1815093</v>
      </c>
      <c r="C51" s="41">
        <f t="shared" si="5"/>
        <v>1846767</v>
      </c>
      <c r="D51" s="41">
        <f t="shared" si="6"/>
        <v>1</v>
      </c>
      <c r="E51" s="42" t="str">
        <f t="shared" si="2"/>
        <v>BAHIA DE ALGECIRAS</v>
      </c>
      <c r="F51" s="42">
        <f t="shared" si="7"/>
        <v>262243</v>
      </c>
      <c r="G51" s="42">
        <f t="shared" si="8"/>
        <v>237167</v>
      </c>
    </row>
    <row r="52" spans="1:7" x14ac:dyDescent="0.25">
      <c r="A52" s="42" t="str">
        <f t="shared" si="3"/>
        <v>HUELVA</v>
      </c>
      <c r="B52" s="41">
        <f t="shared" si="4"/>
        <v>404269</v>
      </c>
      <c r="C52" s="41">
        <f t="shared" si="5"/>
        <v>438535</v>
      </c>
      <c r="D52" s="41">
        <f t="shared" si="6"/>
        <v>7</v>
      </c>
      <c r="E52" s="42" t="str">
        <f t="shared" si="2"/>
        <v>PASAIA</v>
      </c>
      <c r="F52" s="42">
        <f t="shared" si="7"/>
        <v>259115</v>
      </c>
      <c r="G52" s="42">
        <f t="shared" si="8"/>
        <v>264044</v>
      </c>
    </row>
    <row r="53" spans="1:7" x14ac:dyDescent="0.25">
      <c r="A53" s="42" t="str">
        <f t="shared" si="3"/>
        <v>LAS PALMAS</v>
      </c>
      <c r="B53" s="41">
        <f t="shared" si="4"/>
        <v>113316</v>
      </c>
      <c r="C53" s="41">
        <f t="shared" si="5"/>
        <v>125775</v>
      </c>
      <c r="D53" s="41">
        <f t="shared" si="6"/>
        <v>21</v>
      </c>
      <c r="E53" s="42" t="str">
        <f t="shared" si="2"/>
        <v>SEVILLA</v>
      </c>
      <c r="F53" s="42">
        <f t="shared" si="7"/>
        <v>245070</v>
      </c>
      <c r="G53" s="42">
        <f t="shared" si="8"/>
        <v>169160</v>
      </c>
    </row>
    <row r="54" spans="1:7" x14ac:dyDescent="0.25">
      <c r="A54" s="42" t="str">
        <f t="shared" si="3"/>
        <v>MALAGA</v>
      </c>
      <c r="B54" s="41">
        <f t="shared" si="4"/>
        <v>148991</v>
      </c>
      <c r="C54" s="41">
        <f t="shared" si="5"/>
        <v>123633</v>
      </c>
      <c r="D54" s="41">
        <f t="shared" si="6"/>
        <v>20</v>
      </c>
      <c r="E54" s="42" t="str">
        <f t="shared" si="2"/>
        <v>CASTELLON</v>
      </c>
      <c r="F54" s="42">
        <f t="shared" si="7"/>
        <v>206115</v>
      </c>
      <c r="G54" s="42">
        <f t="shared" si="8"/>
        <v>161698</v>
      </c>
    </row>
    <row r="55" spans="1:7" x14ac:dyDescent="0.25">
      <c r="A55" s="42" t="str">
        <f t="shared" si="3"/>
        <v>MARIN Y RIA DE PONTEVEDRA</v>
      </c>
      <c r="B55" s="41">
        <f t="shared" si="4"/>
        <v>61575</v>
      </c>
      <c r="C55" s="41">
        <f t="shared" si="5"/>
        <v>51952</v>
      </c>
      <c r="D55" s="41">
        <f t="shared" si="6"/>
        <v>23</v>
      </c>
      <c r="E55" s="42" t="str">
        <f t="shared" si="2"/>
        <v>BALEARES</v>
      </c>
      <c r="F55" s="42">
        <f t="shared" ref="F55:F65" si="9">LOOKUP(E55,$A$38:$A$65,$B$38:$B$65)</f>
        <v>173320</v>
      </c>
      <c r="G55" s="42">
        <f t="shared" si="8"/>
        <v>183280</v>
      </c>
    </row>
    <row r="56" spans="1:7" x14ac:dyDescent="0.25">
      <c r="A56" s="42" t="str">
        <f t="shared" si="3"/>
        <v>MELILLA</v>
      </c>
      <c r="B56" s="41">
        <f t="shared" si="4"/>
        <v>2953</v>
      </c>
      <c r="C56" s="41">
        <f t="shared" si="5"/>
        <v>4139</v>
      </c>
      <c r="D56" s="41">
        <f t="shared" si="6"/>
        <v>28</v>
      </c>
      <c r="E56" s="42" t="str">
        <f t="shared" si="2"/>
        <v>ALICANTE</v>
      </c>
      <c r="F56" s="42">
        <f t="shared" si="9"/>
        <v>170107</v>
      </c>
      <c r="G56" s="42">
        <f t="shared" si="8"/>
        <v>90591</v>
      </c>
    </row>
    <row r="57" spans="1:7" x14ac:dyDescent="0.25">
      <c r="A57" s="42" t="str">
        <f t="shared" si="3"/>
        <v>MOTRIL</v>
      </c>
      <c r="B57" s="41">
        <f t="shared" si="4"/>
        <v>56479</v>
      </c>
      <c r="C57" s="41">
        <f t="shared" si="5"/>
        <v>90145</v>
      </c>
      <c r="D57" s="41">
        <f t="shared" si="6"/>
        <v>25</v>
      </c>
      <c r="E57" s="42" t="str">
        <f t="shared" si="2"/>
        <v>MALAGA</v>
      </c>
      <c r="F57" s="42">
        <f t="shared" si="9"/>
        <v>148991</v>
      </c>
      <c r="G57" s="42">
        <f t="shared" si="8"/>
        <v>123633</v>
      </c>
    </row>
    <row r="58" spans="1:7" x14ac:dyDescent="0.25">
      <c r="A58" s="42" t="str">
        <f t="shared" si="3"/>
        <v>PASAIA</v>
      </c>
      <c r="B58" s="41">
        <f t="shared" si="4"/>
        <v>259115</v>
      </c>
      <c r="C58" s="41">
        <f t="shared" si="5"/>
        <v>264044</v>
      </c>
      <c r="D58" s="41">
        <f t="shared" si="6"/>
        <v>15</v>
      </c>
      <c r="E58" s="42" t="str">
        <f t="shared" si="2"/>
        <v>LAS PALMAS</v>
      </c>
      <c r="F58" s="42">
        <f t="shared" si="9"/>
        <v>113316</v>
      </c>
      <c r="G58" s="42">
        <f t="shared" si="8"/>
        <v>125775</v>
      </c>
    </row>
    <row r="59" spans="1:7" x14ac:dyDescent="0.25">
      <c r="A59" s="42" t="str">
        <f t="shared" si="3"/>
        <v>SANTA CRUZ DE TENERIFE</v>
      </c>
      <c r="B59" s="41">
        <f t="shared" si="4"/>
        <v>104909</v>
      </c>
      <c r="C59" s="41">
        <f t="shared" si="5"/>
        <v>159645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104909</v>
      </c>
      <c r="G59" s="42">
        <f t="shared" si="8"/>
        <v>159645</v>
      </c>
    </row>
    <row r="60" spans="1:7" x14ac:dyDescent="0.25">
      <c r="A60" s="42" t="str">
        <f t="shared" si="3"/>
        <v>SANTANDER</v>
      </c>
      <c r="B60" s="41">
        <f t="shared" si="4"/>
        <v>332637</v>
      </c>
      <c r="C60" s="41">
        <f t="shared" si="5"/>
        <v>442345</v>
      </c>
      <c r="D60" s="41">
        <f t="shared" si="6"/>
        <v>11</v>
      </c>
      <c r="E60" s="42" t="str">
        <f t="shared" si="2"/>
        <v>MARIN Y RIA DE PONTEVEDRA</v>
      </c>
      <c r="F60" s="42">
        <f t="shared" si="9"/>
        <v>61575</v>
      </c>
      <c r="G60" s="42">
        <f t="shared" si="8"/>
        <v>51952</v>
      </c>
    </row>
    <row r="61" spans="1:7" x14ac:dyDescent="0.25">
      <c r="A61" s="42" t="str">
        <f t="shared" si="3"/>
        <v>SEVILLA</v>
      </c>
      <c r="B61" s="41">
        <f t="shared" si="4"/>
        <v>245070</v>
      </c>
      <c r="C61" s="41">
        <f t="shared" si="5"/>
        <v>169160</v>
      </c>
      <c r="D61" s="41">
        <f t="shared" si="6"/>
        <v>16</v>
      </c>
      <c r="E61" s="42" t="str">
        <f t="shared" si="2"/>
        <v>VILAGARCIA</v>
      </c>
      <c r="F61" s="42">
        <f t="shared" si="9"/>
        <v>59126</v>
      </c>
      <c r="G61" s="42">
        <f t="shared" si="8"/>
        <v>34691</v>
      </c>
    </row>
    <row r="62" spans="1:7" x14ac:dyDescent="0.25">
      <c r="A62" s="42" t="str">
        <f t="shared" si="3"/>
        <v>TARRAGONA</v>
      </c>
      <c r="B62" s="41">
        <f t="shared" si="4"/>
        <v>1046678</v>
      </c>
      <c r="C62" s="41">
        <f t="shared" si="5"/>
        <v>885973</v>
      </c>
      <c r="D62" s="41">
        <f t="shared" si="6"/>
        <v>2</v>
      </c>
      <c r="E62" s="42" t="str">
        <f t="shared" si="2"/>
        <v>MOTRIL</v>
      </c>
      <c r="F62" s="42">
        <f t="shared" si="9"/>
        <v>56479</v>
      </c>
      <c r="G62" s="42">
        <f t="shared" si="8"/>
        <v>90145</v>
      </c>
    </row>
    <row r="63" spans="1:7" x14ac:dyDescent="0.25">
      <c r="A63" s="42" t="str">
        <f t="shared" si="3"/>
        <v>VALENCIA</v>
      </c>
      <c r="B63" s="41">
        <f t="shared" si="4"/>
        <v>549003</v>
      </c>
      <c r="C63" s="41">
        <f t="shared" si="5"/>
        <v>684837</v>
      </c>
      <c r="D63" s="41">
        <f t="shared" si="6"/>
        <v>4</v>
      </c>
      <c r="E63" s="42" t="str">
        <f t="shared" si="2"/>
        <v>VIGO</v>
      </c>
      <c r="F63" s="42">
        <f t="shared" si="9"/>
        <v>52442</v>
      </c>
      <c r="G63" s="42">
        <f t="shared" si="8"/>
        <v>43570</v>
      </c>
    </row>
    <row r="64" spans="1:7" x14ac:dyDescent="0.25">
      <c r="A64" s="42" t="str">
        <f t="shared" si="3"/>
        <v>VIGO</v>
      </c>
      <c r="B64" s="41">
        <f t="shared" si="4"/>
        <v>52442</v>
      </c>
      <c r="C64" s="41">
        <f t="shared" si="5"/>
        <v>43570</v>
      </c>
      <c r="D64" s="41">
        <f t="shared" si="6"/>
        <v>26</v>
      </c>
      <c r="E64" s="42" t="str">
        <f t="shared" si="2"/>
        <v>CEUTA</v>
      </c>
      <c r="F64" s="42">
        <f t="shared" si="9"/>
        <v>4863</v>
      </c>
      <c r="G64" s="42">
        <f t="shared" si="8"/>
        <v>4555</v>
      </c>
    </row>
    <row r="65" spans="1:7" x14ac:dyDescent="0.25">
      <c r="A65" s="42" t="str">
        <f t="shared" si="3"/>
        <v>VILAGARCIA</v>
      </c>
      <c r="B65" s="41">
        <f t="shared" si="4"/>
        <v>59126</v>
      </c>
      <c r="C65" s="41">
        <f t="shared" si="5"/>
        <v>34691</v>
      </c>
      <c r="D65" s="41">
        <f t="shared" si="6"/>
        <v>24</v>
      </c>
      <c r="E65" s="42" t="str">
        <f t="shared" si="2"/>
        <v>MELILLA</v>
      </c>
      <c r="F65" s="42">
        <f t="shared" si="9"/>
        <v>2953</v>
      </c>
      <c r="G65" s="42">
        <f t="shared" si="8"/>
        <v>4139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76189</v>
      </c>
      <c r="C7" s="21">
        <v>95991</v>
      </c>
      <c r="D7" s="21">
        <v>76189</v>
      </c>
      <c r="E7" s="21">
        <v>95991</v>
      </c>
      <c r="F7" s="10">
        <f>((E7*100)/D7)-100</f>
        <v>25.990628568428519</v>
      </c>
      <c r="G7" s="1"/>
      <c r="H7" s="1"/>
      <c r="I7" s="1"/>
    </row>
    <row r="8" spans="1:12" x14ac:dyDescent="0.25">
      <c r="A8" s="11" t="s">
        <v>42</v>
      </c>
      <c r="B8" s="22">
        <v>140928</v>
      </c>
      <c r="C8" s="22">
        <v>118542</v>
      </c>
      <c r="D8" s="22">
        <v>140928</v>
      </c>
      <c r="E8" s="22">
        <v>118542</v>
      </c>
      <c r="F8" s="13">
        <f t="shared" ref="F8:F35" si="0">((E8*100)/D8)-100</f>
        <v>-15.884707084468658</v>
      </c>
      <c r="G8" s="1"/>
      <c r="H8" s="1"/>
      <c r="I8" s="1"/>
    </row>
    <row r="9" spans="1:12" x14ac:dyDescent="0.25">
      <c r="A9" s="8" t="s">
        <v>43</v>
      </c>
      <c r="B9" s="21">
        <v>39720</v>
      </c>
      <c r="C9" s="21">
        <v>40643</v>
      </c>
      <c r="D9" s="21">
        <v>39720</v>
      </c>
      <c r="E9" s="21">
        <v>40643</v>
      </c>
      <c r="F9" s="10">
        <f t="shared" si="0"/>
        <v>2.323766364551858</v>
      </c>
      <c r="G9" s="1"/>
      <c r="H9" s="1"/>
      <c r="I9" s="1"/>
    </row>
    <row r="10" spans="1:12" x14ac:dyDescent="0.25">
      <c r="A10" s="11" t="s">
        <v>44</v>
      </c>
      <c r="B10" s="22">
        <v>83916</v>
      </c>
      <c r="C10" s="22">
        <v>87151</v>
      </c>
      <c r="D10" s="22">
        <v>83916</v>
      </c>
      <c r="E10" s="22">
        <v>87151</v>
      </c>
      <c r="F10" s="13">
        <f t="shared" si="0"/>
        <v>3.8550455217121851</v>
      </c>
      <c r="G10" s="1"/>
      <c r="H10" s="1"/>
      <c r="I10" s="1"/>
    </row>
    <row r="11" spans="1:12" x14ac:dyDescent="0.25">
      <c r="A11" s="8" t="s">
        <v>45</v>
      </c>
      <c r="B11" s="21">
        <v>3341203</v>
      </c>
      <c r="C11" s="21">
        <v>3099661</v>
      </c>
      <c r="D11" s="21">
        <v>3341203</v>
      </c>
      <c r="E11" s="21">
        <v>3099661</v>
      </c>
      <c r="F11" s="10">
        <f t="shared" si="0"/>
        <v>-7.2291925991925723</v>
      </c>
      <c r="G11" s="1"/>
      <c r="H11" s="1"/>
      <c r="I11" s="1"/>
    </row>
    <row r="12" spans="1:12" x14ac:dyDescent="0.25">
      <c r="A12" s="11" t="s">
        <v>46</v>
      </c>
      <c r="B12" s="22">
        <v>201380</v>
      </c>
      <c r="C12" s="22">
        <v>260435</v>
      </c>
      <c r="D12" s="22">
        <v>201380</v>
      </c>
      <c r="E12" s="22">
        <v>260435</v>
      </c>
      <c r="F12" s="13">
        <f t="shared" si="0"/>
        <v>29.325156420697198</v>
      </c>
      <c r="G12" s="1"/>
      <c r="H12" s="1"/>
      <c r="I12" s="1"/>
    </row>
    <row r="13" spans="1:12" x14ac:dyDescent="0.25">
      <c r="A13" s="8" t="s">
        <v>47</v>
      </c>
      <c r="B13" s="21">
        <v>529259</v>
      </c>
      <c r="C13" s="21">
        <v>599327</v>
      </c>
      <c r="D13" s="21">
        <v>529259</v>
      </c>
      <c r="E13" s="21">
        <v>599327</v>
      </c>
      <c r="F13" s="10">
        <f t="shared" si="0"/>
        <v>13.238886821008236</v>
      </c>
      <c r="G13" s="1"/>
      <c r="H13" s="1"/>
      <c r="I13" s="1"/>
    </row>
    <row r="14" spans="1:12" x14ac:dyDescent="0.25">
      <c r="A14" s="11" t="s">
        <v>48</v>
      </c>
      <c r="B14" s="22">
        <v>2109689</v>
      </c>
      <c r="C14" s="22">
        <v>2206793</v>
      </c>
      <c r="D14" s="22">
        <v>2109689</v>
      </c>
      <c r="E14" s="22">
        <v>2206793</v>
      </c>
      <c r="F14" s="13">
        <f t="shared" si="0"/>
        <v>4.6027637248902522</v>
      </c>
      <c r="G14" s="1"/>
      <c r="H14" s="1"/>
      <c r="I14" s="1"/>
    </row>
    <row r="15" spans="1:12" x14ac:dyDescent="0.25">
      <c r="A15" s="8" t="s">
        <v>49</v>
      </c>
      <c r="B15" s="21">
        <v>568958</v>
      </c>
      <c r="C15" s="21">
        <v>540616</v>
      </c>
      <c r="D15" s="21">
        <v>568958</v>
      </c>
      <c r="E15" s="21">
        <v>540616</v>
      </c>
      <c r="F15" s="10">
        <f t="shared" si="0"/>
        <v>-4.9813870268104097</v>
      </c>
      <c r="G15" s="1"/>
      <c r="H15" s="1"/>
      <c r="I15" s="1"/>
    </row>
    <row r="16" spans="1:12" x14ac:dyDescent="0.25">
      <c r="A16" s="11" t="s">
        <v>50</v>
      </c>
      <c r="B16" s="22">
        <v>60269</v>
      </c>
      <c r="C16" s="22">
        <v>86613</v>
      </c>
      <c r="D16" s="22">
        <v>60269</v>
      </c>
      <c r="E16" s="22">
        <v>86613</v>
      </c>
      <c r="F16" s="13">
        <f t="shared" si="0"/>
        <v>43.710697041596831</v>
      </c>
      <c r="G16" s="1"/>
      <c r="H16" s="1"/>
      <c r="I16" s="1"/>
    </row>
    <row r="17" spans="1:9" x14ac:dyDescent="0.25">
      <c r="A17" s="8" t="s">
        <v>51</v>
      </c>
      <c r="B17" s="21">
        <v>75384</v>
      </c>
      <c r="C17" s="21">
        <v>95272</v>
      </c>
      <c r="D17" s="21">
        <v>75384</v>
      </c>
      <c r="E17" s="21">
        <v>95272</v>
      </c>
      <c r="F17" s="10">
        <f t="shared" si="0"/>
        <v>26.382256181683118</v>
      </c>
      <c r="G17" s="1"/>
      <c r="H17" s="1"/>
      <c r="I17" s="1"/>
    </row>
    <row r="18" spans="1:9" x14ac:dyDescent="0.25">
      <c r="A18" s="11" t="s">
        <v>52</v>
      </c>
      <c r="B18" s="22">
        <v>61344</v>
      </c>
      <c r="C18" s="22">
        <v>64173</v>
      </c>
      <c r="D18" s="22">
        <v>61344</v>
      </c>
      <c r="E18" s="22">
        <v>64173</v>
      </c>
      <c r="F18" s="13">
        <f t="shared" si="0"/>
        <v>4.61169796557121</v>
      </c>
      <c r="G18" s="1"/>
      <c r="H18" s="1"/>
      <c r="I18" s="1"/>
    </row>
    <row r="19" spans="1:9" x14ac:dyDescent="0.25">
      <c r="A19" s="8" t="s">
        <v>53</v>
      </c>
      <c r="B19" s="21">
        <v>33623</v>
      </c>
      <c r="C19" s="21">
        <v>33735</v>
      </c>
      <c r="D19" s="21">
        <v>33623</v>
      </c>
      <c r="E19" s="21">
        <v>33735</v>
      </c>
      <c r="F19" s="10">
        <f t="shared" si="0"/>
        <v>0.33310531481426153</v>
      </c>
      <c r="G19" s="1"/>
      <c r="H19" s="1"/>
      <c r="I19" s="1"/>
    </row>
    <row r="20" spans="1:9" x14ac:dyDescent="0.25">
      <c r="A20" s="11" t="s">
        <v>54</v>
      </c>
      <c r="B20" s="22">
        <v>43845</v>
      </c>
      <c r="C20" s="22">
        <v>42130</v>
      </c>
      <c r="D20" s="22">
        <v>43845</v>
      </c>
      <c r="E20" s="22">
        <v>42130</v>
      </c>
      <c r="F20" s="13">
        <f t="shared" si="0"/>
        <v>-3.9115064431520068</v>
      </c>
      <c r="G20" s="1"/>
      <c r="H20" s="1"/>
      <c r="I20" s="1"/>
    </row>
    <row r="21" spans="1:9" x14ac:dyDescent="0.25">
      <c r="A21" s="8" t="s">
        <v>55</v>
      </c>
      <c r="B21" s="21">
        <v>26607</v>
      </c>
      <c r="C21" s="21">
        <v>20726</v>
      </c>
      <c r="D21" s="21">
        <v>26607</v>
      </c>
      <c r="E21" s="21">
        <v>20726</v>
      </c>
      <c r="F21" s="10">
        <f t="shared" si="0"/>
        <v>-22.103205923253284</v>
      </c>
      <c r="G21" s="1"/>
      <c r="H21" s="1"/>
      <c r="I21" s="1"/>
    </row>
    <row r="22" spans="1:9" x14ac:dyDescent="0.25">
      <c r="A22" s="11" t="s">
        <v>56</v>
      </c>
      <c r="B22" s="22">
        <v>1297290</v>
      </c>
      <c r="C22" s="22">
        <v>1321405</v>
      </c>
      <c r="D22" s="22">
        <v>1297290</v>
      </c>
      <c r="E22" s="22">
        <v>1321405</v>
      </c>
      <c r="F22" s="13">
        <f t="shared" si="0"/>
        <v>1.8588750395054348</v>
      </c>
      <c r="G22" s="1"/>
      <c r="H22" s="1"/>
      <c r="I22" s="1"/>
    </row>
    <row r="23" spans="1:9" x14ac:dyDescent="0.25">
      <c r="A23" s="8" t="s">
        <v>57</v>
      </c>
      <c r="B23" s="21">
        <v>130294</v>
      </c>
      <c r="C23" s="21">
        <v>204546</v>
      </c>
      <c r="D23" s="21">
        <v>130294</v>
      </c>
      <c r="E23" s="21">
        <v>204546</v>
      </c>
      <c r="F23" s="10">
        <f t="shared" si="0"/>
        <v>56.988042427126345</v>
      </c>
      <c r="G23" s="1"/>
      <c r="H23" s="1"/>
      <c r="I23" s="1"/>
    </row>
    <row r="24" spans="1:9" x14ac:dyDescent="0.25">
      <c r="A24" s="11" t="s">
        <v>58</v>
      </c>
      <c r="B24" s="22">
        <v>68124</v>
      </c>
      <c r="C24" s="22">
        <v>76794</v>
      </c>
      <c r="D24" s="22">
        <v>68124</v>
      </c>
      <c r="E24" s="22">
        <v>76794</v>
      </c>
      <c r="F24" s="13">
        <f t="shared" si="0"/>
        <v>12.726792319887267</v>
      </c>
      <c r="G24" s="1"/>
      <c r="H24" s="1"/>
      <c r="I24" s="1"/>
    </row>
    <row r="25" spans="1:9" x14ac:dyDescent="0.25">
      <c r="A25" s="8" t="s">
        <v>59</v>
      </c>
      <c r="B25" s="21">
        <v>48132</v>
      </c>
      <c r="C25" s="21">
        <v>54051</v>
      </c>
      <c r="D25" s="21">
        <v>48132</v>
      </c>
      <c r="E25" s="21">
        <v>54051</v>
      </c>
      <c r="F25" s="10">
        <f t="shared" si="0"/>
        <v>12.297432061829966</v>
      </c>
      <c r="G25" s="1"/>
      <c r="H25" s="1"/>
      <c r="I25" s="1"/>
    </row>
    <row r="26" spans="1:9" x14ac:dyDescent="0.25">
      <c r="A26" s="11" t="s">
        <v>60</v>
      </c>
      <c r="B26" s="22">
        <v>9154</v>
      </c>
      <c r="C26" s="22">
        <v>12161</v>
      </c>
      <c r="D26" s="22">
        <v>9154</v>
      </c>
      <c r="E26" s="22">
        <v>12161</v>
      </c>
      <c r="F26" s="13">
        <f t="shared" si="0"/>
        <v>32.849027747432814</v>
      </c>
      <c r="G26" s="1"/>
      <c r="H26" s="1"/>
      <c r="I26" s="1"/>
    </row>
    <row r="27" spans="1:9" x14ac:dyDescent="0.25">
      <c r="A27" s="8" t="s">
        <v>61</v>
      </c>
      <c r="B27" s="21">
        <v>146593</v>
      </c>
      <c r="C27" s="21">
        <v>191534</v>
      </c>
      <c r="D27" s="21">
        <v>146593</v>
      </c>
      <c r="E27" s="21">
        <v>191534</v>
      </c>
      <c r="F27" s="10">
        <f t="shared" si="0"/>
        <v>30.656989078605392</v>
      </c>
      <c r="G27" s="1"/>
      <c r="H27" s="1"/>
      <c r="I27" s="1"/>
    </row>
    <row r="28" spans="1:9" x14ac:dyDescent="0.25">
      <c r="A28" s="11" t="s">
        <v>62</v>
      </c>
      <c r="B28" s="22">
        <v>546218</v>
      </c>
      <c r="C28" s="22">
        <v>547045</v>
      </c>
      <c r="D28" s="22">
        <v>546218</v>
      </c>
      <c r="E28" s="22">
        <v>547045</v>
      </c>
      <c r="F28" s="13">
        <f t="shared" si="0"/>
        <v>0.15140475048423241</v>
      </c>
      <c r="G28" s="1"/>
      <c r="H28" s="1"/>
      <c r="I28" s="1"/>
    </row>
    <row r="29" spans="1:9" x14ac:dyDescent="0.25">
      <c r="A29" s="8" t="s">
        <v>63</v>
      </c>
      <c r="B29" s="21">
        <v>86984</v>
      </c>
      <c r="C29" s="21">
        <v>82687</v>
      </c>
      <c r="D29" s="21">
        <v>86984</v>
      </c>
      <c r="E29" s="21">
        <v>82687</v>
      </c>
      <c r="F29" s="10">
        <f t="shared" si="0"/>
        <v>-4.9399889634875365</v>
      </c>
      <c r="G29" s="1"/>
      <c r="H29" s="1"/>
      <c r="I29" s="1"/>
    </row>
    <row r="30" spans="1:9" x14ac:dyDescent="0.25">
      <c r="A30" s="11" t="s">
        <v>64</v>
      </c>
      <c r="B30" s="22">
        <v>148671</v>
      </c>
      <c r="C30" s="22">
        <v>171393</v>
      </c>
      <c r="D30" s="22">
        <v>148671</v>
      </c>
      <c r="E30" s="22">
        <v>171393</v>
      </c>
      <c r="F30" s="13">
        <f t="shared" si="0"/>
        <v>15.28341102165183</v>
      </c>
      <c r="G30" s="1"/>
      <c r="H30" s="1"/>
      <c r="I30" s="1"/>
    </row>
    <row r="31" spans="1:9" x14ac:dyDescent="0.25">
      <c r="A31" s="8" t="s">
        <v>65</v>
      </c>
      <c r="B31" s="21">
        <v>76342</v>
      </c>
      <c r="C31" s="21">
        <v>102176</v>
      </c>
      <c r="D31" s="21">
        <v>76342</v>
      </c>
      <c r="E31" s="21">
        <v>102176</v>
      </c>
      <c r="F31" s="10">
        <f t="shared" si="0"/>
        <v>33.839826045951128</v>
      </c>
      <c r="G31" s="1"/>
      <c r="H31" s="1"/>
      <c r="I31" s="1"/>
    </row>
    <row r="32" spans="1:9" x14ac:dyDescent="0.25">
      <c r="A32" s="11" t="s">
        <v>66</v>
      </c>
      <c r="B32" s="22">
        <v>2374789</v>
      </c>
      <c r="C32" s="22">
        <v>2602391</v>
      </c>
      <c r="D32" s="22">
        <v>2374789</v>
      </c>
      <c r="E32" s="22">
        <v>2602391</v>
      </c>
      <c r="F32" s="13">
        <f t="shared" si="0"/>
        <v>9.5840935763135207</v>
      </c>
      <c r="G32" s="1"/>
      <c r="H32" s="1"/>
      <c r="I32" s="1"/>
    </row>
    <row r="33" spans="1:9" x14ac:dyDescent="0.25">
      <c r="A33" s="8" t="s">
        <v>67</v>
      </c>
      <c r="B33" s="21">
        <v>281573</v>
      </c>
      <c r="C33" s="21">
        <v>291380</v>
      </c>
      <c r="D33" s="21">
        <v>281573</v>
      </c>
      <c r="E33" s="21">
        <v>291380</v>
      </c>
      <c r="F33" s="10">
        <f t="shared" si="0"/>
        <v>3.4829333778451712</v>
      </c>
      <c r="G33" s="1"/>
      <c r="H33" s="1"/>
      <c r="I33" s="1"/>
    </row>
    <row r="34" spans="1:9" x14ac:dyDescent="0.25">
      <c r="A34" s="11" t="s">
        <v>68</v>
      </c>
      <c r="B34" s="22">
        <v>14806</v>
      </c>
      <c r="C34" s="22">
        <v>15720</v>
      </c>
      <c r="D34" s="22">
        <v>14806</v>
      </c>
      <c r="E34" s="22">
        <v>15720</v>
      </c>
      <c r="F34" s="13">
        <f t="shared" si="0"/>
        <v>6.1731730379575822</v>
      </c>
      <c r="G34" s="1"/>
      <c r="H34" s="1"/>
      <c r="I34" s="1"/>
    </row>
    <row r="35" spans="1:9" x14ac:dyDescent="0.25">
      <c r="A35" s="14" t="s">
        <v>69</v>
      </c>
      <c r="B35" s="15">
        <f>SUM(B7:B34)</f>
        <v>12621284</v>
      </c>
      <c r="C35" s="15">
        <f t="shared" ref="C35:E35" si="1">SUM(C7:C34)</f>
        <v>13065091</v>
      </c>
      <c r="D35" s="15">
        <f t="shared" si="1"/>
        <v>12621284</v>
      </c>
      <c r="E35" s="15">
        <f t="shared" si="1"/>
        <v>13065091</v>
      </c>
      <c r="F35" s="16">
        <f t="shared" si="0"/>
        <v>3.5163379573742191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95991</v>
      </c>
      <c r="C38" s="41">
        <f>D7</f>
        <v>76189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3099661</v>
      </c>
      <c r="G38" s="42">
        <f>LOOKUP(E38,$A$38:$A$65,$C$38:$C$65)</f>
        <v>3341203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118542</v>
      </c>
      <c r="C39" s="41">
        <f t="shared" ref="C39:C65" si="5">D8</f>
        <v>140928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2602391</v>
      </c>
      <c r="G39" s="42">
        <f t="shared" ref="G39:G65" si="8">LOOKUP(E39,$A$38:$A$65,$C$38:$C$65)</f>
        <v>2374789</v>
      </c>
    </row>
    <row r="40" spans="1:9" x14ac:dyDescent="0.25">
      <c r="A40" s="42" t="str">
        <f t="shared" si="3"/>
        <v>ALMERIA</v>
      </c>
      <c r="B40" s="41">
        <f t="shared" si="4"/>
        <v>40643</v>
      </c>
      <c r="C40" s="41">
        <f t="shared" si="5"/>
        <v>39720</v>
      </c>
      <c r="D40" s="41">
        <f t="shared" si="6"/>
        <v>24</v>
      </c>
      <c r="E40" s="42" t="str">
        <f t="shared" si="2"/>
        <v>BARCELONA</v>
      </c>
      <c r="F40" s="42">
        <f t="shared" si="7"/>
        <v>2206793</v>
      </c>
      <c r="G40" s="42">
        <f t="shared" si="8"/>
        <v>2109689</v>
      </c>
    </row>
    <row r="41" spans="1:9" x14ac:dyDescent="0.25">
      <c r="A41" s="42" t="str">
        <f t="shared" si="3"/>
        <v>AVILES</v>
      </c>
      <c r="B41" s="41">
        <f t="shared" si="4"/>
        <v>87151</v>
      </c>
      <c r="C41" s="41">
        <f t="shared" si="5"/>
        <v>83916</v>
      </c>
      <c r="D41" s="41">
        <f t="shared" si="6"/>
        <v>17</v>
      </c>
      <c r="E41" s="42" t="str">
        <f t="shared" si="2"/>
        <v>LAS PALMAS</v>
      </c>
      <c r="F41" s="42">
        <f t="shared" si="7"/>
        <v>1321405</v>
      </c>
      <c r="G41" s="42">
        <f t="shared" si="8"/>
        <v>1297290</v>
      </c>
    </row>
    <row r="42" spans="1:9" x14ac:dyDescent="0.25">
      <c r="A42" s="42" t="str">
        <f t="shared" si="3"/>
        <v>BAHIA DE ALGECIRAS</v>
      </c>
      <c r="B42" s="41">
        <f t="shared" si="4"/>
        <v>3099661</v>
      </c>
      <c r="C42" s="41">
        <f t="shared" si="5"/>
        <v>3341203</v>
      </c>
      <c r="D42" s="41">
        <f t="shared" si="6"/>
        <v>1</v>
      </c>
      <c r="E42" s="42" t="str">
        <f t="shared" si="2"/>
        <v>BALEARES</v>
      </c>
      <c r="F42" s="42">
        <f t="shared" si="7"/>
        <v>599327</v>
      </c>
      <c r="G42" s="42">
        <f t="shared" si="8"/>
        <v>529259</v>
      </c>
    </row>
    <row r="43" spans="1:9" x14ac:dyDescent="0.25">
      <c r="A43" s="42" t="str">
        <f t="shared" si="3"/>
        <v>BAHIA DE CADIZ</v>
      </c>
      <c r="B43" s="41">
        <f t="shared" si="4"/>
        <v>260435</v>
      </c>
      <c r="C43" s="41">
        <f t="shared" si="5"/>
        <v>201380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547045</v>
      </c>
      <c r="G43" s="42">
        <f t="shared" si="8"/>
        <v>546218</v>
      </c>
    </row>
    <row r="44" spans="1:9" x14ac:dyDescent="0.25">
      <c r="A44" s="42" t="str">
        <f t="shared" si="3"/>
        <v>BALEARES</v>
      </c>
      <c r="B44" s="41">
        <f t="shared" si="4"/>
        <v>599327</v>
      </c>
      <c r="C44" s="41">
        <f t="shared" si="5"/>
        <v>529259</v>
      </c>
      <c r="D44" s="41">
        <f t="shared" si="6"/>
        <v>5</v>
      </c>
      <c r="E44" s="42" t="str">
        <f t="shared" si="2"/>
        <v>BILBAO</v>
      </c>
      <c r="F44" s="42">
        <f t="shared" si="7"/>
        <v>540616</v>
      </c>
      <c r="G44" s="42">
        <f t="shared" si="8"/>
        <v>568958</v>
      </c>
    </row>
    <row r="45" spans="1:9" x14ac:dyDescent="0.25">
      <c r="A45" s="42" t="str">
        <f t="shared" si="3"/>
        <v>BARCELONA</v>
      </c>
      <c r="B45" s="41">
        <f t="shared" si="4"/>
        <v>2206793</v>
      </c>
      <c r="C45" s="41">
        <f t="shared" si="5"/>
        <v>2109689</v>
      </c>
      <c r="D45" s="41">
        <f t="shared" si="6"/>
        <v>3</v>
      </c>
      <c r="E45" s="42" t="str">
        <f t="shared" si="2"/>
        <v>VIGO</v>
      </c>
      <c r="F45" s="42">
        <f t="shared" si="7"/>
        <v>291380</v>
      </c>
      <c r="G45" s="42">
        <f t="shared" si="8"/>
        <v>281573</v>
      </c>
    </row>
    <row r="46" spans="1:9" x14ac:dyDescent="0.25">
      <c r="A46" s="42" t="str">
        <f t="shared" si="3"/>
        <v>BILBAO</v>
      </c>
      <c r="B46" s="41">
        <f t="shared" si="4"/>
        <v>540616</v>
      </c>
      <c r="C46" s="41">
        <f t="shared" si="5"/>
        <v>568958</v>
      </c>
      <c r="D46" s="41">
        <f t="shared" si="6"/>
        <v>7</v>
      </c>
      <c r="E46" s="42" t="str">
        <f t="shared" si="2"/>
        <v>BAHIA DE CADIZ</v>
      </c>
      <c r="F46" s="42">
        <f t="shared" si="7"/>
        <v>260435</v>
      </c>
      <c r="G46" s="42">
        <f t="shared" si="8"/>
        <v>201380</v>
      </c>
    </row>
    <row r="47" spans="1:9" x14ac:dyDescent="0.25">
      <c r="A47" s="42" t="str">
        <f t="shared" si="3"/>
        <v>CARTAGENA</v>
      </c>
      <c r="B47" s="41">
        <f t="shared" si="4"/>
        <v>86613</v>
      </c>
      <c r="C47" s="41">
        <f t="shared" si="5"/>
        <v>60269</v>
      </c>
      <c r="D47" s="41">
        <f t="shared" si="6"/>
        <v>18</v>
      </c>
      <c r="E47" s="42" t="str">
        <f t="shared" si="2"/>
        <v>MALAGA</v>
      </c>
      <c r="F47" s="42">
        <f t="shared" si="7"/>
        <v>204546</v>
      </c>
      <c r="G47" s="42">
        <f t="shared" si="8"/>
        <v>130294</v>
      </c>
    </row>
    <row r="48" spans="1:9" x14ac:dyDescent="0.25">
      <c r="A48" s="42" t="str">
        <f t="shared" si="3"/>
        <v>CASTELLON</v>
      </c>
      <c r="B48" s="41">
        <f t="shared" si="4"/>
        <v>95272</v>
      </c>
      <c r="C48" s="41">
        <f t="shared" si="5"/>
        <v>75384</v>
      </c>
      <c r="D48" s="41">
        <f t="shared" si="6"/>
        <v>16</v>
      </c>
      <c r="E48" s="42" t="str">
        <f t="shared" si="2"/>
        <v>PASAIA</v>
      </c>
      <c r="F48" s="42">
        <f t="shared" si="7"/>
        <v>191534</v>
      </c>
      <c r="G48" s="42">
        <f t="shared" si="8"/>
        <v>146593</v>
      </c>
    </row>
    <row r="49" spans="1:7" x14ac:dyDescent="0.25">
      <c r="A49" s="42" t="str">
        <f t="shared" si="3"/>
        <v>CEUTA</v>
      </c>
      <c r="B49" s="41">
        <f t="shared" si="4"/>
        <v>64173</v>
      </c>
      <c r="C49" s="41">
        <f t="shared" si="5"/>
        <v>61344</v>
      </c>
      <c r="D49" s="41">
        <f t="shared" si="6"/>
        <v>21</v>
      </c>
      <c r="E49" s="42" t="str">
        <f t="shared" si="2"/>
        <v>SEVILLA</v>
      </c>
      <c r="F49" s="42">
        <f t="shared" si="7"/>
        <v>171393</v>
      </c>
      <c r="G49" s="42">
        <f t="shared" si="8"/>
        <v>148671</v>
      </c>
    </row>
    <row r="50" spans="1:7" x14ac:dyDescent="0.25">
      <c r="A50" s="42" t="str">
        <f t="shared" si="3"/>
        <v>FERROL-SAN CIBRAO</v>
      </c>
      <c r="B50" s="41">
        <f t="shared" si="4"/>
        <v>33735</v>
      </c>
      <c r="C50" s="41">
        <f t="shared" si="5"/>
        <v>33623</v>
      </c>
      <c r="D50" s="41">
        <f t="shared" si="6"/>
        <v>25</v>
      </c>
      <c r="E50" s="42" t="str">
        <f t="shared" si="2"/>
        <v>ALICANTE</v>
      </c>
      <c r="F50" s="42">
        <f t="shared" si="7"/>
        <v>118542</v>
      </c>
      <c r="G50" s="42">
        <f t="shared" si="8"/>
        <v>140928</v>
      </c>
    </row>
    <row r="51" spans="1:7" x14ac:dyDescent="0.25">
      <c r="A51" s="42" t="str">
        <f t="shared" si="3"/>
        <v>GIJON</v>
      </c>
      <c r="B51" s="41">
        <f t="shared" si="4"/>
        <v>42130</v>
      </c>
      <c r="C51" s="41">
        <f t="shared" si="5"/>
        <v>43845</v>
      </c>
      <c r="D51" s="41">
        <f t="shared" si="6"/>
        <v>23</v>
      </c>
      <c r="E51" s="42" t="str">
        <f t="shared" si="2"/>
        <v>TARRAGONA</v>
      </c>
      <c r="F51" s="42">
        <f t="shared" si="7"/>
        <v>102176</v>
      </c>
      <c r="G51" s="42">
        <f t="shared" si="8"/>
        <v>76342</v>
      </c>
    </row>
    <row r="52" spans="1:7" x14ac:dyDescent="0.25">
      <c r="A52" s="42" t="str">
        <f t="shared" si="3"/>
        <v>HUELVA</v>
      </c>
      <c r="B52" s="41">
        <f t="shared" si="4"/>
        <v>20726</v>
      </c>
      <c r="C52" s="41">
        <f t="shared" si="5"/>
        <v>26607</v>
      </c>
      <c r="D52" s="41">
        <f t="shared" si="6"/>
        <v>26</v>
      </c>
      <c r="E52" s="42" t="str">
        <f t="shared" si="2"/>
        <v>A CORUÑA</v>
      </c>
      <c r="F52" s="42">
        <f t="shared" si="7"/>
        <v>95991</v>
      </c>
      <c r="G52" s="42">
        <f t="shared" si="8"/>
        <v>76189</v>
      </c>
    </row>
    <row r="53" spans="1:7" x14ac:dyDescent="0.25">
      <c r="A53" s="42" t="str">
        <f t="shared" si="3"/>
        <v>LAS PALMAS</v>
      </c>
      <c r="B53" s="41">
        <f t="shared" si="4"/>
        <v>1321405</v>
      </c>
      <c r="C53" s="41">
        <f t="shared" si="5"/>
        <v>1297290</v>
      </c>
      <c r="D53" s="41">
        <f t="shared" si="6"/>
        <v>4</v>
      </c>
      <c r="E53" s="42" t="str">
        <f t="shared" si="2"/>
        <v>CASTELLON</v>
      </c>
      <c r="F53" s="42">
        <f t="shared" si="7"/>
        <v>95272</v>
      </c>
      <c r="G53" s="42">
        <f t="shared" si="8"/>
        <v>75384</v>
      </c>
    </row>
    <row r="54" spans="1:7" x14ac:dyDescent="0.25">
      <c r="A54" s="42" t="str">
        <f t="shared" si="3"/>
        <v>MALAGA</v>
      </c>
      <c r="B54" s="41">
        <f t="shared" si="4"/>
        <v>204546</v>
      </c>
      <c r="C54" s="41">
        <f t="shared" si="5"/>
        <v>130294</v>
      </c>
      <c r="D54" s="41">
        <f t="shared" si="6"/>
        <v>10</v>
      </c>
      <c r="E54" s="42" t="str">
        <f t="shared" si="2"/>
        <v>AVILES</v>
      </c>
      <c r="F54" s="42">
        <f t="shared" si="7"/>
        <v>87151</v>
      </c>
      <c r="G54" s="42">
        <f t="shared" si="8"/>
        <v>83916</v>
      </c>
    </row>
    <row r="55" spans="1:7" x14ac:dyDescent="0.25">
      <c r="A55" s="42" t="str">
        <f t="shared" si="3"/>
        <v>MARIN Y RIA DE PONTEVEDRA</v>
      </c>
      <c r="B55" s="41">
        <f t="shared" si="4"/>
        <v>76794</v>
      </c>
      <c r="C55" s="41">
        <f t="shared" si="5"/>
        <v>68124</v>
      </c>
      <c r="D55" s="41">
        <f t="shared" si="6"/>
        <v>20</v>
      </c>
      <c r="E55" s="42" t="str">
        <f t="shared" si="2"/>
        <v>CARTAGENA</v>
      </c>
      <c r="F55" s="42">
        <f t="shared" ref="F55:F65" si="9">LOOKUP(E55,$A$38:$A$65,$B$38:$B$65)</f>
        <v>86613</v>
      </c>
      <c r="G55" s="42">
        <f t="shared" si="8"/>
        <v>60269</v>
      </c>
    </row>
    <row r="56" spans="1:7" x14ac:dyDescent="0.25">
      <c r="A56" s="42" t="str">
        <f t="shared" si="3"/>
        <v>MELILLA</v>
      </c>
      <c r="B56" s="41">
        <f t="shared" si="4"/>
        <v>54051</v>
      </c>
      <c r="C56" s="41">
        <f t="shared" si="5"/>
        <v>48132</v>
      </c>
      <c r="D56" s="41">
        <f t="shared" si="6"/>
        <v>22</v>
      </c>
      <c r="E56" s="42" t="str">
        <f t="shared" si="2"/>
        <v>SANTANDER</v>
      </c>
      <c r="F56" s="42">
        <f t="shared" si="9"/>
        <v>82687</v>
      </c>
      <c r="G56" s="42">
        <f t="shared" si="8"/>
        <v>86984</v>
      </c>
    </row>
    <row r="57" spans="1:7" x14ac:dyDescent="0.25">
      <c r="A57" s="42" t="str">
        <f t="shared" si="3"/>
        <v>MOTRIL</v>
      </c>
      <c r="B57" s="41">
        <f t="shared" si="4"/>
        <v>12161</v>
      </c>
      <c r="C57" s="41">
        <f t="shared" si="5"/>
        <v>9154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76794</v>
      </c>
      <c r="G57" s="42">
        <f t="shared" si="8"/>
        <v>68124</v>
      </c>
    </row>
    <row r="58" spans="1:7" x14ac:dyDescent="0.25">
      <c r="A58" s="42" t="str">
        <f t="shared" si="3"/>
        <v>PASAIA</v>
      </c>
      <c r="B58" s="41">
        <f t="shared" si="4"/>
        <v>191534</v>
      </c>
      <c r="C58" s="41">
        <f t="shared" si="5"/>
        <v>146593</v>
      </c>
      <c r="D58" s="41">
        <f t="shared" si="6"/>
        <v>11</v>
      </c>
      <c r="E58" s="42" t="str">
        <f t="shared" si="2"/>
        <v>CEUTA</v>
      </c>
      <c r="F58" s="42">
        <f t="shared" si="9"/>
        <v>64173</v>
      </c>
      <c r="G58" s="42">
        <f t="shared" si="8"/>
        <v>61344</v>
      </c>
    </row>
    <row r="59" spans="1:7" x14ac:dyDescent="0.25">
      <c r="A59" s="42" t="str">
        <f t="shared" si="3"/>
        <v>SANTA CRUZ DE TENERIFE</v>
      </c>
      <c r="B59" s="41">
        <f t="shared" si="4"/>
        <v>547045</v>
      </c>
      <c r="C59" s="41">
        <f t="shared" si="5"/>
        <v>546218</v>
      </c>
      <c r="D59" s="41">
        <f t="shared" si="6"/>
        <v>6</v>
      </c>
      <c r="E59" s="42" t="str">
        <f t="shared" si="2"/>
        <v>MELILLA</v>
      </c>
      <c r="F59" s="42">
        <f t="shared" si="9"/>
        <v>54051</v>
      </c>
      <c r="G59" s="42">
        <f t="shared" si="8"/>
        <v>48132</v>
      </c>
    </row>
    <row r="60" spans="1:7" x14ac:dyDescent="0.25">
      <c r="A60" s="42" t="str">
        <f t="shared" si="3"/>
        <v>SANTANDER</v>
      </c>
      <c r="B60" s="41">
        <f t="shared" si="4"/>
        <v>82687</v>
      </c>
      <c r="C60" s="41">
        <f t="shared" si="5"/>
        <v>86984</v>
      </c>
      <c r="D60" s="41">
        <f t="shared" si="6"/>
        <v>19</v>
      </c>
      <c r="E60" s="42" t="str">
        <f t="shared" si="2"/>
        <v>GIJON</v>
      </c>
      <c r="F60" s="42">
        <f t="shared" si="9"/>
        <v>42130</v>
      </c>
      <c r="G60" s="42">
        <f t="shared" si="8"/>
        <v>43845</v>
      </c>
    </row>
    <row r="61" spans="1:7" x14ac:dyDescent="0.25">
      <c r="A61" s="42" t="str">
        <f t="shared" si="3"/>
        <v>SEVILLA</v>
      </c>
      <c r="B61" s="41">
        <f t="shared" si="4"/>
        <v>171393</v>
      </c>
      <c r="C61" s="41">
        <f t="shared" si="5"/>
        <v>148671</v>
      </c>
      <c r="D61" s="41">
        <f t="shared" si="6"/>
        <v>12</v>
      </c>
      <c r="E61" s="42" t="str">
        <f t="shared" si="2"/>
        <v>ALMERIA</v>
      </c>
      <c r="F61" s="42">
        <f t="shared" si="9"/>
        <v>40643</v>
      </c>
      <c r="G61" s="42">
        <f t="shared" si="8"/>
        <v>39720</v>
      </c>
    </row>
    <row r="62" spans="1:7" x14ac:dyDescent="0.25">
      <c r="A62" s="42" t="str">
        <f t="shared" si="3"/>
        <v>TARRAGONA</v>
      </c>
      <c r="B62" s="41">
        <f t="shared" si="4"/>
        <v>102176</v>
      </c>
      <c r="C62" s="41">
        <f t="shared" si="5"/>
        <v>76342</v>
      </c>
      <c r="D62" s="41">
        <f t="shared" si="6"/>
        <v>14</v>
      </c>
      <c r="E62" s="42" t="str">
        <f t="shared" si="2"/>
        <v>FERROL-SAN CIBRAO</v>
      </c>
      <c r="F62" s="42">
        <f t="shared" si="9"/>
        <v>33735</v>
      </c>
      <c r="G62" s="42">
        <f t="shared" si="8"/>
        <v>33623</v>
      </c>
    </row>
    <row r="63" spans="1:7" x14ac:dyDescent="0.25">
      <c r="A63" s="42" t="str">
        <f t="shared" si="3"/>
        <v>VALENCIA</v>
      </c>
      <c r="B63" s="41">
        <f t="shared" si="4"/>
        <v>2602391</v>
      </c>
      <c r="C63" s="41">
        <f t="shared" si="5"/>
        <v>2374789</v>
      </c>
      <c r="D63" s="41">
        <f t="shared" si="6"/>
        <v>2</v>
      </c>
      <c r="E63" s="42" t="str">
        <f t="shared" si="2"/>
        <v>HUELVA</v>
      </c>
      <c r="F63" s="42">
        <f t="shared" si="9"/>
        <v>20726</v>
      </c>
      <c r="G63" s="42">
        <f t="shared" si="8"/>
        <v>26607</v>
      </c>
    </row>
    <row r="64" spans="1:7" x14ac:dyDescent="0.25">
      <c r="A64" s="42" t="str">
        <f t="shared" si="3"/>
        <v>VIGO</v>
      </c>
      <c r="B64" s="41">
        <f t="shared" si="4"/>
        <v>291380</v>
      </c>
      <c r="C64" s="41">
        <f t="shared" si="5"/>
        <v>281573</v>
      </c>
      <c r="D64" s="41">
        <f t="shared" si="6"/>
        <v>8</v>
      </c>
      <c r="E64" s="42" t="str">
        <f t="shared" si="2"/>
        <v>VILAGARCIA</v>
      </c>
      <c r="F64" s="42">
        <f t="shared" si="9"/>
        <v>15720</v>
      </c>
      <c r="G64" s="42">
        <f t="shared" si="8"/>
        <v>14806</v>
      </c>
    </row>
    <row r="65" spans="1:7" x14ac:dyDescent="0.25">
      <c r="A65" s="42" t="str">
        <f t="shared" si="3"/>
        <v>VILAGARCIA</v>
      </c>
      <c r="B65" s="41">
        <f t="shared" si="4"/>
        <v>15720</v>
      </c>
      <c r="C65" s="41">
        <f t="shared" si="5"/>
        <v>14806</v>
      </c>
      <c r="D65" s="41">
        <f t="shared" si="6"/>
        <v>27</v>
      </c>
      <c r="E65" s="42" t="str">
        <f t="shared" si="2"/>
        <v>MOTRIL</v>
      </c>
      <c r="F65" s="42">
        <f t="shared" si="9"/>
        <v>12161</v>
      </c>
      <c r="G65" s="42">
        <f t="shared" si="8"/>
        <v>9154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2056</v>
      </c>
      <c r="C7" s="23">
        <v>1997</v>
      </c>
      <c r="D7" s="23">
        <v>2056</v>
      </c>
      <c r="E7" s="23">
        <v>1997</v>
      </c>
      <c r="F7" s="10">
        <f>((E7*100)/D7)-100</f>
        <v>-2.869649805447466</v>
      </c>
      <c r="G7" s="1"/>
      <c r="H7" s="1"/>
      <c r="I7" s="1"/>
    </row>
    <row r="8" spans="1:12" x14ac:dyDescent="0.25">
      <c r="A8" s="11" t="s">
        <v>42</v>
      </c>
      <c r="B8" s="24">
        <v>116</v>
      </c>
      <c r="C8" s="24">
        <v>147</v>
      </c>
      <c r="D8" s="24">
        <v>116</v>
      </c>
      <c r="E8" s="24">
        <v>147</v>
      </c>
      <c r="F8" s="13">
        <f t="shared" ref="F8:F35" si="0">((E8*100)/D8)-100</f>
        <v>26.724137931034477</v>
      </c>
      <c r="G8" s="1"/>
      <c r="H8" s="1"/>
      <c r="I8" s="1"/>
    </row>
    <row r="9" spans="1:12" x14ac:dyDescent="0.25">
      <c r="A9" s="8" t="s">
        <v>43</v>
      </c>
      <c r="B9" s="23">
        <v>187</v>
      </c>
      <c r="C9" s="23">
        <v>0</v>
      </c>
      <c r="D9" s="23">
        <v>187</v>
      </c>
      <c r="E9" s="23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44</v>
      </c>
      <c r="B10" s="24">
        <v>1039</v>
      </c>
      <c r="C10" s="24">
        <v>842</v>
      </c>
      <c r="D10" s="24">
        <v>1039</v>
      </c>
      <c r="E10" s="24">
        <v>842</v>
      </c>
      <c r="F10" s="13">
        <f t="shared" si="0"/>
        <v>-18.960538979788254</v>
      </c>
      <c r="G10" s="1"/>
      <c r="H10" s="1"/>
      <c r="I10" s="1"/>
    </row>
    <row r="11" spans="1:12" x14ac:dyDescent="0.25">
      <c r="A11" s="8" t="s">
        <v>45</v>
      </c>
      <c r="B11" s="23">
        <v>84</v>
      </c>
      <c r="C11" s="23">
        <v>86</v>
      </c>
      <c r="D11" s="23">
        <v>84</v>
      </c>
      <c r="E11" s="23">
        <v>86</v>
      </c>
      <c r="F11" s="10">
        <f t="shared" si="0"/>
        <v>2.3809523809523796</v>
      </c>
      <c r="G11" s="1"/>
      <c r="H11" s="1"/>
      <c r="I11" s="1"/>
    </row>
    <row r="12" spans="1:12" x14ac:dyDescent="0.25">
      <c r="A12" s="11" t="s">
        <v>46</v>
      </c>
      <c r="B12" s="24">
        <v>2375</v>
      </c>
      <c r="C12" s="24">
        <v>1945</v>
      </c>
      <c r="D12" s="24">
        <v>2375</v>
      </c>
      <c r="E12" s="24">
        <v>1945</v>
      </c>
      <c r="F12" s="13">
        <f t="shared" si="0"/>
        <v>-18.10526315789474</v>
      </c>
      <c r="G12" s="1"/>
      <c r="H12" s="1"/>
      <c r="I12" s="1"/>
    </row>
    <row r="13" spans="1:12" x14ac:dyDescent="0.25">
      <c r="A13" s="8" t="s">
        <v>47</v>
      </c>
      <c r="B13" s="23">
        <v>273</v>
      </c>
      <c r="C13" s="23">
        <v>229</v>
      </c>
      <c r="D13" s="23">
        <v>273</v>
      </c>
      <c r="E13" s="23">
        <v>229</v>
      </c>
      <c r="F13" s="10">
        <f t="shared" si="0"/>
        <v>-16.117216117216117</v>
      </c>
      <c r="G13" s="1"/>
      <c r="H13" s="1"/>
      <c r="I13" s="1"/>
    </row>
    <row r="14" spans="1:12" x14ac:dyDescent="0.25">
      <c r="A14" s="11" t="s">
        <v>48</v>
      </c>
      <c r="B14" s="24">
        <v>55</v>
      </c>
      <c r="C14" s="24">
        <v>361</v>
      </c>
      <c r="D14" s="24">
        <v>55</v>
      </c>
      <c r="E14" s="24">
        <v>361</v>
      </c>
      <c r="F14" s="13">
        <f t="shared" si="0"/>
        <v>556.36363636363637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112</v>
      </c>
      <c r="C16" s="24">
        <v>90</v>
      </c>
      <c r="D16" s="24">
        <v>112</v>
      </c>
      <c r="E16" s="24">
        <v>90</v>
      </c>
      <c r="F16" s="13">
        <f t="shared" si="0"/>
        <v>-19.642857142857139</v>
      </c>
      <c r="G16" s="1"/>
      <c r="H16" s="1"/>
      <c r="I16" s="1"/>
    </row>
    <row r="17" spans="1:9" x14ac:dyDescent="0.25">
      <c r="A17" s="8" t="s">
        <v>51</v>
      </c>
      <c r="B17" s="23">
        <v>225</v>
      </c>
      <c r="C17" s="23">
        <v>208</v>
      </c>
      <c r="D17" s="23">
        <v>225</v>
      </c>
      <c r="E17" s="23">
        <v>208</v>
      </c>
      <c r="F17" s="10">
        <f t="shared" si="0"/>
        <v>-7.5555555555555571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0</v>
      </c>
      <c r="D18" s="24">
        <v>0</v>
      </c>
      <c r="E18" s="24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3">
        <v>17</v>
      </c>
      <c r="C19" s="23">
        <v>10</v>
      </c>
      <c r="D19" s="23">
        <v>17</v>
      </c>
      <c r="E19" s="23">
        <v>10</v>
      </c>
      <c r="F19" s="10">
        <f t="shared" si="0"/>
        <v>-41.176470588235297</v>
      </c>
      <c r="G19" s="1"/>
      <c r="H19" s="1"/>
      <c r="I19" s="1"/>
    </row>
    <row r="20" spans="1:9" x14ac:dyDescent="0.25">
      <c r="A20" s="11" t="s">
        <v>54</v>
      </c>
      <c r="B20" s="24">
        <v>465</v>
      </c>
      <c r="C20" s="24">
        <v>101</v>
      </c>
      <c r="D20" s="24">
        <v>465</v>
      </c>
      <c r="E20" s="24">
        <v>101</v>
      </c>
      <c r="F20" s="13">
        <f t="shared" si="0"/>
        <v>-78.27956989247312</v>
      </c>
      <c r="G20" s="1"/>
      <c r="H20" s="1"/>
      <c r="I20" s="1"/>
    </row>
    <row r="21" spans="1:9" x14ac:dyDescent="0.25">
      <c r="A21" s="8" t="s">
        <v>55</v>
      </c>
      <c r="B21" s="23">
        <v>318</v>
      </c>
      <c r="C21" s="23">
        <v>134</v>
      </c>
      <c r="D21" s="23">
        <v>318</v>
      </c>
      <c r="E21" s="23">
        <v>134</v>
      </c>
      <c r="F21" s="10">
        <f t="shared" si="0"/>
        <v>-57.861635220125784</v>
      </c>
      <c r="G21" s="1"/>
      <c r="H21" s="1"/>
      <c r="I21" s="1"/>
    </row>
    <row r="22" spans="1:9" x14ac:dyDescent="0.25">
      <c r="A22" s="11" t="s">
        <v>56</v>
      </c>
      <c r="B22" s="24">
        <v>512</v>
      </c>
      <c r="C22" s="24">
        <v>311</v>
      </c>
      <c r="D22" s="24">
        <v>512</v>
      </c>
      <c r="E22" s="24">
        <v>311</v>
      </c>
      <c r="F22" s="13">
        <f t="shared" si="0"/>
        <v>-39.2578125</v>
      </c>
      <c r="G22" s="1"/>
      <c r="H22" s="1"/>
      <c r="I22" s="1"/>
    </row>
    <row r="23" spans="1:9" x14ac:dyDescent="0.25">
      <c r="A23" s="8" t="s">
        <v>57</v>
      </c>
      <c r="B23" s="23">
        <v>81</v>
      </c>
      <c r="C23" s="23">
        <v>150</v>
      </c>
      <c r="D23" s="23">
        <v>81</v>
      </c>
      <c r="E23" s="23">
        <v>150</v>
      </c>
      <c r="F23" s="10">
        <f t="shared" si="0"/>
        <v>85.18518518518519</v>
      </c>
      <c r="G23" s="1"/>
      <c r="H23" s="1"/>
      <c r="I23" s="1"/>
    </row>
    <row r="24" spans="1:9" x14ac:dyDescent="0.25">
      <c r="A24" s="11" t="s">
        <v>58</v>
      </c>
      <c r="B24" s="24">
        <v>350</v>
      </c>
      <c r="C24" s="24">
        <v>292</v>
      </c>
      <c r="D24" s="24">
        <v>350</v>
      </c>
      <c r="E24" s="24">
        <v>292</v>
      </c>
      <c r="F24" s="13">
        <f t="shared" si="0"/>
        <v>-16.571428571428569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205</v>
      </c>
      <c r="C26" s="24">
        <v>94</v>
      </c>
      <c r="D26" s="24">
        <v>205</v>
      </c>
      <c r="E26" s="24">
        <v>94</v>
      </c>
      <c r="F26" s="13">
        <f t="shared" si="0"/>
        <v>-54.146341463414636</v>
      </c>
      <c r="G26" s="1"/>
      <c r="H26" s="1"/>
      <c r="I26" s="1"/>
    </row>
    <row r="27" spans="1:9" x14ac:dyDescent="0.25">
      <c r="A27" s="8" t="s">
        <v>61</v>
      </c>
      <c r="B27" s="23">
        <v>977</v>
      </c>
      <c r="C27" s="23">
        <v>761</v>
      </c>
      <c r="D27" s="23">
        <v>977</v>
      </c>
      <c r="E27" s="23">
        <v>761</v>
      </c>
      <c r="F27" s="10">
        <f t="shared" si="0"/>
        <v>-22.108495394063453</v>
      </c>
      <c r="G27" s="1"/>
      <c r="H27" s="1"/>
      <c r="I27" s="1"/>
    </row>
    <row r="28" spans="1:9" x14ac:dyDescent="0.25">
      <c r="A28" s="11" t="s">
        <v>62</v>
      </c>
      <c r="B28" s="24">
        <v>49</v>
      </c>
      <c r="C28" s="24">
        <v>48</v>
      </c>
      <c r="D28" s="24">
        <v>49</v>
      </c>
      <c r="E28" s="24">
        <v>48</v>
      </c>
      <c r="F28" s="13">
        <f t="shared" si="0"/>
        <v>-2.0408163265306172</v>
      </c>
      <c r="G28" s="1"/>
      <c r="H28" s="1"/>
      <c r="I28" s="1"/>
    </row>
    <row r="29" spans="1:9" x14ac:dyDescent="0.25">
      <c r="A29" s="8" t="s">
        <v>63</v>
      </c>
      <c r="B29" s="23">
        <v>231</v>
      </c>
      <c r="C29" s="23">
        <v>221</v>
      </c>
      <c r="D29" s="23">
        <v>231</v>
      </c>
      <c r="E29" s="23">
        <v>221</v>
      </c>
      <c r="F29" s="10">
        <f t="shared" si="0"/>
        <v>-4.3290043290043343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118</v>
      </c>
      <c r="C31" s="23">
        <v>135</v>
      </c>
      <c r="D31" s="23">
        <v>118</v>
      </c>
      <c r="E31" s="23">
        <v>135</v>
      </c>
      <c r="F31" s="10">
        <f t="shared" si="0"/>
        <v>14.406779661016955</v>
      </c>
      <c r="G31" s="1"/>
      <c r="H31" s="1"/>
      <c r="I31" s="1"/>
    </row>
    <row r="32" spans="1:9" x14ac:dyDescent="0.25">
      <c r="A32" s="11" t="s">
        <v>66</v>
      </c>
      <c r="B32" s="24">
        <v>133</v>
      </c>
      <c r="C32" s="24">
        <v>102</v>
      </c>
      <c r="D32" s="24">
        <v>133</v>
      </c>
      <c r="E32" s="24">
        <v>102</v>
      </c>
      <c r="F32" s="13">
        <f t="shared" si="0"/>
        <v>-23.308270676691734</v>
      </c>
      <c r="G32" s="1"/>
      <c r="H32" s="1"/>
      <c r="I32" s="1"/>
    </row>
    <row r="33" spans="1:9" x14ac:dyDescent="0.25">
      <c r="A33" s="8" t="s">
        <v>67</v>
      </c>
      <c r="B33" s="23">
        <v>3510</v>
      </c>
      <c r="C33" s="23">
        <v>3907</v>
      </c>
      <c r="D33" s="23">
        <v>3510</v>
      </c>
      <c r="E33" s="23">
        <v>3907</v>
      </c>
      <c r="F33" s="10">
        <f t="shared" si="0"/>
        <v>11.310541310541311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13488</v>
      </c>
      <c r="C35" s="15">
        <f t="shared" ref="C35:E35" si="1">SUM(C7:C34)</f>
        <v>12171</v>
      </c>
      <c r="D35" s="15">
        <f t="shared" si="1"/>
        <v>13488</v>
      </c>
      <c r="E35" s="15">
        <f t="shared" si="1"/>
        <v>12171</v>
      </c>
      <c r="F35" s="16">
        <f t="shared" si="0"/>
        <v>-9.764234875444842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1997</v>
      </c>
      <c r="C38" s="41">
        <f>D7</f>
        <v>2056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3907</v>
      </c>
      <c r="G38" s="42">
        <f>LOOKUP(E38,$A$38:$A$65,$C$38:$C$65)</f>
        <v>3510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147</v>
      </c>
      <c r="C39" s="41">
        <f t="shared" ref="C39:C65" si="5">D8</f>
        <v>116</v>
      </c>
      <c r="D39" s="41">
        <f t="shared" ref="D39:D65" si="6">_xlfn.RANK.EQ(B39,$B$38:$B$65)+COUNTIF($B$38:$B$65,B39)-1</f>
        <v>13</v>
      </c>
      <c r="E39" s="42" t="str">
        <f t="shared" si="2"/>
        <v>A CORUÑA</v>
      </c>
      <c r="F39" s="42">
        <f t="shared" ref="F39:F54" si="7">LOOKUP(E39,$A$38:$A$65,$B$38:$B$65)</f>
        <v>1997</v>
      </c>
      <c r="G39" s="42">
        <f t="shared" ref="G39:G65" si="8">LOOKUP(E39,$A$38:$A$65,$C$38:$C$65)</f>
        <v>2056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187</v>
      </c>
      <c r="D40" s="41">
        <f t="shared" si="6"/>
        <v>28</v>
      </c>
      <c r="E40" s="42" t="str">
        <f t="shared" si="2"/>
        <v>BAHIA DE CADIZ</v>
      </c>
      <c r="F40" s="42">
        <f t="shared" si="7"/>
        <v>1945</v>
      </c>
      <c r="G40" s="42">
        <f t="shared" si="8"/>
        <v>2375</v>
      </c>
    </row>
    <row r="41" spans="1:9" x14ac:dyDescent="0.25">
      <c r="A41" s="42" t="str">
        <f t="shared" si="3"/>
        <v>AVILES</v>
      </c>
      <c r="B41" s="41">
        <f t="shared" si="4"/>
        <v>842</v>
      </c>
      <c r="C41" s="41">
        <f t="shared" si="5"/>
        <v>1039</v>
      </c>
      <c r="D41" s="41">
        <f t="shared" si="6"/>
        <v>4</v>
      </c>
      <c r="E41" s="42" t="str">
        <f t="shared" si="2"/>
        <v>AVILES</v>
      </c>
      <c r="F41" s="42">
        <f t="shared" si="7"/>
        <v>842</v>
      </c>
      <c r="G41" s="42">
        <f t="shared" si="8"/>
        <v>1039</v>
      </c>
    </row>
    <row r="42" spans="1:9" x14ac:dyDescent="0.25">
      <c r="A42" s="42" t="str">
        <f t="shared" si="3"/>
        <v>BAHIA DE ALGECIRAS</v>
      </c>
      <c r="B42" s="41">
        <f t="shared" si="4"/>
        <v>86</v>
      </c>
      <c r="C42" s="41">
        <f t="shared" si="5"/>
        <v>84</v>
      </c>
      <c r="D42" s="41">
        <f t="shared" si="6"/>
        <v>20</v>
      </c>
      <c r="E42" s="42" t="str">
        <f t="shared" si="2"/>
        <v>PASAIA</v>
      </c>
      <c r="F42" s="42">
        <f t="shared" si="7"/>
        <v>761</v>
      </c>
      <c r="G42" s="42">
        <f t="shared" si="8"/>
        <v>977</v>
      </c>
    </row>
    <row r="43" spans="1:9" x14ac:dyDescent="0.25">
      <c r="A43" s="42" t="str">
        <f t="shared" si="3"/>
        <v>BAHIA DE CADIZ</v>
      </c>
      <c r="B43" s="41">
        <f t="shared" si="4"/>
        <v>1945</v>
      </c>
      <c r="C43" s="41">
        <f t="shared" si="5"/>
        <v>2375</v>
      </c>
      <c r="D43" s="41">
        <f t="shared" si="6"/>
        <v>3</v>
      </c>
      <c r="E43" s="42" t="str">
        <f t="shared" si="2"/>
        <v>BARCELONA</v>
      </c>
      <c r="F43" s="42">
        <f t="shared" si="7"/>
        <v>361</v>
      </c>
      <c r="G43" s="42">
        <f t="shared" si="8"/>
        <v>55</v>
      </c>
    </row>
    <row r="44" spans="1:9" x14ac:dyDescent="0.25">
      <c r="A44" s="42" t="str">
        <f t="shared" si="3"/>
        <v>BALEARES</v>
      </c>
      <c r="B44" s="41">
        <f t="shared" si="4"/>
        <v>229</v>
      </c>
      <c r="C44" s="41">
        <f t="shared" si="5"/>
        <v>273</v>
      </c>
      <c r="D44" s="41">
        <f t="shared" si="6"/>
        <v>9</v>
      </c>
      <c r="E44" s="42" t="str">
        <f t="shared" si="2"/>
        <v>LAS PALMAS</v>
      </c>
      <c r="F44" s="42">
        <f t="shared" si="7"/>
        <v>311</v>
      </c>
      <c r="G44" s="42">
        <f t="shared" si="8"/>
        <v>512</v>
      </c>
    </row>
    <row r="45" spans="1:9" x14ac:dyDescent="0.25">
      <c r="A45" s="42" t="str">
        <f t="shared" si="3"/>
        <v>BARCELONA</v>
      </c>
      <c r="B45" s="41">
        <f t="shared" si="4"/>
        <v>361</v>
      </c>
      <c r="C45" s="41">
        <f t="shared" si="5"/>
        <v>55</v>
      </c>
      <c r="D45" s="41">
        <f t="shared" si="6"/>
        <v>6</v>
      </c>
      <c r="E45" s="42" t="str">
        <f t="shared" si="2"/>
        <v>MARIN Y RIA DE PONTEVEDRA</v>
      </c>
      <c r="F45" s="42">
        <f t="shared" si="7"/>
        <v>292</v>
      </c>
      <c r="G45" s="42">
        <f t="shared" si="8"/>
        <v>350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BALEARES</v>
      </c>
      <c r="F46" s="42">
        <f t="shared" si="7"/>
        <v>229</v>
      </c>
      <c r="G46" s="42">
        <f t="shared" si="8"/>
        <v>273</v>
      </c>
    </row>
    <row r="47" spans="1:9" x14ac:dyDescent="0.25">
      <c r="A47" s="42" t="str">
        <f t="shared" si="3"/>
        <v>CARTAGENA</v>
      </c>
      <c r="B47" s="41">
        <f t="shared" si="4"/>
        <v>90</v>
      </c>
      <c r="C47" s="41">
        <f t="shared" si="5"/>
        <v>112</v>
      </c>
      <c r="D47" s="41">
        <f t="shared" si="6"/>
        <v>19</v>
      </c>
      <c r="E47" s="42" t="str">
        <f t="shared" si="2"/>
        <v>SANTANDER</v>
      </c>
      <c r="F47" s="42">
        <f t="shared" si="7"/>
        <v>221</v>
      </c>
      <c r="G47" s="42">
        <f t="shared" si="8"/>
        <v>231</v>
      </c>
    </row>
    <row r="48" spans="1:9" x14ac:dyDescent="0.25">
      <c r="A48" s="42" t="str">
        <f t="shared" si="3"/>
        <v>CASTELLON</v>
      </c>
      <c r="B48" s="41">
        <f t="shared" si="4"/>
        <v>208</v>
      </c>
      <c r="C48" s="41">
        <f t="shared" si="5"/>
        <v>225</v>
      </c>
      <c r="D48" s="41">
        <f t="shared" si="6"/>
        <v>11</v>
      </c>
      <c r="E48" s="42" t="str">
        <f t="shared" si="2"/>
        <v>CASTELLON</v>
      </c>
      <c r="F48" s="42">
        <f t="shared" si="7"/>
        <v>208</v>
      </c>
      <c r="G48" s="42">
        <f t="shared" si="8"/>
        <v>225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MALAGA</v>
      </c>
      <c r="F49" s="42">
        <f t="shared" si="7"/>
        <v>150</v>
      </c>
      <c r="G49" s="42">
        <f t="shared" si="8"/>
        <v>81</v>
      </c>
    </row>
    <row r="50" spans="1:7" x14ac:dyDescent="0.25">
      <c r="A50" s="42" t="str">
        <f t="shared" si="3"/>
        <v>FERROL-SAN CIBRAO</v>
      </c>
      <c r="B50" s="41">
        <f t="shared" si="4"/>
        <v>10</v>
      </c>
      <c r="C50" s="41">
        <f t="shared" si="5"/>
        <v>17</v>
      </c>
      <c r="D50" s="41">
        <f t="shared" si="6"/>
        <v>22</v>
      </c>
      <c r="E50" s="42" t="str">
        <f t="shared" si="2"/>
        <v>ALICANTE</v>
      </c>
      <c r="F50" s="42">
        <f t="shared" si="7"/>
        <v>147</v>
      </c>
      <c r="G50" s="42">
        <f t="shared" si="8"/>
        <v>116</v>
      </c>
    </row>
    <row r="51" spans="1:7" x14ac:dyDescent="0.25">
      <c r="A51" s="42" t="str">
        <f t="shared" si="3"/>
        <v>GIJON</v>
      </c>
      <c r="B51" s="41">
        <f t="shared" si="4"/>
        <v>101</v>
      </c>
      <c r="C51" s="41">
        <f t="shared" si="5"/>
        <v>465</v>
      </c>
      <c r="D51" s="41">
        <f t="shared" si="6"/>
        <v>17</v>
      </c>
      <c r="E51" s="42" t="str">
        <f t="shared" si="2"/>
        <v>TARRAGONA</v>
      </c>
      <c r="F51" s="42">
        <f t="shared" si="7"/>
        <v>135</v>
      </c>
      <c r="G51" s="42">
        <f t="shared" si="8"/>
        <v>118</v>
      </c>
    </row>
    <row r="52" spans="1:7" x14ac:dyDescent="0.25">
      <c r="A52" s="42" t="str">
        <f t="shared" si="3"/>
        <v>HUELVA</v>
      </c>
      <c r="B52" s="41">
        <f t="shared" si="4"/>
        <v>134</v>
      </c>
      <c r="C52" s="41">
        <f t="shared" si="5"/>
        <v>318</v>
      </c>
      <c r="D52" s="41">
        <f t="shared" si="6"/>
        <v>15</v>
      </c>
      <c r="E52" s="42" t="str">
        <f t="shared" si="2"/>
        <v>HUELVA</v>
      </c>
      <c r="F52" s="42">
        <f t="shared" si="7"/>
        <v>134</v>
      </c>
      <c r="G52" s="42">
        <f t="shared" si="8"/>
        <v>318</v>
      </c>
    </row>
    <row r="53" spans="1:7" x14ac:dyDescent="0.25">
      <c r="A53" s="42" t="str">
        <f t="shared" si="3"/>
        <v>LAS PALMAS</v>
      </c>
      <c r="B53" s="41">
        <f t="shared" si="4"/>
        <v>311</v>
      </c>
      <c r="C53" s="41">
        <f t="shared" si="5"/>
        <v>512</v>
      </c>
      <c r="D53" s="41">
        <f t="shared" si="6"/>
        <v>7</v>
      </c>
      <c r="E53" s="42" t="str">
        <f t="shared" si="2"/>
        <v>VALENCIA</v>
      </c>
      <c r="F53" s="42">
        <f t="shared" si="7"/>
        <v>102</v>
      </c>
      <c r="G53" s="42">
        <f t="shared" si="8"/>
        <v>133</v>
      </c>
    </row>
    <row r="54" spans="1:7" x14ac:dyDescent="0.25">
      <c r="A54" s="42" t="str">
        <f t="shared" si="3"/>
        <v>MALAGA</v>
      </c>
      <c r="B54" s="41">
        <f t="shared" si="4"/>
        <v>150</v>
      </c>
      <c r="C54" s="41">
        <f t="shared" si="5"/>
        <v>81</v>
      </c>
      <c r="D54" s="41">
        <f t="shared" si="6"/>
        <v>12</v>
      </c>
      <c r="E54" s="42" t="str">
        <f t="shared" si="2"/>
        <v>GIJON</v>
      </c>
      <c r="F54" s="42">
        <f t="shared" si="7"/>
        <v>101</v>
      </c>
      <c r="G54" s="42">
        <f t="shared" si="8"/>
        <v>465</v>
      </c>
    </row>
    <row r="55" spans="1:7" x14ac:dyDescent="0.25">
      <c r="A55" s="42" t="str">
        <f t="shared" si="3"/>
        <v>MARIN Y RIA DE PONTEVEDRA</v>
      </c>
      <c r="B55" s="41">
        <f t="shared" si="4"/>
        <v>292</v>
      </c>
      <c r="C55" s="41">
        <f t="shared" si="5"/>
        <v>350</v>
      </c>
      <c r="D55" s="41">
        <f t="shared" si="6"/>
        <v>8</v>
      </c>
      <c r="E55" s="42" t="str">
        <f t="shared" si="2"/>
        <v>MOTRIL</v>
      </c>
      <c r="F55" s="42">
        <f t="shared" ref="F55:F65" si="9">LOOKUP(E55,$A$38:$A$65,$B$38:$B$65)</f>
        <v>94</v>
      </c>
      <c r="G55" s="42">
        <f t="shared" si="8"/>
        <v>205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90</v>
      </c>
      <c r="G56" s="42">
        <f t="shared" si="8"/>
        <v>112</v>
      </c>
    </row>
    <row r="57" spans="1:7" x14ac:dyDescent="0.25">
      <c r="A57" s="42" t="str">
        <f t="shared" si="3"/>
        <v>MOTRIL</v>
      </c>
      <c r="B57" s="41">
        <f t="shared" si="4"/>
        <v>94</v>
      </c>
      <c r="C57" s="41">
        <f t="shared" si="5"/>
        <v>205</v>
      </c>
      <c r="D57" s="41">
        <f t="shared" si="6"/>
        <v>18</v>
      </c>
      <c r="E57" s="42" t="str">
        <f t="shared" si="2"/>
        <v>BAHIA DE ALGECIRAS</v>
      </c>
      <c r="F57" s="42">
        <f t="shared" si="9"/>
        <v>86</v>
      </c>
      <c r="G57" s="42">
        <f t="shared" si="8"/>
        <v>84</v>
      </c>
    </row>
    <row r="58" spans="1:7" x14ac:dyDescent="0.25">
      <c r="A58" s="42" t="str">
        <f t="shared" si="3"/>
        <v>PASAIA</v>
      </c>
      <c r="B58" s="41">
        <f t="shared" si="4"/>
        <v>761</v>
      </c>
      <c r="C58" s="41">
        <f t="shared" si="5"/>
        <v>977</v>
      </c>
      <c r="D58" s="41">
        <f t="shared" si="6"/>
        <v>5</v>
      </c>
      <c r="E58" s="42" t="str">
        <f t="shared" si="2"/>
        <v>SANTA CRUZ DE TENERIFE</v>
      </c>
      <c r="F58" s="42">
        <f t="shared" si="9"/>
        <v>48</v>
      </c>
      <c r="G58" s="42">
        <f t="shared" si="8"/>
        <v>49</v>
      </c>
    </row>
    <row r="59" spans="1:7" x14ac:dyDescent="0.25">
      <c r="A59" s="42" t="str">
        <f t="shared" si="3"/>
        <v>SANTA CRUZ DE TENERIFE</v>
      </c>
      <c r="B59" s="41">
        <f t="shared" si="4"/>
        <v>48</v>
      </c>
      <c r="C59" s="41">
        <f t="shared" si="5"/>
        <v>49</v>
      </c>
      <c r="D59" s="41">
        <f t="shared" si="6"/>
        <v>21</v>
      </c>
      <c r="E59" s="42" t="str">
        <f t="shared" si="2"/>
        <v>FERROL-SAN CIBRAO</v>
      </c>
      <c r="F59" s="42">
        <f t="shared" si="9"/>
        <v>10</v>
      </c>
      <c r="G59" s="42">
        <f t="shared" si="8"/>
        <v>17</v>
      </c>
    </row>
    <row r="60" spans="1:7" x14ac:dyDescent="0.25">
      <c r="A60" s="42" t="str">
        <f t="shared" si="3"/>
        <v>SANTANDER</v>
      </c>
      <c r="B60" s="41">
        <f t="shared" si="4"/>
        <v>221</v>
      </c>
      <c r="C60" s="41">
        <f t="shared" si="5"/>
        <v>231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135</v>
      </c>
      <c r="C62" s="41">
        <f t="shared" si="5"/>
        <v>118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102</v>
      </c>
      <c r="C63" s="41">
        <f t="shared" si="5"/>
        <v>133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3907</v>
      </c>
      <c r="C64" s="41">
        <f t="shared" si="5"/>
        <v>3510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ALMERIA</v>
      </c>
      <c r="F65" s="42">
        <f t="shared" si="9"/>
        <v>0</v>
      </c>
      <c r="G65" s="42">
        <f t="shared" si="8"/>
        <v>187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4416</v>
      </c>
      <c r="C7" s="25">
        <v>3963</v>
      </c>
      <c r="D7" s="25">
        <v>4416</v>
      </c>
      <c r="E7" s="25">
        <v>3963</v>
      </c>
      <c r="F7" s="10">
        <f>((E7*100)/D7)-100</f>
        <v>-10.258152173913047</v>
      </c>
      <c r="G7" s="1"/>
      <c r="H7" s="1"/>
      <c r="I7" s="1"/>
    </row>
    <row r="8" spans="1:12" x14ac:dyDescent="0.25">
      <c r="A8" s="11" t="s">
        <v>42</v>
      </c>
      <c r="B8" s="26">
        <v>2743</v>
      </c>
      <c r="C8" s="26">
        <v>3087</v>
      </c>
      <c r="D8" s="26">
        <v>2743</v>
      </c>
      <c r="E8" s="26">
        <v>3087</v>
      </c>
      <c r="F8" s="13">
        <f t="shared" ref="F8:F35" si="0">((E8*100)/D8)-100</f>
        <v>12.541013488880793</v>
      </c>
      <c r="G8" s="1"/>
      <c r="H8" s="1"/>
      <c r="I8" s="1"/>
    </row>
    <row r="9" spans="1:12" x14ac:dyDescent="0.25">
      <c r="A9" s="8" t="s">
        <v>43</v>
      </c>
      <c r="B9" s="25">
        <v>10072</v>
      </c>
      <c r="C9" s="25">
        <v>8930</v>
      </c>
      <c r="D9" s="25">
        <v>10072</v>
      </c>
      <c r="E9" s="25">
        <v>8930</v>
      </c>
      <c r="F9" s="10">
        <f t="shared" si="0"/>
        <v>-11.338363780778394</v>
      </c>
      <c r="G9" s="1"/>
      <c r="H9" s="1"/>
      <c r="I9" s="1"/>
    </row>
    <row r="10" spans="1:12" x14ac:dyDescent="0.25">
      <c r="A10" s="11" t="s">
        <v>44</v>
      </c>
      <c r="B10" s="26">
        <v>3838</v>
      </c>
      <c r="C10" s="26">
        <v>5237</v>
      </c>
      <c r="D10" s="26">
        <v>3838</v>
      </c>
      <c r="E10" s="26">
        <v>5237</v>
      </c>
      <c r="F10" s="13">
        <f t="shared" si="0"/>
        <v>36.451276706618017</v>
      </c>
      <c r="G10" s="1"/>
      <c r="H10" s="1"/>
      <c r="I10" s="1"/>
    </row>
    <row r="11" spans="1:12" x14ac:dyDescent="0.25">
      <c r="A11" s="8" t="s">
        <v>45</v>
      </c>
      <c r="B11" s="25">
        <v>244641</v>
      </c>
      <c r="C11" s="25">
        <v>241649</v>
      </c>
      <c r="D11" s="25">
        <v>244641</v>
      </c>
      <c r="E11" s="25">
        <v>241649</v>
      </c>
      <c r="F11" s="10">
        <f t="shared" si="0"/>
        <v>-1.223016583483556</v>
      </c>
      <c r="G11" s="1"/>
      <c r="H11" s="1"/>
      <c r="I11" s="1"/>
    </row>
    <row r="12" spans="1:12" x14ac:dyDescent="0.25">
      <c r="A12" s="11" t="s">
        <v>46</v>
      </c>
      <c r="B12" s="26">
        <v>6193</v>
      </c>
      <c r="C12" s="26">
        <v>6487</v>
      </c>
      <c r="D12" s="26">
        <v>6193</v>
      </c>
      <c r="E12" s="26">
        <v>6487</v>
      </c>
      <c r="F12" s="13">
        <f t="shared" si="0"/>
        <v>4.747295333440988</v>
      </c>
      <c r="G12" s="1"/>
      <c r="H12" s="1"/>
      <c r="I12" s="1"/>
    </row>
    <row r="13" spans="1:12" x14ac:dyDescent="0.25">
      <c r="A13" s="8" t="s">
        <v>47</v>
      </c>
      <c r="B13" s="25">
        <v>3735</v>
      </c>
      <c r="C13" s="25">
        <v>1058</v>
      </c>
      <c r="D13" s="25">
        <v>3735</v>
      </c>
      <c r="E13" s="25">
        <v>1058</v>
      </c>
      <c r="F13" s="10">
        <f t="shared" si="0"/>
        <v>-71.67336010709505</v>
      </c>
      <c r="G13" s="1"/>
      <c r="H13" s="1"/>
      <c r="I13" s="1"/>
    </row>
    <row r="14" spans="1:12" x14ac:dyDescent="0.25">
      <c r="A14" s="11" t="s">
        <v>48</v>
      </c>
      <c r="B14" s="26">
        <v>68994</v>
      </c>
      <c r="C14" s="26">
        <v>65701</v>
      </c>
      <c r="D14" s="26">
        <v>68994</v>
      </c>
      <c r="E14" s="26">
        <v>65701</v>
      </c>
      <c r="F14" s="13">
        <f t="shared" si="0"/>
        <v>-4.772878801055171</v>
      </c>
      <c r="G14" s="1"/>
      <c r="H14" s="1"/>
      <c r="I14" s="1"/>
    </row>
    <row r="15" spans="1:12" x14ac:dyDescent="0.25">
      <c r="A15" s="8" t="s">
        <v>49</v>
      </c>
      <c r="B15" s="25">
        <v>9755</v>
      </c>
      <c r="C15" s="25">
        <v>10425</v>
      </c>
      <c r="D15" s="25">
        <v>9755</v>
      </c>
      <c r="E15" s="25">
        <v>10425</v>
      </c>
      <c r="F15" s="10">
        <f t="shared" si="0"/>
        <v>6.8682726806765828</v>
      </c>
      <c r="G15" s="1"/>
      <c r="H15" s="1"/>
      <c r="I15" s="1"/>
    </row>
    <row r="16" spans="1:12" x14ac:dyDescent="0.25">
      <c r="A16" s="11" t="s">
        <v>50</v>
      </c>
      <c r="B16" s="26">
        <v>6635</v>
      </c>
      <c r="C16" s="26">
        <v>14926</v>
      </c>
      <c r="D16" s="26">
        <v>6635</v>
      </c>
      <c r="E16" s="26">
        <v>14926</v>
      </c>
      <c r="F16" s="13">
        <f t="shared" si="0"/>
        <v>124.95855312735495</v>
      </c>
      <c r="G16" s="1"/>
      <c r="H16" s="1"/>
      <c r="I16" s="1"/>
    </row>
    <row r="17" spans="1:9" x14ac:dyDescent="0.25">
      <c r="A17" s="8" t="s">
        <v>51</v>
      </c>
      <c r="B17" s="25">
        <v>2514</v>
      </c>
      <c r="C17" s="25">
        <v>2936</v>
      </c>
      <c r="D17" s="25">
        <v>2514</v>
      </c>
      <c r="E17" s="25">
        <v>2936</v>
      </c>
      <c r="F17" s="10">
        <f t="shared" si="0"/>
        <v>16.785998408910103</v>
      </c>
      <c r="G17" s="1"/>
      <c r="H17" s="1"/>
      <c r="I17" s="1"/>
    </row>
    <row r="18" spans="1:9" x14ac:dyDescent="0.25">
      <c r="A18" s="11" t="s">
        <v>52</v>
      </c>
      <c r="B18" s="26">
        <v>37275</v>
      </c>
      <c r="C18" s="26">
        <v>30742</v>
      </c>
      <c r="D18" s="26">
        <v>37275</v>
      </c>
      <c r="E18" s="26">
        <v>30742</v>
      </c>
      <c r="F18" s="13">
        <f t="shared" si="0"/>
        <v>-17.52649228705566</v>
      </c>
      <c r="G18" s="1"/>
      <c r="H18" s="1"/>
      <c r="I18" s="1"/>
    </row>
    <row r="19" spans="1:9" x14ac:dyDescent="0.25">
      <c r="A19" s="8" t="s">
        <v>53</v>
      </c>
      <c r="B19" s="25">
        <v>888</v>
      </c>
      <c r="C19" s="25">
        <v>731</v>
      </c>
      <c r="D19" s="25">
        <v>888</v>
      </c>
      <c r="E19" s="25">
        <v>731</v>
      </c>
      <c r="F19" s="10">
        <f t="shared" si="0"/>
        <v>-17.680180180180187</v>
      </c>
      <c r="G19" s="1"/>
      <c r="H19" s="1"/>
      <c r="I19" s="1"/>
    </row>
    <row r="20" spans="1:9" x14ac:dyDescent="0.25">
      <c r="A20" s="11" t="s">
        <v>54</v>
      </c>
      <c r="B20" s="26">
        <v>20876</v>
      </c>
      <c r="C20" s="26">
        <v>24990</v>
      </c>
      <c r="D20" s="26">
        <v>20876</v>
      </c>
      <c r="E20" s="26">
        <v>24990</v>
      </c>
      <c r="F20" s="13">
        <f t="shared" si="0"/>
        <v>19.706840390879478</v>
      </c>
      <c r="G20" s="1"/>
      <c r="H20" s="1"/>
      <c r="I20" s="1"/>
    </row>
    <row r="21" spans="1:9" x14ac:dyDescent="0.25">
      <c r="A21" s="8" t="s">
        <v>55</v>
      </c>
      <c r="B21" s="25">
        <v>10206</v>
      </c>
      <c r="C21" s="25">
        <v>11696</v>
      </c>
      <c r="D21" s="25">
        <v>10206</v>
      </c>
      <c r="E21" s="25">
        <v>11696</v>
      </c>
      <c r="F21" s="10">
        <f t="shared" si="0"/>
        <v>14.599255339996077</v>
      </c>
      <c r="G21" s="1"/>
      <c r="H21" s="1"/>
      <c r="I21" s="1"/>
    </row>
    <row r="22" spans="1:9" x14ac:dyDescent="0.25">
      <c r="A22" s="11" t="s">
        <v>56</v>
      </c>
      <c r="B22" s="26">
        <v>188477</v>
      </c>
      <c r="C22" s="26">
        <v>171948</v>
      </c>
      <c r="D22" s="26">
        <v>188477</v>
      </c>
      <c r="E22" s="26">
        <v>171948</v>
      </c>
      <c r="F22" s="13">
        <f t="shared" si="0"/>
        <v>-8.7697703168025782</v>
      </c>
      <c r="G22" s="1"/>
      <c r="H22" s="1"/>
      <c r="I22" s="1"/>
    </row>
    <row r="23" spans="1:9" x14ac:dyDescent="0.25">
      <c r="A23" s="8" t="s">
        <v>57</v>
      </c>
      <c r="B23" s="25">
        <v>5162</v>
      </c>
      <c r="C23" s="25">
        <v>4670</v>
      </c>
      <c r="D23" s="25">
        <v>5162</v>
      </c>
      <c r="E23" s="25">
        <v>4670</v>
      </c>
      <c r="F23" s="10">
        <f t="shared" si="0"/>
        <v>-9.5311894614490456</v>
      </c>
      <c r="G23" s="1"/>
      <c r="H23" s="1"/>
      <c r="I23" s="1"/>
    </row>
    <row r="24" spans="1:9" x14ac:dyDescent="0.25">
      <c r="A24" s="11" t="s">
        <v>58</v>
      </c>
      <c r="B24" s="26">
        <v>6208</v>
      </c>
      <c r="C24" s="26">
        <v>7022</v>
      </c>
      <c r="D24" s="26">
        <v>6208</v>
      </c>
      <c r="E24" s="26">
        <v>7022</v>
      </c>
      <c r="F24" s="13">
        <f t="shared" si="0"/>
        <v>13.112113402061851</v>
      </c>
      <c r="G24" s="1"/>
      <c r="H24" s="1"/>
      <c r="I24" s="1"/>
    </row>
    <row r="25" spans="1:9" x14ac:dyDescent="0.25">
      <c r="A25" s="8" t="s">
        <v>59</v>
      </c>
      <c r="B25" s="25">
        <v>28</v>
      </c>
      <c r="C25" s="25">
        <v>17</v>
      </c>
      <c r="D25" s="25">
        <v>28</v>
      </c>
      <c r="E25" s="25">
        <v>17</v>
      </c>
      <c r="F25" s="10">
        <f t="shared" si="0"/>
        <v>-39.285714285714285</v>
      </c>
      <c r="G25" s="1"/>
      <c r="H25" s="1"/>
      <c r="I25" s="1"/>
    </row>
    <row r="26" spans="1:9" x14ac:dyDescent="0.25">
      <c r="A26" s="11" t="s">
        <v>60</v>
      </c>
      <c r="B26" s="26">
        <v>972</v>
      </c>
      <c r="C26" s="26">
        <v>1197</v>
      </c>
      <c r="D26" s="26">
        <v>972</v>
      </c>
      <c r="E26" s="26">
        <v>1197</v>
      </c>
      <c r="F26" s="13">
        <f t="shared" si="0"/>
        <v>23.148148148148152</v>
      </c>
      <c r="G26" s="1"/>
      <c r="H26" s="1"/>
      <c r="I26" s="1"/>
    </row>
    <row r="27" spans="1:9" x14ac:dyDescent="0.25">
      <c r="A27" s="8" t="s">
        <v>61</v>
      </c>
      <c r="B27" s="25">
        <v>3782</v>
      </c>
      <c r="C27" s="25">
        <v>3871</v>
      </c>
      <c r="D27" s="25">
        <v>3782</v>
      </c>
      <c r="E27" s="25">
        <v>3871</v>
      </c>
      <c r="F27" s="10">
        <f t="shared" si="0"/>
        <v>2.3532522474881006</v>
      </c>
      <c r="G27" s="1"/>
      <c r="H27" s="1"/>
      <c r="I27" s="1"/>
    </row>
    <row r="28" spans="1:9" x14ac:dyDescent="0.25">
      <c r="A28" s="11" t="s">
        <v>62</v>
      </c>
      <c r="B28" s="26">
        <v>100856</v>
      </c>
      <c r="C28" s="26">
        <v>71091</v>
      </c>
      <c r="D28" s="26">
        <v>100856</v>
      </c>
      <c r="E28" s="26">
        <v>71091</v>
      </c>
      <c r="F28" s="13">
        <f t="shared" si="0"/>
        <v>-29.512374077893227</v>
      </c>
      <c r="G28" s="1"/>
      <c r="H28" s="1"/>
      <c r="I28" s="1"/>
    </row>
    <row r="29" spans="1:9" x14ac:dyDescent="0.25">
      <c r="A29" s="8" t="s">
        <v>63</v>
      </c>
      <c r="B29" s="25">
        <v>5255</v>
      </c>
      <c r="C29" s="25">
        <v>4165</v>
      </c>
      <c r="D29" s="25">
        <v>5255</v>
      </c>
      <c r="E29" s="25">
        <v>4165</v>
      </c>
      <c r="F29" s="10">
        <f t="shared" si="0"/>
        <v>-20.74215033301617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16489</v>
      </c>
      <c r="C31" s="25">
        <v>19125</v>
      </c>
      <c r="D31" s="25">
        <v>16489</v>
      </c>
      <c r="E31" s="25">
        <v>19125</v>
      </c>
      <c r="F31" s="10">
        <f t="shared" si="0"/>
        <v>15.986415185881498</v>
      </c>
      <c r="G31" s="1"/>
      <c r="H31" s="1"/>
      <c r="I31" s="1"/>
    </row>
    <row r="32" spans="1:9" x14ac:dyDescent="0.25">
      <c r="A32" s="11" t="s">
        <v>66</v>
      </c>
      <c r="B32" s="26">
        <v>27941</v>
      </c>
      <c r="C32" s="26">
        <v>24766</v>
      </c>
      <c r="D32" s="26">
        <v>27941</v>
      </c>
      <c r="E32" s="26">
        <v>24766</v>
      </c>
      <c r="F32" s="13">
        <f t="shared" si="0"/>
        <v>-11.36322966250313</v>
      </c>
      <c r="G32" s="1"/>
      <c r="H32" s="1"/>
      <c r="I32" s="1"/>
    </row>
    <row r="33" spans="1:9" x14ac:dyDescent="0.25">
      <c r="A33" s="8" t="s">
        <v>67</v>
      </c>
      <c r="B33" s="25">
        <v>33803</v>
      </c>
      <c r="C33" s="25">
        <v>31547</v>
      </c>
      <c r="D33" s="25">
        <v>33803</v>
      </c>
      <c r="E33" s="25">
        <v>31547</v>
      </c>
      <c r="F33" s="10">
        <f t="shared" si="0"/>
        <v>-6.6739638493624796</v>
      </c>
      <c r="G33" s="1"/>
      <c r="H33" s="1"/>
      <c r="I33" s="1"/>
    </row>
    <row r="34" spans="1:9" x14ac:dyDescent="0.25">
      <c r="A34" s="11" t="s">
        <v>68</v>
      </c>
      <c r="B34" s="26">
        <v>843</v>
      </c>
      <c r="C34" s="26">
        <v>475</v>
      </c>
      <c r="D34" s="26">
        <v>843</v>
      </c>
      <c r="E34" s="26">
        <v>475</v>
      </c>
      <c r="F34" s="13">
        <f t="shared" si="0"/>
        <v>-43.653618030842232</v>
      </c>
      <c r="G34" s="1"/>
      <c r="H34" s="1"/>
      <c r="I34" s="1"/>
    </row>
    <row r="35" spans="1:9" x14ac:dyDescent="0.25">
      <c r="A35" s="14" t="s">
        <v>69</v>
      </c>
      <c r="B35" s="15">
        <f>SUM(B7:B34)</f>
        <v>822597</v>
      </c>
      <c r="C35" s="15">
        <f t="shared" ref="C35:E35" si="1">SUM(C7:C34)</f>
        <v>772452</v>
      </c>
      <c r="D35" s="15">
        <f t="shared" si="1"/>
        <v>822597</v>
      </c>
      <c r="E35" s="15">
        <f t="shared" si="1"/>
        <v>772452</v>
      </c>
      <c r="F35" s="16">
        <f t="shared" si="0"/>
        <v>-6.0959376219461063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3963</v>
      </c>
      <c r="C38" s="41">
        <f>D7</f>
        <v>4416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241649</v>
      </c>
      <c r="G38" s="42">
        <f>LOOKUP(E38,$A$38:$A$65,$C$38:$C$65)</f>
        <v>244641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3087</v>
      </c>
      <c r="C39" s="41">
        <f t="shared" ref="C39:C65" si="5">D8</f>
        <v>2743</v>
      </c>
      <c r="D39" s="41">
        <f t="shared" ref="D39:D65" si="6">_xlfn.RANK.EQ(B39,$B$38:$B$65)+COUNTIF($B$38:$B$65,B39)-1</f>
        <v>21</v>
      </c>
      <c r="E39" s="42" t="str">
        <f t="shared" si="2"/>
        <v>LAS PALMAS</v>
      </c>
      <c r="F39" s="42">
        <f t="shared" ref="F39:F54" si="7">LOOKUP(E39,$A$38:$A$65,$B$38:$B$65)</f>
        <v>171948</v>
      </c>
      <c r="G39" s="42">
        <f t="shared" ref="G39:G65" si="8">LOOKUP(E39,$A$38:$A$65,$C$38:$C$65)</f>
        <v>188477</v>
      </c>
    </row>
    <row r="40" spans="1:9" x14ac:dyDescent="0.25">
      <c r="A40" s="42" t="str">
        <f t="shared" si="3"/>
        <v>ALMERIA</v>
      </c>
      <c r="B40" s="41">
        <f t="shared" si="4"/>
        <v>8930</v>
      </c>
      <c r="C40" s="41">
        <f t="shared" si="5"/>
        <v>10072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71091</v>
      </c>
      <c r="G40" s="42">
        <f t="shared" si="8"/>
        <v>100856</v>
      </c>
    </row>
    <row r="41" spans="1:9" x14ac:dyDescent="0.25">
      <c r="A41" s="42" t="str">
        <f t="shared" si="3"/>
        <v>AVILES</v>
      </c>
      <c r="B41" s="41">
        <f t="shared" si="4"/>
        <v>5237</v>
      </c>
      <c r="C41" s="41">
        <f t="shared" si="5"/>
        <v>3838</v>
      </c>
      <c r="D41" s="41">
        <f t="shared" si="6"/>
        <v>16</v>
      </c>
      <c r="E41" s="42" t="str">
        <f t="shared" si="2"/>
        <v>BARCELONA</v>
      </c>
      <c r="F41" s="42">
        <f t="shared" si="7"/>
        <v>65701</v>
      </c>
      <c r="G41" s="42">
        <f t="shared" si="8"/>
        <v>68994</v>
      </c>
    </row>
    <row r="42" spans="1:9" x14ac:dyDescent="0.25">
      <c r="A42" s="42" t="str">
        <f t="shared" si="3"/>
        <v>BAHIA DE ALGECIRAS</v>
      </c>
      <c r="B42" s="41">
        <f t="shared" si="4"/>
        <v>241649</v>
      </c>
      <c r="C42" s="41">
        <f t="shared" si="5"/>
        <v>244641</v>
      </c>
      <c r="D42" s="41">
        <f t="shared" si="6"/>
        <v>1</v>
      </c>
      <c r="E42" s="42" t="str">
        <f t="shared" si="2"/>
        <v>VIGO</v>
      </c>
      <c r="F42" s="42">
        <f t="shared" si="7"/>
        <v>31547</v>
      </c>
      <c r="G42" s="42">
        <f t="shared" si="8"/>
        <v>33803</v>
      </c>
    </row>
    <row r="43" spans="1:9" x14ac:dyDescent="0.25">
      <c r="A43" s="42" t="str">
        <f t="shared" si="3"/>
        <v>BAHIA DE CADIZ</v>
      </c>
      <c r="B43" s="41">
        <f t="shared" si="4"/>
        <v>6487</v>
      </c>
      <c r="C43" s="41">
        <f t="shared" si="5"/>
        <v>6193</v>
      </c>
      <c r="D43" s="41">
        <f t="shared" si="6"/>
        <v>15</v>
      </c>
      <c r="E43" s="42" t="str">
        <f t="shared" si="2"/>
        <v>CEUTA</v>
      </c>
      <c r="F43" s="42">
        <f t="shared" si="7"/>
        <v>30742</v>
      </c>
      <c r="G43" s="42">
        <f t="shared" si="8"/>
        <v>37275</v>
      </c>
    </row>
    <row r="44" spans="1:9" x14ac:dyDescent="0.25">
      <c r="A44" s="42" t="str">
        <f t="shared" si="3"/>
        <v>BALEARES</v>
      </c>
      <c r="B44" s="41">
        <f t="shared" si="4"/>
        <v>1058</v>
      </c>
      <c r="C44" s="41">
        <f t="shared" si="5"/>
        <v>3735</v>
      </c>
      <c r="D44" s="41">
        <f t="shared" si="6"/>
        <v>24</v>
      </c>
      <c r="E44" s="42" t="str">
        <f t="shared" si="2"/>
        <v>GIJON</v>
      </c>
      <c r="F44" s="42">
        <f t="shared" si="7"/>
        <v>24990</v>
      </c>
      <c r="G44" s="42">
        <f t="shared" si="8"/>
        <v>20876</v>
      </c>
    </row>
    <row r="45" spans="1:9" x14ac:dyDescent="0.25">
      <c r="A45" s="42" t="str">
        <f t="shared" si="3"/>
        <v>BARCELONA</v>
      </c>
      <c r="B45" s="41">
        <f t="shared" si="4"/>
        <v>65701</v>
      </c>
      <c r="C45" s="41">
        <f t="shared" si="5"/>
        <v>68994</v>
      </c>
      <c r="D45" s="41">
        <f t="shared" si="6"/>
        <v>4</v>
      </c>
      <c r="E45" s="42" t="str">
        <f t="shared" si="2"/>
        <v>VALENCIA</v>
      </c>
      <c r="F45" s="42">
        <f t="shared" si="7"/>
        <v>24766</v>
      </c>
      <c r="G45" s="42">
        <f t="shared" si="8"/>
        <v>27941</v>
      </c>
    </row>
    <row r="46" spans="1:9" x14ac:dyDescent="0.25">
      <c r="A46" s="42" t="str">
        <f t="shared" si="3"/>
        <v>BILBAO</v>
      </c>
      <c r="B46" s="41">
        <f t="shared" si="4"/>
        <v>10425</v>
      </c>
      <c r="C46" s="41">
        <f t="shared" si="5"/>
        <v>9755</v>
      </c>
      <c r="D46" s="41">
        <f t="shared" si="6"/>
        <v>12</v>
      </c>
      <c r="E46" s="42" t="str">
        <f t="shared" si="2"/>
        <v>TARRAGONA</v>
      </c>
      <c r="F46" s="42">
        <f t="shared" si="7"/>
        <v>19125</v>
      </c>
      <c r="G46" s="42">
        <f t="shared" si="8"/>
        <v>16489</v>
      </c>
    </row>
    <row r="47" spans="1:9" x14ac:dyDescent="0.25">
      <c r="A47" s="42" t="str">
        <f t="shared" si="3"/>
        <v>CARTAGENA</v>
      </c>
      <c r="B47" s="41">
        <f t="shared" si="4"/>
        <v>14926</v>
      </c>
      <c r="C47" s="41">
        <f t="shared" si="5"/>
        <v>6635</v>
      </c>
      <c r="D47" s="41">
        <f t="shared" si="6"/>
        <v>10</v>
      </c>
      <c r="E47" s="42" t="str">
        <f t="shared" si="2"/>
        <v>CARTAGENA</v>
      </c>
      <c r="F47" s="42">
        <f t="shared" si="7"/>
        <v>14926</v>
      </c>
      <c r="G47" s="42">
        <f t="shared" si="8"/>
        <v>6635</v>
      </c>
    </row>
    <row r="48" spans="1:9" x14ac:dyDescent="0.25">
      <c r="A48" s="42" t="str">
        <f t="shared" si="3"/>
        <v>CASTELLON</v>
      </c>
      <c r="B48" s="41">
        <f t="shared" si="4"/>
        <v>2936</v>
      </c>
      <c r="C48" s="41">
        <f t="shared" si="5"/>
        <v>2514</v>
      </c>
      <c r="D48" s="41">
        <f t="shared" si="6"/>
        <v>22</v>
      </c>
      <c r="E48" s="42" t="str">
        <f t="shared" si="2"/>
        <v>HUELVA</v>
      </c>
      <c r="F48" s="42">
        <f t="shared" si="7"/>
        <v>11696</v>
      </c>
      <c r="G48" s="42">
        <f t="shared" si="8"/>
        <v>10206</v>
      </c>
    </row>
    <row r="49" spans="1:7" x14ac:dyDescent="0.25">
      <c r="A49" s="42" t="str">
        <f t="shared" si="3"/>
        <v>CEUTA</v>
      </c>
      <c r="B49" s="41">
        <f t="shared" si="4"/>
        <v>30742</v>
      </c>
      <c r="C49" s="41">
        <f t="shared" si="5"/>
        <v>37275</v>
      </c>
      <c r="D49" s="41">
        <f t="shared" si="6"/>
        <v>6</v>
      </c>
      <c r="E49" s="42" t="str">
        <f t="shared" si="2"/>
        <v>BILBAO</v>
      </c>
      <c r="F49" s="42">
        <f t="shared" si="7"/>
        <v>10425</v>
      </c>
      <c r="G49" s="42">
        <f t="shared" si="8"/>
        <v>9755</v>
      </c>
    </row>
    <row r="50" spans="1:7" x14ac:dyDescent="0.25">
      <c r="A50" s="42" t="str">
        <f t="shared" si="3"/>
        <v>FERROL-SAN CIBRAO</v>
      </c>
      <c r="B50" s="41">
        <f t="shared" si="4"/>
        <v>731</v>
      </c>
      <c r="C50" s="41">
        <f t="shared" si="5"/>
        <v>888</v>
      </c>
      <c r="D50" s="41">
        <f t="shared" si="6"/>
        <v>25</v>
      </c>
      <c r="E50" s="42" t="str">
        <f t="shared" si="2"/>
        <v>ALMERIA</v>
      </c>
      <c r="F50" s="42">
        <f t="shared" si="7"/>
        <v>8930</v>
      </c>
      <c r="G50" s="42">
        <f t="shared" si="8"/>
        <v>10072</v>
      </c>
    </row>
    <row r="51" spans="1:7" x14ac:dyDescent="0.25">
      <c r="A51" s="42" t="str">
        <f t="shared" si="3"/>
        <v>GIJON</v>
      </c>
      <c r="B51" s="41">
        <f t="shared" si="4"/>
        <v>24990</v>
      </c>
      <c r="C51" s="41">
        <f t="shared" si="5"/>
        <v>20876</v>
      </c>
      <c r="D51" s="41">
        <f t="shared" si="6"/>
        <v>7</v>
      </c>
      <c r="E51" s="42" t="str">
        <f t="shared" si="2"/>
        <v>MARIN Y RIA DE PONTEVEDRA</v>
      </c>
      <c r="F51" s="42">
        <f t="shared" si="7"/>
        <v>7022</v>
      </c>
      <c r="G51" s="42">
        <f t="shared" si="8"/>
        <v>6208</v>
      </c>
    </row>
    <row r="52" spans="1:7" x14ac:dyDescent="0.25">
      <c r="A52" s="42" t="str">
        <f t="shared" si="3"/>
        <v>HUELVA</v>
      </c>
      <c r="B52" s="41">
        <f t="shared" si="4"/>
        <v>11696</v>
      </c>
      <c r="C52" s="41">
        <f t="shared" si="5"/>
        <v>10206</v>
      </c>
      <c r="D52" s="41">
        <f t="shared" si="6"/>
        <v>11</v>
      </c>
      <c r="E52" s="42" t="str">
        <f t="shared" si="2"/>
        <v>BAHIA DE CADIZ</v>
      </c>
      <c r="F52" s="42">
        <f t="shared" si="7"/>
        <v>6487</v>
      </c>
      <c r="G52" s="42">
        <f t="shared" si="8"/>
        <v>6193</v>
      </c>
    </row>
    <row r="53" spans="1:7" x14ac:dyDescent="0.25">
      <c r="A53" s="42" t="str">
        <f t="shared" si="3"/>
        <v>LAS PALMAS</v>
      </c>
      <c r="B53" s="41">
        <f t="shared" si="4"/>
        <v>171948</v>
      </c>
      <c r="C53" s="41">
        <f t="shared" si="5"/>
        <v>188477</v>
      </c>
      <c r="D53" s="41">
        <f t="shared" si="6"/>
        <v>2</v>
      </c>
      <c r="E53" s="42" t="str">
        <f t="shared" si="2"/>
        <v>AVILES</v>
      </c>
      <c r="F53" s="42">
        <f t="shared" si="7"/>
        <v>5237</v>
      </c>
      <c r="G53" s="42">
        <f t="shared" si="8"/>
        <v>3838</v>
      </c>
    </row>
    <row r="54" spans="1:7" x14ac:dyDescent="0.25">
      <c r="A54" s="42" t="str">
        <f t="shared" si="3"/>
        <v>MALAGA</v>
      </c>
      <c r="B54" s="41">
        <f t="shared" si="4"/>
        <v>4670</v>
      </c>
      <c r="C54" s="41">
        <f t="shared" si="5"/>
        <v>5162</v>
      </c>
      <c r="D54" s="41">
        <f t="shared" si="6"/>
        <v>17</v>
      </c>
      <c r="E54" s="42" t="str">
        <f t="shared" si="2"/>
        <v>MALAGA</v>
      </c>
      <c r="F54" s="42">
        <f t="shared" si="7"/>
        <v>4670</v>
      </c>
      <c r="G54" s="42">
        <f t="shared" si="8"/>
        <v>5162</v>
      </c>
    </row>
    <row r="55" spans="1:7" x14ac:dyDescent="0.25">
      <c r="A55" s="42" t="str">
        <f t="shared" si="3"/>
        <v>MARIN Y RIA DE PONTEVEDRA</v>
      </c>
      <c r="B55" s="41">
        <f t="shared" si="4"/>
        <v>7022</v>
      </c>
      <c r="C55" s="41">
        <f t="shared" si="5"/>
        <v>6208</v>
      </c>
      <c r="D55" s="41">
        <f t="shared" si="6"/>
        <v>14</v>
      </c>
      <c r="E55" s="42" t="str">
        <f t="shared" si="2"/>
        <v>SANTANDER</v>
      </c>
      <c r="F55" s="42">
        <f t="shared" ref="F55:F65" si="9">LOOKUP(E55,$A$38:$A$65,$B$38:$B$65)</f>
        <v>4165</v>
      </c>
      <c r="G55" s="42">
        <f t="shared" si="8"/>
        <v>5255</v>
      </c>
    </row>
    <row r="56" spans="1:7" x14ac:dyDescent="0.25">
      <c r="A56" s="42" t="str">
        <f t="shared" si="3"/>
        <v>MELILLA</v>
      </c>
      <c r="B56" s="41">
        <f t="shared" si="4"/>
        <v>17</v>
      </c>
      <c r="C56" s="41">
        <f t="shared" si="5"/>
        <v>28</v>
      </c>
      <c r="D56" s="41">
        <f t="shared" si="6"/>
        <v>27</v>
      </c>
      <c r="E56" s="42" t="str">
        <f t="shared" si="2"/>
        <v>A CORUÑA</v>
      </c>
      <c r="F56" s="42">
        <f t="shared" si="9"/>
        <v>3963</v>
      </c>
      <c r="G56" s="42">
        <f t="shared" si="8"/>
        <v>4416</v>
      </c>
    </row>
    <row r="57" spans="1:7" x14ac:dyDescent="0.25">
      <c r="A57" s="42" t="str">
        <f t="shared" si="3"/>
        <v>MOTRIL</v>
      </c>
      <c r="B57" s="41">
        <f t="shared" si="4"/>
        <v>1197</v>
      </c>
      <c r="C57" s="41">
        <f t="shared" si="5"/>
        <v>972</v>
      </c>
      <c r="D57" s="41">
        <f t="shared" si="6"/>
        <v>23</v>
      </c>
      <c r="E57" s="42" t="str">
        <f t="shared" si="2"/>
        <v>PASAIA</v>
      </c>
      <c r="F57" s="42">
        <f t="shared" si="9"/>
        <v>3871</v>
      </c>
      <c r="G57" s="42">
        <f t="shared" si="8"/>
        <v>3782</v>
      </c>
    </row>
    <row r="58" spans="1:7" x14ac:dyDescent="0.25">
      <c r="A58" s="42" t="str">
        <f t="shared" si="3"/>
        <v>PASAIA</v>
      </c>
      <c r="B58" s="41">
        <f t="shared" si="4"/>
        <v>3871</v>
      </c>
      <c r="C58" s="41">
        <f t="shared" si="5"/>
        <v>3782</v>
      </c>
      <c r="D58" s="41">
        <f t="shared" si="6"/>
        <v>20</v>
      </c>
      <c r="E58" s="42" t="str">
        <f t="shared" si="2"/>
        <v>ALICANTE</v>
      </c>
      <c r="F58" s="42">
        <f t="shared" si="9"/>
        <v>3087</v>
      </c>
      <c r="G58" s="42">
        <f t="shared" si="8"/>
        <v>2743</v>
      </c>
    </row>
    <row r="59" spans="1:7" x14ac:dyDescent="0.25">
      <c r="A59" s="42" t="str">
        <f t="shared" si="3"/>
        <v>SANTA CRUZ DE TENERIFE</v>
      </c>
      <c r="B59" s="41">
        <f t="shared" si="4"/>
        <v>71091</v>
      </c>
      <c r="C59" s="41">
        <f t="shared" si="5"/>
        <v>100856</v>
      </c>
      <c r="D59" s="41">
        <f t="shared" si="6"/>
        <v>3</v>
      </c>
      <c r="E59" s="42" t="str">
        <f t="shared" si="2"/>
        <v>CASTELLON</v>
      </c>
      <c r="F59" s="42">
        <f t="shared" si="9"/>
        <v>2936</v>
      </c>
      <c r="G59" s="42">
        <f t="shared" si="8"/>
        <v>2514</v>
      </c>
    </row>
    <row r="60" spans="1:7" x14ac:dyDescent="0.25">
      <c r="A60" s="42" t="str">
        <f t="shared" si="3"/>
        <v>SANTANDER</v>
      </c>
      <c r="B60" s="41">
        <f t="shared" si="4"/>
        <v>4165</v>
      </c>
      <c r="C60" s="41">
        <f t="shared" si="5"/>
        <v>5255</v>
      </c>
      <c r="D60" s="41">
        <f t="shared" si="6"/>
        <v>18</v>
      </c>
      <c r="E60" s="42" t="str">
        <f t="shared" si="2"/>
        <v>MOTRIL</v>
      </c>
      <c r="F60" s="42">
        <f t="shared" si="9"/>
        <v>1197</v>
      </c>
      <c r="G60" s="42">
        <f t="shared" si="8"/>
        <v>972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BALEARES</v>
      </c>
      <c r="F61" s="42">
        <f t="shared" si="9"/>
        <v>1058</v>
      </c>
      <c r="G61" s="42">
        <f t="shared" si="8"/>
        <v>3735</v>
      </c>
    </row>
    <row r="62" spans="1:7" x14ac:dyDescent="0.25">
      <c r="A62" s="42" t="str">
        <f t="shared" si="3"/>
        <v>TARRAGONA</v>
      </c>
      <c r="B62" s="41">
        <f t="shared" si="4"/>
        <v>19125</v>
      </c>
      <c r="C62" s="41">
        <f t="shared" si="5"/>
        <v>16489</v>
      </c>
      <c r="D62" s="41">
        <f t="shared" si="6"/>
        <v>9</v>
      </c>
      <c r="E62" s="42" t="str">
        <f t="shared" si="2"/>
        <v>FERROL-SAN CIBRAO</v>
      </c>
      <c r="F62" s="42">
        <f t="shared" si="9"/>
        <v>731</v>
      </c>
      <c r="G62" s="42">
        <f t="shared" si="8"/>
        <v>888</v>
      </c>
    </row>
    <row r="63" spans="1:7" x14ac:dyDescent="0.25">
      <c r="A63" s="42" t="str">
        <f t="shared" si="3"/>
        <v>VALENCIA</v>
      </c>
      <c r="B63" s="41">
        <f t="shared" si="4"/>
        <v>24766</v>
      </c>
      <c r="C63" s="41">
        <f t="shared" si="5"/>
        <v>27941</v>
      </c>
      <c r="D63" s="41">
        <f t="shared" si="6"/>
        <v>8</v>
      </c>
      <c r="E63" s="42" t="str">
        <f t="shared" si="2"/>
        <v>VILAGARCIA</v>
      </c>
      <c r="F63" s="42">
        <f t="shared" si="9"/>
        <v>475</v>
      </c>
      <c r="G63" s="42">
        <f t="shared" si="8"/>
        <v>843</v>
      </c>
    </row>
    <row r="64" spans="1:7" x14ac:dyDescent="0.25">
      <c r="A64" s="42" t="str">
        <f t="shared" si="3"/>
        <v>VIGO</v>
      </c>
      <c r="B64" s="41">
        <f t="shared" si="4"/>
        <v>31547</v>
      </c>
      <c r="C64" s="41">
        <f t="shared" si="5"/>
        <v>33803</v>
      </c>
      <c r="D64" s="41">
        <f t="shared" si="6"/>
        <v>5</v>
      </c>
      <c r="E64" s="42" t="str">
        <f t="shared" si="2"/>
        <v>MELILLA</v>
      </c>
      <c r="F64" s="42">
        <f t="shared" si="9"/>
        <v>17</v>
      </c>
      <c r="G64" s="42">
        <f t="shared" si="8"/>
        <v>28</v>
      </c>
    </row>
    <row r="65" spans="1:7" x14ac:dyDescent="0.25">
      <c r="A65" s="42" t="str">
        <f t="shared" si="3"/>
        <v>VILAGARCIA</v>
      </c>
      <c r="B65" s="41">
        <f t="shared" si="4"/>
        <v>475</v>
      </c>
      <c r="C65" s="41">
        <f t="shared" si="5"/>
        <v>843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7">
        <v>2835999</v>
      </c>
      <c r="C11" s="27">
        <v>2477998</v>
      </c>
      <c r="D11" s="27">
        <v>2835999</v>
      </c>
      <c r="E11" s="27">
        <v>2477998</v>
      </c>
      <c r="F11" s="10">
        <f t="shared" si="0"/>
        <v>-12.623452970187927</v>
      </c>
      <c r="G11" s="1"/>
      <c r="H11" s="1"/>
      <c r="I11" s="1"/>
    </row>
    <row r="12" spans="1:12" x14ac:dyDescent="0.25">
      <c r="A12" s="11" t="s">
        <v>46</v>
      </c>
      <c r="B12" s="28">
        <v>5172</v>
      </c>
      <c r="C12" s="28">
        <v>26451</v>
      </c>
      <c r="D12" s="28">
        <v>5172</v>
      </c>
      <c r="E12" s="28">
        <v>26451</v>
      </c>
      <c r="F12" s="13">
        <f t="shared" si="0"/>
        <v>411.42691415313226</v>
      </c>
      <c r="G12" s="1"/>
      <c r="H12" s="1"/>
      <c r="I12" s="1"/>
    </row>
    <row r="13" spans="1:12" x14ac:dyDescent="0.25">
      <c r="A13" s="8" t="s">
        <v>47</v>
      </c>
      <c r="B13" s="27">
        <v>1170</v>
      </c>
      <c r="C13" s="27">
        <v>1584</v>
      </c>
      <c r="D13" s="27">
        <v>1170</v>
      </c>
      <c r="E13" s="27">
        <v>1584</v>
      </c>
      <c r="F13" s="10">
        <f t="shared" si="0"/>
        <v>35.384615384615387</v>
      </c>
      <c r="G13" s="1"/>
      <c r="H13" s="1"/>
      <c r="I13" s="1"/>
    </row>
    <row r="14" spans="1:12" x14ac:dyDescent="0.25">
      <c r="A14" s="11" t="s">
        <v>48</v>
      </c>
      <c r="B14" s="28">
        <v>704892</v>
      </c>
      <c r="C14" s="28">
        <v>742943</v>
      </c>
      <c r="D14" s="28">
        <v>704892</v>
      </c>
      <c r="E14" s="28">
        <v>742943</v>
      </c>
      <c r="F14" s="13">
        <f t="shared" si="0"/>
        <v>5.3981319124064413</v>
      </c>
      <c r="G14" s="1"/>
      <c r="H14" s="1"/>
      <c r="I14" s="1"/>
    </row>
    <row r="15" spans="1:12" x14ac:dyDescent="0.25">
      <c r="A15" s="8" t="s">
        <v>49</v>
      </c>
      <c r="B15" s="27">
        <v>12995</v>
      </c>
      <c r="C15" s="27">
        <v>38163</v>
      </c>
      <c r="D15" s="27">
        <v>12995</v>
      </c>
      <c r="E15" s="27">
        <v>38163</v>
      </c>
      <c r="F15" s="10">
        <f t="shared" si="0"/>
        <v>193.67449018853404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740</v>
      </c>
      <c r="D16" s="28">
        <v>0</v>
      </c>
      <c r="E16" s="28">
        <v>740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1405</v>
      </c>
      <c r="C17" s="27">
        <v>94</v>
      </c>
      <c r="D17" s="27">
        <v>1405</v>
      </c>
      <c r="E17" s="27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28">
        <v>53103</v>
      </c>
      <c r="C18" s="28">
        <v>53893</v>
      </c>
      <c r="D18" s="28">
        <v>53103</v>
      </c>
      <c r="E18" s="28">
        <v>53893</v>
      </c>
      <c r="F18" s="13">
        <f t="shared" si="0"/>
        <v>1.4876748959569142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17491</v>
      </c>
      <c r="D20" s="28">
        <v>0</v>
      </c>
      <c r="E20" s="28">
        <v>17491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757265</v>
      </c>
      <c r="C22" s="28">
        <v>777941</v>
      </c>
      <c r="D22" s="28">
        <v>757265</v>
      </c>
      <c r="E22" s="28">
        <v>777941</v>
      </c>
      <c r="F22" s="13">
        <f t="shared" si="0"/>
        <v>2.7303519903864526</v>
      </c>
      <c r="G22" s="1"/>
      <c r="H22" s="1"/>
      <c r="I22" s="1"/>
    </row>
    <row r="23" spans="1:9" x14ac:dyDescent="0.25">
      <c r="A23" s="8" t="s">
        <v>57</v>
      </c>
      <c r="B23" s="27">
        <v>97098</v>
      </c>
      <c r="C23" s="27">
        <v>170052</v>
      </c>
      <c r="D23" s="27">
        <v>97098</v>
      </c>
      <c r="E23" s="27">
        <v>170052</v>
      </c>
      <c r="F23" s="10">
        <f t="shared" si="0"/>
        <v>75.134400296607538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38670</v>
      </c>
      <c r="C28" s="28">
        <v>25001</v>
      </c>
      <c r="D28" s="28">
        <v>38670</v>
      </c>
      <c r="E28" s="28">
        <v>25001</v>
      </c>
      <c r="F28" s="13">
        <f t="shared" si="0"/>
        <v>-35.347814843547965</v>
      </c>
      <c r="G28" s="1"/>
      <c r="H28" s="1"/>
      <c r="I28" s="1"/>
    </row>
    <row r="29" spans="1:9" x14ac:dyDescent="0.25">
      <c r="A29" s="8" t="s">
        <v>63</v>
      </c>
      <c r="B29" s="27">
        <v>26</v>
      </c>
      <c r="C29" s="27">
        <v>975</v>
      </c>
      <c r="D29" s="27">
        <v>26</v>
      </c>
      <c r="E29" s="27">
        <v>975</v>
      </c>
      <c r="F29" s="10">
        <f t="shared" si="0"/>
        <v>3650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203705</v>
      </c>
      <c r="C31" s="27">
        <v>269726</v>
      </c>
      <c r="D31" s="27">
        <v>203705</v>
      </c>
      <c r="E31" s="27">
        <v>269726</v>
      </c>
      <c r="F31" s="10">
        <f t="shared" si="0"/>
        <v>32.410102844800065</v>
      </c>
      <c r="G31" s="1"/>
      <c r="H31" s="1"/>
      <c r="I31" s="1"/>
    </row>
    <row r="32" spans="1:9" x14ac:dyDescent="0.25">
      <c r="A32" s="11" t="s">
        <v>66</v>
      </c>
      <c r="B32" s="28">
        <v>654362</v>
      </c>
      <c r="C32" s="28">
        <v>845096</v>
      </c>
      <c r="D32" s="28">
        <v>654362</v>
      </c>
      <c r="E32" s="28">
        <v>845096</v>
      </c>
      <c r="F32" s="13">
        <f t="shared" si="0"/>
        <v>29.148086227500983</v>
      </c>
      <c r="G32" s="1"/>
      <c r="H32" s="1"/>
      <c r="I32" s="1"/>
    </row>
    <row r="33" spans="1:9" x14ac:dyDescent="0.25">
      <c r="A33" s="8" t="s">
        <v>67</v>
      </c>
      <c r="B33" s="27">
        <v>18804</v>
      </c>
      <c r="C33" s="27">
        <v>7643</v>
      </c>
      <c r="D33" s="27">
        <v>18804</v>
      </c>
      <c r="E33" s="27">
        <v>7643</v>
      </c>
      <c r="F33" s="10">
        <f t="shared" si="0"/>
        <v>-59.354392682407997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5384666</v>
      </c>
      <c r="C35" s="15">
        <f t="shared" ref="C35:E35" si="1">SUM(C7:C34)</f>
        <v>5455791</v>
      </c>
      <c r="D35" s="15">
        <f t="shared" si="1"/>
        <v>5384666</v>
      </c>
      <c r="E35" s="15">
        <f t="shared" si="1"/>
        <v>5455791</v>
      </c>
      <c r="F35" s="16">
        <f t="shared" si="0"/>
        <v>1.3208804408667163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2477998</v>
      </c>
      <c r="G38" s="42">
        <f>LOOKUP(E38,$A$38:$A$65,$C$38:$C$65)</f>
        <v>2835999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845096</v>
      </c>
      <c r="G39" s="42">
        <f t="shared" ref="G39:G65" si="8">LOOKUP(E39,$A$38:$A$65,$C$38:$C$65)</f>
        <v>654362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777941</v>
      </c>
      <c r="G40" s="42">
        <f t="shared" si="8"/>
        <v>757265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742943</v>
      </c>
      <c r="G41" s="42">
        <f t="shared" si="8"/>
        <v>704892</v>
      </c>
    </row>
    <row r="42" spans="1:9" x14ac:dyDescent="0.25">
      <c r="A42" s="42" t="str">
        <f t="shared" si="3"/>
        <v>BAHIA DE ALGECIRAS</v>
      </c>
      <c r="B42" s="41">
        <f t="shared" si="4"/>
        <v>2477998</v>
      </c>
      <c r="C42" s="41">
        <f t="shared" si="5"/>
        <v>2835999</v>
      </c>
      <c r="D42" s="41">
        <f t="shared" si="6"/>
        <v>1</v>
      </c>
      <c r="E42" s="42" t="str">
        <f t="shared" si="2"/>
        <v>TARRAGONA</v>
      </c>
      <c r="F42" s="42">
        <f t="shared" si="7"/>
        <v>269726</v>
      </c>
      <c r="G42" s="42">
        <f t="shared" si="8"/>
        <v>203705</v>
      </c>
    </row>
    <row r="43" spans="1:9" x14ac:dyDescent="0.25">
      <c r="A43" s="42" t="str">
        <f t="shared" si="3"/>
        <v>BAHIA DE CADIZ</v>
      </c>
      <c r="B43" s="41">
        <f t="shared" si="4"/>
        <v>26451</v>
      </c>
      <c r="C43" s="41">
        <f t="shared" si="5"/>
        <v>5172</v>
      </c>
      <c r="D43" s="41">
        <f t="shared" si="6"/>
        <v>9</v>
      </c>
      <c r="E43" s="42" t="str">
        <f t="shared" si="2"/>
        <v>MALAGA</v>
      </c>
      <c r="F43" s="42">
        <f t="shared" si="7"/>
        <v>170052</v>
      </c>
      <c r="G43" s="42">
        <f t="shared" si="8"/>
        <v>97098</v>
      </c>
    </row>
    <row r="44" spans="1:9" x14ac:dyDescent="0.25">
      <c r="A44" s="42" t="str">
        <f t="shared" si="3"/>
        <v>BALEARES</v>
      </c>
      <c r="B44" s="41">
        <f t="shared" si="4"/>
        <v>1584</v>
      </c>
      <c r="C44" s="41">
        <f t="shared" si="5"/>
        <v>1170</v>
      </c>
      <c r="D44" s="41">
        <f t="shared" si="6"/>
        <v>13</v>
      </c>
      <c r="E44" s="42" t="str">
        <f t="shared" si="2"/>
        <v>CEUTA</v>
      </c>
      <c r="F44" s="42">
        <f t="shared" si="7"/>
        <v>53893</v>
      </c>
      <c r="G44" s="42">
        <f t="shared" si="8"/>
        <v>53103</v>
      </c>
    </row>
    <row r="45" spans="1:9" x14ac:dyDescent="0.25">
      <c r="A45" s="42" t="str">
        <f t="shared" si="3"/>
        <v>BARCELONA</v>
      </c>
      <c r="B45" s="41">
        <f t="shared" si="4"/>
        <v>742943</v>
      </c>
      <c r="C45" s="41">
        <f t="shared" si="5"/>
        <v>704892</v>
      </c>
      <c r="D45" s="41">
        <f t="shared" si="6"/>
        <v>4</v>
      </c>
      <c r="E45" s="42" t="str">
        <f t="shared" si="2"/>
        <v>BILBAO</v>
      </c>
      <c r="F45" s="42">
        <f t="shared" si="7"/>
        <v>38163</v>
      </c>
      <c r="G45" s="42">
        <f t="shared" si="8"/>
        <v>12995</v>
      </c>
    </row>
    <row r="46" spans="1:9" x14ac:dyDescent="0.25">
      <c r="A46" s="42" t="str">
        <f t="shared" si="3"/>
        <v>BILBAO</v>
      </c>
      <c r="B46" s="41">
        <f t="shared" si="4"/>
        <v>38163</v>
      </c>
      <c r="C46" s="41">
        <f t="shared" si="5"/>
        <v>12995</v>
      </c>
      <c r="D46" s="41">
        <f t="shared" si="6"/>
        <v>8</v>
      </c>
      <c r="E46" s="42" t="str">
        <f t="shared" si="2"/>
        <v>BAHIA DE CADIZ</v>
      </c>
      <c r="F46" s="42">
        <f t="shared" si="7"/>
        <v>26451</v>
      </c>
      <c r="G46" s="42">
        <f t="shared" si="8"/>
        <v>5172</v>
      </c>
    </row>
    <row r="47" spans="1:9" x14ac:dyDescent="0.25">
      <c r="A47" s="42" t="str">
        <f t="shared" si="3"/>
        <v>CARTAGENA</v>
      </c>
      <c r="B47" s="41">
        <f t="shared" si="4"/>
        <v>740</v>
      </c>
      <c r="C47" s="41">
        <f t="shared" si="5"/>
        <v>0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25001</v>
      </c>
      <c r="G47" s="42">
        <f t="shared" si="8"/>
        <v>38670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16</v>
      </c>
      <c r="E48" s="42" t="str">
        <f t="shared" si="2"/>
        <v>GIJON</v>
      </c>
      <c r="F48" s="42">
        <f t="shared" si="7"/>
        <v>17491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53893</v>
      </c>
      <c r="C49" s="41">
        <f t="shared" si="5"/>
        <v>53103</v>
      </c>
      <c r="D49" s="41">
        <f t="shared" si="6"/>
        <v>7</v>
      </c>
      <c r="E49" s="42" t="str">
        <f t="shared" si="2"/>
        <v>VIGO</v>
      </c>
      <c r="F49" s="42">
        <f t="shared" si="7"/>
        <v>7643</v>
      </c>
      <c r="G49" s="42">
        <f t="shared" si="8"/>
        <v>18804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1584</v>
      </c>
      <c r="G50" s="42">
        <f t="shared" si="8"/>
        <v>1170</v>
      </c>
    </row>
    <row r="51" spans="1:7" x14ac:dyDescent="0.25">
      <c r="A51" s="42" t="str">
        <f t="shared" si="3"/>
        <v>GIJON</v>
      </c>
      <c r="B51" s="41">
        <f t="shared" si="4"/>
        <v>17491</v>
      </c>
      <c r="C51" s="41">
        <f t="shared" si="5"/>
        <v>0</v>
      </c>
      <c r="D51" s="41">
        <f t="shared" si="6"/>
        <v>11</v>
      </c>
      <c r="E51" s="42" t="str">
        <f t="shared" si="2"/>
        <v>SANTANDER</v>
      </c>
      <c r="F51" s="42">
        <f t="shared" si="7"/>
        <v>975</v>
      </c>
      <c r="G51" s="42">
        <f t="shared" si="8"/>
        <v>26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740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777941</v>
      </c>
      <c r="C53" s="41">
        <f t="shared" si="5"/>
        <v>757265</v>
      </c>
      <c r="D53" s="41">
        <f t="shared" si="6"/>
        <v>3</v>
      </c>
      <c r="E53" s="42" t="str">
        <f t="shared" si="2"/>
        <v>CASTELLON</v>
      </c>
      <c r="F53" s="42">
        <f t="shared" si="7"/>
        <v>94</v>
      </c>
      <c r="G53" s="42">
        <f t="shared" si="8"/>
        <v>1405</v>
      </c>
    </row>
    <row r="54" spans="1:7" x14ac:dyDescent="0.25">
      <c r="A54" s="42" t="str">
        <f t="shared" si="3"/>
        <v>MALAGA</v>
      </c>
      <c r="B54" s="41">
        <f t="shared" si="4"/>
        <v>170052</v>
      </c>
      <c r="C54" s="41">
        <f t="shared" si="5"/>
        <v>97098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25001</v>
      </c>
      <c r="C59" s="41">
        <f t="shared" si="5"/>
        <v>38670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975</v>
      </c>
      <c r="C60" s="41">
        <f t="shared" si="5"/>
        <v>26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269726</v>
      </c>
      <c r="C62" s="41">
        <f t="shared" si="5"/>
        <v>203705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845096</v>
      </c>
      <c r="C63" s="41">
        <f t="shared" si="5"/>
        <v>654362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7643</v>
      </c>
      <c r="C64" s="41">
        <f t="shared" si="5"/>
        <v>18804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2805327</v>
      </c>
      <c r="C11" s="29">
        <v>2476896</v>
      </c>
      <c r="D11" s="29">
        <v>2805327</v>
      </c>
      <c r="E11" s="29">
        <v>2476896</v>
      </c>
      <c r="F11" s="10">
        <f t="shared" si="0"/>
        <v>-11.707405232972846</v>
      </c>
      <c r="G11" s="1"/>
      <c r="H11" s="1"/>
      <c r="I11" s="1"/>
    </row>
    <row r="12" spans="1:12" x14ac:dyDescent="0.25">
      <c r="A12" s="11" t="s">
        <v>46</v>
      </c>
      <c r="B12" s="30">
        <v>5172</v>
      </c>
      <c r="C12" s="30">
        <v>26451</v>
      </c>
      <c r="D12" s="30">
        <v>5172</v>
      </c>
      <c r="E12" s="30">
        <v>26451</v>
      </c>
      <c r="F12" s="13">
        <f t="shared" si="0"/>
        <v>411.42691415313226</v>
      </c>
      <c r="G12" s="1"/>
      <c r="H12" s="1"/>
      <c r="I12" s="1"/>
    </row>
    <row r="13" spans="1:12" x14ac:dyDescent="0.25">
      <c r="A13" s="8" t="s">
        <v>47</v>
      </c>
      <c r="B13" s="29">
        <v>90</v>
      </c>
      <c r="C13" s="29">
        <v>794</v>
      </c>
      <c r="D13" s="29">
        <v>90</v>
      </c>
      <c r="E13" s="29">
        <v>794</v>
      </c>
      <c r="F13" s="10">
        <f t="shared" si="0"/>
        <v>782.22222222222217</v>
      </c>
      <c r="G13" s="1"/>
      <c r="H13" s="1"/>
      <c r="I13" s="1"/>
    </row>
    <row r="14" spans="1:12" x14ac:dyDescent="0.25">
      <c r="A14" s="11" t="s">
        <v>48</v>
      </c>
      <c r="B14" s="30">
        <v>677996</v>
      </c>
      <c r="C14" s="30">
        <v>719534</v>
      </c>
      <c r="D14" s="30">
        <v>677996</v>
      </c>
      <c r="E14" s="30">
        <v>719534</v>
      </c>
      <c r="F14" s="13">
        <f t="shared" si="0"/>
        <v>6.1265848176095403</v>
      </c>
      <c r="G14" s="1"/>
      <c r="H14" s="1"/>
      <c r="I14" s="1"/>
    </row>
    <row r="15" spans="1:12" x14ac:dyDescent="0.25">
      <c r="A15" s="8" t="s">
        <v>49</v>
      </c>
      <c r="B15" s="29">
        <v>12604</v>
      </c>
      <c r="C15" s="29">
        <v>10759</v>
      </c>
      <c r="D15" s="29">
        <v>12604</v>
      </c>
      <c r="E15" s="29">
        <v>10759</v>
      </c>
      <c r="F15" s="10">
        <f t="shared" si="0"/>
        <v>-14.638210092034271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740</v>
      </c>
      <c r="D16" s="30">
        <v>0</v>
      </c>
      <c r="E16" s="30">
        <v>740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1405</v>
      </c>
      <c r="C17" s="29">
        <v>94</v>
      </c>
      <c r="D17" s="29">
        <v>1405</v>
      </c>
      <c r="E17" s="29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744471</v>
      </c>
      <c r="C22" s="30">
        <v>767160</v>
      </c>
      <c r="D22" s="30">
        <v>744471</v>
      </c>
      <c r="E22" s="30">
        <v>767160</v>
      </c>
      <c r="F22" s="13">
        <f t="shared" si="0"/>
        <v>3.047667404103052</v>
      </c>
      <c r="G22" s="1"/>
      <c r="H22" s="1"/>
      <c r="I22" s="1"/>
    </row>
    <row r="23" spans="1:9" x14ac:dyDescent="0.25">
      <c r="A23" s="8" t="s">
        <v>57</v>
      </c>
      <c r="B23" s="29">
        <v>97098</v>
      </c>
      <c r="C23" s="29">
        <v>170052</v>
      </c>
      <c r="D23" s="29">
        <v>97098</v>
      </c>
      <c r="E23" s="29">
        <v>170052</v>
      </c>
      <c r="F23" s="10">
        <f t="shared" si="0"/>
        <v>75.134400296607538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34298</v>
      </c>
      <c r="C28" s="30">
        <v>23041</v>
      </c>
      <c r="D28" s="30">
        <v>34298</v>
      </c>
      <c r="E28" s="30">
        <v>23041</v>
      </c>
      <c r="F28" s="13">
        <f t="shared" si="0"/>
        <v>-32.821155752522017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81</v>
      </c>
      <c r="D31" s="29">
        <v>0</v>
      </c>
      <c r="E31" s="29">
        <v>81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0">
        <v>643650</v>
      </c>
      <c r="C32" s="30">
        <v>833793</v>
      </c>
      <c r="D32" s="30">
        <v>643650</v>
      </c>
      <c r="E32" s="30">
        <v>833793</v>
      </c>
      <c r="F32" s="13">
        <f t="shared" si="0"/>
        <v>29.541365649032855</v>
      </c>
      <c r="G32" s="1"/>
      <c r="H32" s="1"/>
      <c r="I32" s="1"/>
    </row>
    <row r="33" spans="1:9" x14ac:dyDescent="0.25">
      <c r="A33" s="8" t="s">
        <v>67</v>
      </c>
      <c r="B33" s="29">
        <v>18527</v>
      </c>
      <c r="C33" s="29">
        <v>4123</v>
      </c>
      <c r="D33" s="29">
        <v>18527</v>
      </c>
      <c r="E33" s="29">
        <v>4123</v>
      </c>
      <c r="F33" s="10">
        <f t="shared" si="0"/>
        <v>-77.745992335510337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5040638</v>
      </c>
      <c r="C35" s="15">
        <f t="shared" ref="C35:E35" si="1">SUM(C7:C34)</f>
        <v>5033518</v>
      </c>
      <c r="D35" s="15">
        <f t="shared" si="1"/>
        <v>5040638</v>
      </c>
      <c r="E35" s="15">
        <f t="shared" si="1"/>
        <v>5033518</v>
      </c>
      <c r="F35" s="16">
        <f t="shared" si="0"/>
        <v>-0.14125196056531308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2476896</v>
      </c>
      <c r="G38" s="42">
        <f>LOOKUP(E38,$A$38:$A$65,$C$38:$C$65)</f>
        <v>2805327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833793</v>
      </c>
      <c r="G39" s="42">
        <f t="shared" ref="G39:G65" si="8">LOOKUP(E39,$A$38:$A$65,$C$38:$C$65)</f>
        <v>643650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767160</v>
      </c>
      <c r="G40" s="42">
        <f t="shared" si="8"/>
        <v>744471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719534</v>
      </c>
      <c r="G41" s="42">
        <f t="shared" si="8"/>
        <v>677996</v>
      </c>
    </row>
    <row r="42" spans="1:9" x14ac:dyDescent="0.25">
      <c r="A42" s="42" t="str">
        <f t="shared" si="3"/>
        <v>BAHIA DE ALGECIRAS</v>
      </c>
      <c r="B42" s="41">
        <f t="shared" si="4"/>
        <v>2476896</v>
      </c>
      <c r="C42" s="41">
        <f t="shared" si="5"/>
        <v>2805327</v>
      </c>
      <c r="D42" s="41">
        <f t="shared" si="6"/>
        <v>1</v>
      </c>
      <c r="E42" s="42" t="str">
        <f t="shared" si="2"/>
        <v>MALAGA</v>
      </c>
      <c r="F42" s="42">
        <f t="shared" si="7"/>
        <v>170052</v>
      </c>
      <c r="G42" s="42">
        <f t="shared" si="8"/>
        <v>97098</v>
      </c>
    </row>
    <row r="43" spans="1:9" x14ac:dyDescent="0.25">
      <c r="A43" s="42" t="str">
        <f t="shared" si="3"/>
        <v>BAHIA DE CADIZ</v>
      </c>
      <c r="B43" s="41">
        <f t="shared" si="4"/>
        <v>26451</v>
      </c>
      <c r="C43" s="41">
        <f t="shared" si="5"/>
        <v>5172</v>
      </c>
      <c r="D43" s="41">
        <f t="shared" si="6"/>
        <v>6</v>
      </c>
      <c r="E43" s="42" t="str">
        <f t="shared" si="2"/>
        <v>BAHIA DE CADIZ</v>
      </c>
      <c r="F43" s="42">
        <f t="shared" si="7"/>
        <v>26451</v>
      </c>
      <c r="G43" s="42">
        <f t="shared" si="8"/>
        <v>5172</v>
      </c>
    </row>
    <row r="44" spans="1:9" x14ac:dyDescent="0.25">
      <c r="A44" s="42" t="str">
        <f t="shared" si="3"/>
        <v>BALEARES</v>
      </c>
      <c r="B44" s="41">
        <f t="shared" si="4"/>
        <v>794</v>
      </c>
      <c r="C44" s="41">
        <f t="shared" si="5"/>
        <v>90</v>
      </c>
      <c r="D44" s="41">
        <f t="shared" si="6"/>
        <v>10</v>
      </c>
      <c r="E44" s="42" t="str">
        <f t="shared" si="2"/>
        <v>SANTA CRUZ DE TENERIFE</v>
      </c>
      <c r="F44" s="42">
        <f t="shared" si="7"/>
        <v>23041</v>
      </c>
      <c r="G44" s="42">
        <f t="shared" si="8"/>
        <v>34298</v>
      </c>
    </row>
    <row r="45" spans="1:9" x14ac:dyDescent="0.25">
      <c r="A45" s="42" t="str">
        <f t="shared" si="3"/>
        <v>BARCELONA</v>
      </c>
      <c r="B45" s="41">
        <f t="shared" si="4"/>
        <v>719534</v>
      </c>
      <c r="C45" s="41">
        <f t="shared" si="5"/>
        <v>677996</v>
      </c>
      <c r="D45" s="41">
        <f t="shared" si="6"/>
        <v>4</v>
      </c>
      <c r="E45" s="42" t="str">
        <f t="shared" si="2"/>
        <v>BILBAO</v>
      </c>
      <c r="F45" s="42">
        <f t="shared" si="7"/>
        <v>10759</v>
      </c>
      <c r="G45" s="42">
        <f t="shared" si="8"/>
        <v>12604</v>
      </c>
    </row>
    <row r="46" spans="1:9" x14ac:dyDescent="0.25">
      <c r="A46" s="42" t="str">
        <f t="shared" si="3"/>
        <v>BILBAO</v>
      </c>
      <c r="B46" s="41">
        <f t="shared" si="4"/>
        <v>10759</v>
      </c>
      <c r="C46" s="41">
        <f t="shared" si="5"/>
        <v>12604</v>
      </c>
      <c r="D46" s="41">
        <f t="shared" si="6"/>
        <v>8</v>
      </c>
      <c r="E46" s="42" t="str">
        <f t="shared" si="2"/>
        <v>VIGO</v>
      </c>
      <c r="F46" s="42">
        <f t="shared" si="7"/>
        <v>4123</v>
      </c>
      <c r="G46" s="42">
        <f t="shared" si="8"/>
        <v>18527</v>
      </c>
    </row>
    <row r="47" spans="1:9" x14ac:dyDescent="0.25">
      <c r="A47" s="42" t="str">
        <f t="shared" si="3"/>
        <v>CARTAGENA</v>
      </c>
      <c r="B47" s="41">
        <f t="shared" si="4"/>
        <v>740</v>
      </c>
      <c r="C47" s="41">
        <f t="shared" si="5"/>
        <v>0</v>
      </c>
      <c r="D47" s="41">
        <f t="shared" si="6"/>
        <v>11</v>
      </c>
      <c r="E47" s="42" t="str">
        <f t="shared" si="2"/>
        <v>BALEARES</v>
      </c>
      <c r="F47" s="42">
        <f t="shared" si="7"/>
        <v>794</v>
      </c>
      <c r="G47" s="42">
        <f t="shared" si="8"/>
        <v>90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12</v>
      </c>
      <c r="E48" s="42" t="str">
        <f t="shared" si="2"/>
        <v>CARTAGENA</v>
      </c>
      <c r="F48" s="42">
        <f t="shared" si="7"/>
        <v>740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94</v>
      </c>
      <c r="G49" s="42">
        <f t="shared" si="8"/>
        <v>1405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81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767160</v>
      </c>
      <c r="C53" s="41">
        <f t="shared" si="5"/>
        <v>744471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170052</v>
      </c>
      <c r="C54" s="41">
        <f t="shared" si="5"/>
        <v>97098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23041</v>
      </c>
      <c r="C59" s="41">
        <f t="shared" si="5"/>
        <v>34298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81</v>
      </c>
      <c r="C62" s="41">
        <f t="shared" si="5"/>
        <v>0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833793</v>
      </c>
      <c r="C63" s="41">
        <f t="shared" si="5"/>
        <v>643650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4123</v>
      </c>
      <c r="C64" s="41">
        <f t="shared" si="5"/>
        <v>18527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83532</v>
      </c>
      <c r="C8" s="32">
        <v>79320</v>
      </c>
      <c r="D8" s="32">
        <v>83532</v>
      </c>
      <c r="E8" s="32">
        <v>79320</v>
      </c>
      <c r="F8" s="13">
        <f t="shared" ref="F8:F35" si="0">((E8*100)/D8)-100</f>
        <v>-5.0423789685389977</v>
      </c>
      <c r="G8" s="1"/>
      <c r="H8" s="1"/>
      <c r="I8" s="1"/>
    </row>
    <row r="9" spans="1:12" x14ac:dyDescent="0.25">
      <c r="A9" s="8" t="s">
        <v>43</v>
      </c>
      <c r="B9" s="31">
        <v>16</v>
      </c>
      <c r="C9" s="31">
        <v>31</v>
      </c>
      <c r="D9" s="31">
        <v>16</v>
      </c>
      <c r="E9" s="31">
        <v>31</v>
      </c>
      <c r="F9" s="10">
        <f t="shared" si="0"/>
        <v>93.75</v>
      </c>
      <c r="G9" s="1"/>
      <c r="H9" s="1"/>
      <c r="I9" s="1"/>
    </row>
    <row r="10" spans="1:12" x14ac:dyDescent="0.25">
      <c r="A10" s="11" t="s">
        <v>44</v>
      </c>
      <c r="B10" s="32">
        <v>5589</v>
      </c>
      <c r="C10" s="32">
        <v>5924</v>
      </c>
      <c r="D10" s="32">
        <v>5589</v>
      </c>
      <c r="E10" s="32">
        <v>5924</v>
      </c>
      <c r="F10" s="17">
        <f t="shared" si="0"/>
        <v>5.9939166219359521</v>
      </c>
      <c r="G10" s="1"/>
      <c r="H10" s="1"/>
      <c r="I10" s="1"/>
    </row>
    <row r="11" spans="1:12" x14ac:dyDescent="0.25">
      <c r="A11" s="8" t="s">
        <v>45</v>
      </c>
      <c r="B11" s="31">
        <v>2972030</v>
      </c>
      <c r="C11" s="31">
        <v>2728439</v>
      </c>
      <c r="D11" s="31">
        <v>2972030</v>
      </c>
      <c r="E11" s="31">
        <v>2728439</v>
      </c>
      <c r="F11" s="10">
        <f t="shared" si="0"/>
        <v>-8.1961151132391024</v>
      </c>
      <c r="G11" s="1"/>
      <c r="H11" s="1"/>
      <c r="I11" s="1"/>
    </row>
    <row r="12" spans="1:12" x14ac:dyDescent="0.25">
      <c r="A12" s="11" t="s">
        <v>46</v>
      </c>
      <c r="B12" s="32">
        <v>81500</v>
      </c>
      <c r="C12" s="32">
        <v>126392</v>
      </c>
      <c r="D12" s="32">
        <v>81500</v>
      </c>
      <c r="E12" s="32">
        <v>126392</v>
      </c>
      <c r="F12" s="13">
        <f t="shared" si="0"/>
        <v>55.082208588957059</v>
      </c>
      <c r="G12" s="1"/>
      <c r="H12" s="1"/>
      <c r="I12" s="1"/>
    </row>
    <row r="13" spans="1:12" x14ac:dyDescent="0.25">
      <c r="A13" s="8" t="s">
        <v>47</v>
      </c>
      <c r="B13" s="31">
        <v>103239</v>
      </c>
      <c r="C13" s="31">
        <v>101764</v>
      </c>
      <c r="D13" s="31">
        <v>103239</v>
      </c>
      <c r="E13" s="31">
        <v>101764</v>
      </c>
      <c r="F13" s="10">
        <f t="shared" si="0"/>
        <v>-1.4287236412595945</v>
      </c>
      <c r="G13" s="1"/>
      <c r="H13" s="1"/>
      <c r="I13" s="1"/>
    </row>
    <row r="14" spans="1:12" x14ac:dyDescent="0.25">
      <c r="A14" s="11" t="s">
        <v>48</v>
      </c>
      <c r="B14" s="32">
        <v>1582058</v>
      </c>
      <c r="C14" s="32">
        <v>1663914</v>
      </c>
      <c r="D14" s="32">
        <v>1582058</v>
      </c>
      <c r="E14" s="32">
        <v>1663914</v>
      </c>
      <c r="F14" s="13">
        <f t="shared" si="0"/>
        <v>5.174020168666388</v>
      </c>
      <c r="G14" s="1"/>
      <c r="H14" s="1"/>
      <c r="I14" s="1"/>
    </row>
    <row r="15" spans="1:12" x14ac:dyDescent="0.25">
      <c r="A15" s="8" t="s">
        <v>49</v>
      </c>
      <c r="B15" s="31">
        <v>303124</v>
      </c>
      <c r="C15" s="31">
        <v>330501</v>
      </c>
      <c r="D15" s="31">
        <v>303124</v>
      </c>
      <c r="E15" s="31">
        <v>330501</v>
      </c>
      <c r="F15" s="10">
        <f t="shared" si="0"/>
        <v>9.0316174238925271</v>
      </c>
      <c r="G15" s="1"/>
      <c r="H15" s="1"/>
      <c r="I15" s="1"/>
    </row>
    <row r="16" spans="1:12" x14ac:dyDescent="0.25">
      <c r="A16" s="11" t="s">
        <v>50</v>
      </c>
      <c r="B16" s="32">
        <v>25729</v>
      </c>
      <c r="C16" s="32">
        <v>35795</v>
      </c>
      <c r="D16" s="32">
        <v>25729</v>
      </c>
      <c r="E16" s="32">
        <v>35795</v>
      </c>
      <c r="F16" s="13">
        <f t="shared" si="0"/>
        <v>39.123168409188082</v>
      </c>
      <c r="G16" s="1"/>
      <c r="H16" s="1"/>
      <c r="I16" s="1"/>
    </row>
    <row r="17" spans="1:9" x14ac:dyDescent="0.25">
      <c r="A17" s="8" t="s">
        <v>51</v>
      </c>
      <c r="B17" s="31">
        <v>31625</v>
      </c>
      <c r="C17" s="31">
        <v>44527</v>
      </c>
      <c r="D17" s="31">
        <v>31625</v>
      </c>
      <c r="E17" s="31">
        <v>44527</v>
      </c>
      <c r="F17" s="10">
        <f t="shared" si="0"/>
        <v>40.79683794466402</v>
      </c>
      <c r="G17" s="1"/>
      <c r="H17" s="1"/>
      <c r="I17" s="1"/>
    </row>
    <row r="18" spans="1:9" x14ac:dyDescent="0.25">
      <c r="A18" s="11" t="s">
        <v>52</v>
      </c>
      <c r="B18" s="32">
        <v>4728</v>
      </c>
      <c r="C18" s="32">
        <v>5078</v>
      </c>
      <c r="D18" s="32">
        <v>4728</v>
      </c>
      <c r="E18" s="32">
        <v>5078</v>
      </c>
      <c r="F18" s="13">
        <f t="shared" si="0"/>
        <v>7.4027072758037207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0</v>
      </c>
      <c r="D19" s="31">
        <v>0</v>
      </c>
      <c r="E19" s="31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2">
        <v>7968</v>
      </c>
      <c r="C20" s="32">
        <v>3105</v>
      </c>
      <c r="D20" s="32">
        <v>7968</v>
      </c>
      <c r="E20" s="32">
        <v>3105</v>
      </c>
      <c r="F20" s="13">
        <f t="shared" si="0"/>
        <v>-61.031626506024097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1026809</v>
      </c>
      <c r="C22" s="32">
        <v>1050966</v>
      </c>
      <c r="D22" s="32">
        <v>1026809</v>
      </c>
      <c r="E22" s="32">
        <v>1050966</v>
      </c>
      <c r="F22" s="13">
        <f t="shared" si="0"/>
        <v>2.3526283856101742</v>
      </c>
      <c r="G22" s="1"/>
      <c r="H22" s="1"/>
      <c r="I22" s="1"/>
    </row>
    <row r="23" spans="1:9" x14ac:dyDescent="0.25">
      <c r="A23" s="8" t="s">
        <v>57</v>
      </c>
      <c r="B23" s="31">
        <v>98029</v>
      </c>
      <c r="C23" s="31">
        <v>176209</v>
      </c>
      <c r="D23" s="31">
        <v>98029</v>
      </c>
      <c r="E23" s="31">
        <v>176209</v>
      </c>
      <c r="F23" s="10">
        <f t="shared" si="0"/>
        <v>79.751910149037542</v>
      </c>
      <c r="G23" s="1"/>
      <c r="H23" s="1"/>
      <c r="I23" s="1"/>
    </row>
    <row r="24" spans="1:9" x14ac:dyDescent="0.25">
      <c r="A24" s="11" t="s">
        <v>58</v>
      </c>
      <c r="B24" s="32">
        <v>22873</v>
      </c>
      <c r="C24" s="32">
        <v>20498</v>
      </c>
      <c r="D24" s="32">
        <v>22873</v>
      </c>
      <c r="E24" s="32">
        <v>20498</v>
      </c>
      <c r="F24" s="13">
        <f t="shared" si="0"/>
        <v>-10.383421501333444</v>
      </c>
      <c r="G24" s="1"/>
      <c r="H24" s="1"/>
      <c r="I24" s="1"/>
    </row>
    <row r="25" spans="1:9" x14ac:dyDescent="0.25">
      <c r="A25" s="8" t="s">
        <v>59</v>
      </c>
      <c r="B25" s="31">
        <v>10975</v>
      </c>
      <c r="C25" s="31">
        <v>14174</v>
      </c>
      <c r="D25" s="31">
        <v>10975</v>
      </c>
      <c r="E25" s="31">
        <v>14174</v>
      </c>
      <c r="F25" s="10">
        <f t="shared" si="0"/>
        <v>29.148063781321184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172</v>
      </c>
      <c r="D27" s="31">
        <v>0</v>
      </c>
      <c r="E27" s="31">
        <v>172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262376</v>
      </c>
      <c r="C28" s="32">
        <v>268494</v>
      </c>
      <c r="D28" s="32">
        <v>262376</v>
      </c>
      <c r="E28" s="32">
        <v>268494</v>
      </c>
      <c r="F28" s="13">
        <f t="shared" si="0"/>
        <v>2.3317681495258711</v>
      </c>
      <c r="G28" s="1"/>
      <c r="H28" s="1"/>
      <c r="I28" s="1"/>
    </row>
    <row r="29" spans="1:9" x14ac:dyDescent="0.25">
      <c r="A29" s="8" t="s">
        <v>63</v>
      </c>
      <c r="B29" s="31">
        <v>100</v>
      </c>
      <c r="C29" s="31">
        <v>103</v>
      </c>
      <c r="D29" s="31">
        <v>100</v>
      </c>
      <c r="E29" s="31">
        <v>103</v>
      </c>
      <c r="F29" s="10">
        <f t="shared" si="0"/>
        <v>3</v>
      </c>
      <c r="G29" s="1"/>
      <c r="H29" s="1"/>
      <c r="I29" s="1"/>
    </row>
    <row r="30" spans="1:9" x14ac:dyDescent="0.25">
      <c r="A30" s="11" t="s">
        <v>64</v>
      </c>
      <c r="B30" s="32">
        <v>62391</v>
      </c>
      <c r="C30" s="32">
        <v>51292</v>
      </c>
      <c r="D30" s="32">
        <v>62391</v>
      </c>
      <c r="E30" s="32">
        <v>51292</v>
      </c>
      <c r="F30" s="13">
        <f t="shared" si="0"/>
        <v>-17.789424756775816</v>
      </c>
      <c r="G30" s="1"/>
      <c r="H30" s="1"/>
      <c r="I30" s="1"/>
    </row>
    <row r="31" spans="1:9" x14ac:dyDescent="0.25">
      <c r="A31" s="8" t="s">
        <v>65</v>
      </c>
      <c r="B31" s="31">
        <v>1421</v>
      </c>
      <c r="C31" s="31">
        <v>4205</v>
      </c>
      <c r="D31" s="31">
        <v>1421</v>
      </c>
      <c r="E31" s="31">
        <v>4205</v>
      </c>
      <c r="F31" s="10">
        <f t="shared" si="0"/>
        <v>195.91836734693879</v>
      </c>
      <c r="G31" s="1"/>
      <c r="H31" s="1"/>
      <c r="I31" s="1"/>
    </row>
    <row r="32" spans="1:9" x14ac:dyDescent="0.25">
      <c r="A32" s="11" t="s">
        <v>66</v>
      </c>
      <c r="B32" s="32">
        <v>1841864</v>
      </c>
      <c r="C32" s="32">
        <v>2062434</v>
      </c>
      <c r="D32" s="32">
        <v>1841864</v>
      </c>
      <c r="E32" s="32">
        <v>2062434</v>
      </c>
      <c r="F32" s="13">
        <f t="shared" si="0"/>
        <v>11.975368431111093</v>
      </c>
      <c r="G32" s="1"/>
      <c r="H32" s="1"/>
      <c r="I32" s="1"/>
    </row>
    <row r="33" spans="1:9" x14ac:dyDescent="0.25">
      <c r="A33" s="8" t="s">
        <v>67</v>
      </c>
      <c r="B33" s="31">
        <v>173398</v>
      </c>
      <c r="C33" s="31">
        <v>176435</v>
      </c>
      <c r="D33" s="31">
        <v>173398</v>
      </c>
      <c r="E33" s="31">
        <v>176435</v>
      </c>
      <c r="F33" s="10">
        <f t="shared" si="0"/>
        <v>1.7514619545784882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8701374</v>
      </c>
      <c r="C35" s="15">
        <f t="shared" ref="C35:E35" si="1">SUM(C7:C34)</f>
        <v>8949772</v>
      </c>
      <c r="D35" s="15">
        <f t="shared" si="1"/>
        <v>8701374</v>
      </c>
      <c r="E35" s="15">
        <f t="shared" si="1"/>
        <v>8949772</v>
      </c>
      <c r="F35" s="16">
        <f t="shared" si="0"/>
        <v>2.8546985797875095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2728439</v>
      </c>
      <c r="G38" s="42">
        <f>LOOKUP(E38,$A$38:$A$65,$C$38:$C$65)</f>
        <v>2972030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79320</v>
      </c>
      <c r="C39" s="41">
        <f t="shared" ref="C39:C65" si="5">D8</f>
        <v>83532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2062434</v>
      </c>
      <c r="G39" s="42">
        <f t="shared" ref="G39:G65" si="8">LOOKUP(E39,$A$38:$A$65,$C$38:$C$65)</f>
        <v>1841864</v>
      </c>
    </row>
    <row r="40" spans="1:9" x14ac:dyDescent="0.25">
      <c r="A40" s="42" t="str">
        <f t="shared" si="3"/>
        <v>ALMERIA</v>
      </c>
      <c r="B40" s="41">
        <f t="shared" si="4"/>
        <v>31</v>
      </c>
      <c r="C40" s="41">
        <f t="shared" si="5"/>
        <v>16</v>
      </c>
      <c r="D40" s="41">
        <f t="shared" si="6"/>
        <v>23</v>
      </c>
      <c r="E40" s="42" t="str">
        <f t="shared" si="2"/>
        <v>BARCELONA</v>
      </c>
      <c r="F40" s="42">
        <f t="shared" si="7"/>
        <v>1663914</v>
      </c>
      <c r="G40" s="42">
        <f t="shared" si="8"/>
        <v>1582058</v>
      </c>
    </row>
    <row r="41" spans="1:9" x14ac:dyDescent="0.25">
      <c r="A41" s="42" t="str">
        <f t="shared" si="3"/>
        <v>AVILES</v>
      </c>
      <c r="B41" s="41">
        <f t="shared" si="4"/>
        <v>5924</v>
      </c>
      <c r="C41" s="41">
        <f t="shared" si="5"/>
        <v>5589</v>
      </c>
      <c r="D41" s="41">
        <f t="shared" si="6"/>
        <v>17</v>
      </c>
      <c r="E41" s="42" t="str">
        <f t="shared" si="2"/>
        <v>LAS PALMAS</v>
      </c>
      <c r="F41" s="42">
        <f t="shared" si="7"/>
        <v>1050966</v>
      </c>
      <c r="G41" s="42">
        <f t="shared" si="8"/>
        <v>1026809</v>
      </c>
    </row>
    <row r="42" spans="1:9" x14ac:dyDescent="0.25">
      <c r="A42" s="42" t="str">
        <f t="shared" si="3"/>
        <v>BAHIA DE ALGECIRAS</v>
      </c>
      <c r="B42" s="41">
        <f t="shared" si="4"/>
        <v>2728439</v>
      </c>
      <c r="C42" s="41">
        <f t="shared" si="5"/>
        <v>2972030</v>
      </c>
      <c r="D42" s="41">
        <f t="shared" si="6"/>
        <v>1</v>
      </c>
      <c r="E42" s="42" t="str">
        <f t="shared" si="2"/>
        <v>BILBAO</v>
      </c>
      <c r="F42" s="42">
        <f t="shared" si="7"/>
        <v>330501</v>
      </c>
      <c r="G42" s="42">
        <f t="shared" si="8"/>
        <v>303124</v>
      </c>
    </row>
    <row r="43" spans="1:9" x14ac:dyDescent="0.25">
      <c r="A43" s="42" t="str">
        <f t="shared" si="3"/>
        <v>BAHIA DE CADIZ</v>
      </c>
      <c r="B43" s="41">
        <f t="shared" si="4"/>
        <v>126392</v>
      </c>
      <c r="C43" s="41">
        <f t="shared" si="5"/>
        <v>81500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268494</v>
      </c>
      <c r="G43" s="42">
        <f t="shared" si="8"/>
        <v>262376</v>
      </c>
    </row>
    <row r="44" spans="1:9" x14ac:dyDescent="0.25">
      <c r="A44" s="42" t="str">
        <f t="shared" si="3"/>
        <v>BALEARES</v>
      </c>
      <c r="B44" s="41">
        <f t="shared" si="4"/>
        <v>101764</v>
      </c>
      <c r="C44" s="41">
        <f t="shared" si="5"/>
        <v>103239</v>
      </c>
      <c r="D44" s="41">
        <f t="shared" si="6"/>
        <v>10</v>
      </c>
      <c r="E44" s="42" t="str">
        <f t="shared" si="2"/>
        <v>VIGO</v>
      </c>
      <c r="F44" s="42">
        <f t="shared" si="7"/>
        <v>176435</v>
      </c>
      <c r="G44" s="42">
        <f t="shared" si="8"/>
        <v>173398</v>
      </c>
    </row>
    <row r="45" spans="1:9" x14ac:dyDescent="0.25">
      <c r="A45" s="42" t="str">
        <f t="shared" si="3"/>
        <v>BARCELONA</v>
      </c>
      <c r="B45" s="41">
        <f t="shared" si="4"/>
        <v>1663914</v>
      </c>
      <c r="C45" s="41">
        <f t="shared" si="5"/>
        <v>1582058</v>
      </c>
      <c r="D45" s="41">
        <f t="shared" si="6"/>
        <v>3</v>
      </c>
      <c r="E45" s="42" t="str">
        <f t="shared" si="2"/>
        <v>MALAGA</v>
      </c>
      <c r="F45" s="42">
        <f t="shared" si="7"/>
        <v>176209</v>
      </c>
      <c r="G45" s="42">
        <f t="shared" si="8"/>
        <v>98029</v>
      </c>
    </row>
    <row r="46" spans="1:9" x14ac:dyDescent="0.25">
      <c r="A46" s="42" t="str">
        <f t="shared" si="3"/>
        <v>BILBAO</v>
      </c>
      <c r="B46" s="41">
        <f t="shared" si="4"/>
        <v>330501</v>
      </c>
      <c r="C46" s="41">
        <f t="shared" si="5"/>
        <v>303124</v>
      </c>
      <c r="D46" s="41">
        <f t="shared" si="6"/>
        <v>5</v>
      </c>
      <c r="E46" s="42" t="str">
        <f t="shared" si="2"/>
        <v>BAHIA DE CADIZ</v>
      </c>
      <c r="F46" s="42">
        <f t="shared" si="7"/>
        <v>126392</v>
      </c>
      <c r="G46" s="42">
        <f t="shared" si="8"/>
        <v>81500</v>
      </c>
    </row>
    <row r="47" spans="1:9" x14ac:dyDescent="0.25">
      <c r="A47" s="42" t="str">
        <f t="shared" si="3"/>
        <v>CARTAGENA</v>
      </c>
      <c r="B47" s="41">
        <f t="shared" si="4"/>
        <v>35795</v>
      </c>
      <c r="C47" s="41">
        <f t="shared" si="5"/>
        <v>25729</v>
      </c>
      <c r="D47" s="41">
        <f t="shared" si="6"/>
        <v>14</v>
      </c>
      <c r="E47" s="42" t="str">
        <f t="shared" si="2"/>
        <v>BALEARES</v>
      </c>
      <c r="F47" s="42">
        <f t="shared" si="7"/>
        <v>101764</v>
      </c>
      <c r="G47" s="42">
        <f t="shared" si="8"/>
        <v>103239</v>
      </c>
    </row>
    <row r="48" spans="1:9" x14ac:dyDescent="0.25">
      <c r="A48" s="42" t="str">
        <f t="shared" si="3"/>
        <v>CASTELLON</v>
      </c>
      <c r="B48" s="41">
        <f t="shared" si="4"/>
        <v>44527</v>
      </c>
      <c r="C48" s="41">
        <f t="shared" si="5"/>
        <v>31625</v>
      </c>
      <c r="D48" s="41">
        <f t="shared" si="6"/>
        <v>13</v>
      </c>
      <c r="E48" s="42" t="str">
        <f t="shared" si="2"/>
        <v>ALICANTE</v>
      </c>
      <c r="F48" s="42">
        <f t="shared" si="7"/>
        <v>79320</v>
      </c>
      <c r="G48" s="42">
        <f t="shared" si="8"/>
        <v>83532</v>
      </c>
    </row>
    <row r="49" spans="1:7" x14ac:dyDescent="0.25">
      <c r="A49" s="42" t="str">
        <f t="shared" si="3"/>
        <v>CEUTA</v>
      </c>
      <c r="B49" s="41">
        <f t="shared" si="4"/>
        <v>5078</v>
      </c>
      <c r="C49" s="41">
        <f t="shared" si="5"/>
        <v>4728</v>
      </c>
      <c r="D49" s="41">
        <f t="shared" si="6"/>
        <v>18</v>
      </c>
      <c r="E49" s="42" t="str">
        <f t="shared" si="2"/>
        <v>SEVILLA</v>
      </c>
      <c r="F49" s="42">
        <f t="shared" si="7"/>
        <v>51292</v>
      </c>
      <c r="G49" s="42">
        <f t="shared" si="8"/>
        <v>62391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44527</v>
      </c>
      <c r="G50" s="42">
        <f t="shared" si="8"/>
        <v>31625</v>
      </c>
    </row>
    <row r="51" spans="1:7" x14ac:dyDescent="0.25">
      <c r="A51" s="42" t="str">
        <f t="shared" si="3"/>
        <v>GIJON</v>
      </c>
      <c r="B51" s="41">
        <f t="shared" si="4"/>
        <v>3105</v>
      </c>
      <c r="C51" s="41">
        <f t="shared" si="5"/>
        <v>7968</v>
      </c>
      <c r="D51" s="41">
        <f t="shared" si="6"/>
        <v>20</v>
      </c>
      <c r="E51" s="42" t="str">
        <f t="shared" si="2"/>
        <v>CARTAGENA</v>
      </c>
      <c r="F51" s="42">
        <f t="shared" si="7"/>
        <v>35795</v>
      </c>
      <c r="G51" s="42">
        <f t="shared" si="8"/>
        <v>25729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20498</v>
      </c>
      <c r="G52" s="42">
        <f t="shared" si="8"/>
        <v>22873</v>
      </c>
    </row>
    <row r="53" spans="1:7" x14ac:dyDescent="0.25">
      <c r="A53" s="42" t="str">
        <f t="shared" si="3"/>
        <v>LAS PALMAS</v>
      </c>
      <c r="B53" s="41">
        <f t="shared" si="4"/>
        <v>1050966</v>
      </c>
      <c r="C53" s="41">
        <f t="shared" si="5"/>
        <v>1026809</v>
      </c>
      <c r="D53" s="41">
        <f t="shared" si="6"/>
        <v>4</v>
      </c>
      <c r="E53" s="42" t="str">
        <f t="shared" si="2"/>
        <v>MELILLA</v>
      </c>
      <c r="F53" s="42">
        <f t="shared" si="7"/>
        <v>14174</v>
      </c>
      <c r="G53" s="42">
        <f t="shared" si="8"/>
        <v>10975</v>
      </c>
    </row>
    <row r="54" spans="1:7" x14ac:dyDescent="0.25">
      <c r="A54" s="42" t="str">
        <f t="shared" si="3"/>
        <v>MALAGA</v>
      </c>
      <c r="B54" s="41">
        <f t="shared" si="4"/>
        <v>176209</v>
      </c>
      <c r="C54" s="41">
        <f t="shared" si="5"/>
        <v>98029</v>
      </c>
      <c r="D54" s="41">
        <f t="shared" si="6"/>
        <v>8</v>
      </c>
      <c r="E54" s="42" t="str">
        <f t="shared" si="2"/>
        <v>AVILES</v>
      </c>
      <c r="F54" s="42">
        <f t="shared" si="7"/>
        <v>5924</v>
      </c>
      <c r="G54" s="42">
        <f t="shared" si="8"/>
        <v>5589</v>
      </c>
    </row>
    <row r="55" spans="1:7" x14ac:dyDescent="0.25">
      <c r="A55" s="42" t="str">
        <f t="shared" si="3"/>
        <v>MARIN Y RIA DE PONTEVEDRA</v>
      </c>
      <c r="B55" s="41">
        <f t="shared" si="4"/>
        <v>20498</v>
      </c>
      <c r="C55" s="41">
        <f t="shared" si="5"/>
        <v>22873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5078</v>
      </c>
      <c r="G55" s="42">
        <f t="shared" si="8"/>
        <v>4728</v>
      </c>
    </row>
    <row r="56" spans="1:7" x14ac:dyDescent="0.25">
      <c r="A56" s="42" t="str">
        <f t="shared" si="3"/>
        <v>MELILLA</v>
      </c>
      <c r="B56" s="41">
        <f t="shared" si="4"/>
        <v>14174</v>
      </c>
      <c r="C56" s="41">
        <f t="shared" si="5"/>
        <v>10975</v>
      </c>
      <c r="D56" s="41">
        <f t="shared" si="6"/>
        <v>16</v>
      </c>
      <c r="E56" s="42" t="str">
        <f t="shared" si="2"/>
        <v>TARRAGONA</v>
      </c>
      <c r="F56" s="42">
        <f t="shared" si="9"/>
        <v>4205</v>
      </c>
      <c r="G56" s="42">
        <f t="shared" si="8"/>
        <v>1421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3105</v>
      </c>
      <c r="G57" s="42">
        <f t="shared" si="8"/>
        <v>7968</v>
      </c>
    </row>
    <row r="58" spans="1:7" x14ac:dyDescent="0.25">
      <c r="A58" s="42" t="str">
        <f t="shared" si="3"/>
        <v>PASAIA</v>
      </c>
      <c r="B58" s="41">
        <f t="shared" si="4"/>
        <v>172</v>
      </c>
      <c r="C58" s="41">
        <f t="shared" si="5"/>
        <v>0</v>
      </c>
      <c r="D58" s="41">
        <f t="shared" si="6"/>
        <v>21</v>
      </c>
      <c r="E58" s="42" t="str">
        <f t="shared" si="2"/>
        <v>PASAIA</v>
      </c>
      <c r="F58" s="42">
        <f t="shared" si="9"/>
        <v>172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268494</v>
      </c>
      <c r="C59" s="41">
        <f t="shared" si="5"/>
        <v>262376</v>
      </c>
      <c r="D59" s="41">
        <f t="shared" si="6"/>
        <v>6</v>
      </c>
      <c r="E59" s="42" t="str">
        <f t="shared" si="2"/>
        <v>SANTANDER</v>
      </c>
      <c r="F59" s="42">
        <f t="shared" si="9"/>
        <v>103</v>
      </c>
      <c r="G59" s="42">
        <f t="shared" si="8"/>
        <v>100</v>
      </c>
    </row>
    <row r="60" spans="1:7" x14ac:dyDescent="0.25">
      <c r="A60" s="42" t="str">
        <f t="shared" si="3"/>
        <v>SANTANDER</v>
      </c>
      <c r="B60" s="41">
        <f t="shared" si="4"/>
        <v>103</v>
      </c>
      <c r="C60" s="41">
        <f t="shared" si="5"/>
        <v>100</v>
      </c>
      <c r="D60" s="41">
        <f t="shared" si="6"/>
        <v>22</v>
      </c>
      <c r="E60" s="42" t="str">
        <f t="shared" si="2"/>
        <v>ALMERIA</v>
      </c>
      <c r="F60" s="42">
        <f t="shared" si="9"/>
        <v>31</v>
      </c>
      <c r="G60" s="42">
        <f t="shared" si="8"/>
        <v>16</v>
      </c>
    </row>
    <row r="61" spans="1:7" x14ac:dyDescent="0.25">
      <c r="A61" s="42" t="str">
        <f t="shared" si="3"/>
        <v>SEVILLA</v>
      </c>
      <c r="B61" s="41">
        <f t="shared" si="4"/>
        <v>51292</v>
      </c>
      <c r="C61" s="41">
        <f t="shared" si="5"/>
        <v>62391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4205</v>
      </c>
      <c r="C62" s="41">
        <f t="shared" si="5"/>
        <v>1421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2062434</v>
      </c>
      <c r="C63" s="41">
        <f t="shared" si="5"/>
        <v>1841864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176435</v>
      </c>
      <c r="C64" s="41">
        <f t="shared" si="5"/>
        <v>173398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17708</v>
      </c>
      <c r="C8" s="34">
        <v>19947</v>
      </c>
      <c r="D8" s="34">
        <v>17708</v>
      </c>
      <c r="E8" s="34">
        <v>19947</v>
      </c>
      <c r="F8" s="13">
        <f t="shared" ref="F8:F35" si="0">((E8*100)/D8)-100</f>
        <v>12.644002710639256</v>
      </c>
      <c r="G8" s="1"/>
      <c r="H8" s="1"/>
      <c r="I8" s="1"/>
    </row>
    <row r="9" spans="1:12" x14ac:dyDescent="0.25">
      <c r="A9" s="8" t="s">
        <v>43</v>
      </c>
      <c r="B9" s="33">
        <v>27720</v>
      </c>
      <c r="C9" s="33">
        <v>29953</v>
      </c>
      <c r="D9" s="33">
        <v>27720</v>
      </c>
      <c r="E9" s="33">
        <v>29953</v>
      </c>
      <c r="F9" s="10">
        <f t="shared" si="0"/>
        <v>8.0555555555555571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331767</v>
      </c>
      <c r="C11" s="33">
        <v>349081</v>
      </c>
      <c r="D11" s="33">
        <v>331767</v>
      </c>
      <c r="E11" s="33">
        <v>349081</v>
      </c>
      <c r="F11" s="10">
        <f t="shared" si="0"/>
        <v>5.2187227783354047</v>
      </c>
      <c r="G11" s="1"/>
      <c r="H11" s="1"/>
      <c r="I11" s="1"/>
    </row>
    <row r="12" spans="1:12" x14ac:dyDescent="0.25">
      <c r="A12" s="11" t="s">
        <v>46</v>
      </c>
      <c r="B12" s="34">
        <v>131909</v>
      </c>
      <c r="C12" s="34">
        <v>134440</v>
      </c>
      <c r="D12" s="34">
        <v>131909</v>
      </c>
      <c r="E12" s="34">
        <v>134440</v>
      </c>
      <c r="F12" s="13">
        <f t="shared" si="0"/>
        <v>1.918747014987602</v>
      </c>
      <c r="G12" s="1"/>
      <c r="H12" s="1"/>
      <c r="I12" s="1"/>
    </row>
    <row r="13" spans="1:12" x14ac:dyDescent="0.25">
      <c r="A13" s="8" t="s">
        <v>47</v>
      </c>
      <c r="B13" s="33">
        <v>518366</v>
      </c>
      <c r="C13" s="33">
        <v>591495</v>
      </c>
      <c r="D13" s="33">
        <v>518366</v>
      </c>
      <c r="E13" s="33">
        <v>591495</v>
      </c>
      <c r="F13" s="10">
        <f t="shared" si="0"/>
        <v>14.107599649668387</v>
      </c>
      <c r="G13" s="1"/>
      <c r="H13" s="1"/>
      <c r="I13" s="1"/>
    </row>
    <row r="14" spans="1:12" x14ac:dyDescent="0.25">
      <c r="A14" s="11" t="s">
        <v>48</v>
      </c>
      <c r="B14" s="34">
        <v>480419</v>
      </c>
      <c r="C14" s="34">
        <v>567319</v>
      </c>
      <c r="D14" s="34">
        <v>480419</v>
      </c>
      <c r="E14" s="34">
        <v>567319</v>
      </c>
      <c r="F14" s="13">
        <f t="shared" si="0"/>
        <v>18.088377020892182</v>
      </c>
      <c r="G14" s="1"/>
      <c r="H14" s="1"/>
      <c r="I14" s="1"/>
    </row>
    <row r="15" spans="1:12" x14ac:dyDescent="0.25">
      <c r="A15" s="8" t="s">
        <v>49</v>
      </c>
      <c r="B15" s="33">
        <v>24419</v>
      </c>
      <c r="C15" s="33">
        <v>31863</v>
      </c>
      <c r="D15" s="33">
        <v>24419</v>
      </c>
      <c r="E15" s="33">
        <v>31863</v>
      </c>
      <c r="F15" s="10">
        <f t="shared" si="0"/>
        <v>30.484458823047618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12160</v>
      </c>
      <c r="C17" s="33">
        <v>20168</v>
      </c>
      <c r="D17" s="33">
        <v>12160</v>
      </c>
      <c r="E17" s="33">
        <v>20168</v>
      </c>
      <c r="F17" s="10">
        <f t="shared" si="0"/>
        <v>65.85526315789474</v>
      </c>
      <c r="G17" s="1"/>
      <c r="H17" s="1"/>
      <c r="I17" s="1"/>
    </row>
    <row r="18" spans="1:9" x14ac:dyDescent="0.25">
      <c r="A18" s="11" t="s">
        <v>52</v>
      </c>
      <c r="B18" s="34">
        <v>60234</v>
      </c>
      <c r="C18" s="34">
        <v>63554</v>
      </c>
      <c r="D18" s="34">
        <v>60234</v>
      </c>
      <c r="E18" s="34">
        <v>63554</v>
      </c>
      <c r="F18" s="13">
        <f t="shared" si="0"/>
        <v>5.5118371683766583</v>
      </c>
      <c r="G18" s="1"/>
      <c r="H18" s="1"/>
      <c r="I18" s="1"/>
    </row>
    <row r="19" spans="1:9" x14ac:dyDescent="0.25">
      <c r="A19" s="8" t="s">
        <v>53</v>
      </c>
      <c r="B19" s="33">
        <v>11474</v>
      </c>
      <c r="C19" s="33">
        <v>10968</v>
      </c>
      <c r="D19" s="33">
        <v>11474</v>
      </c>
      <c r="E19" s="33">
        <v>10968</v>
      </c>
      <c r="F19" s="10">
        <f t="shared" si="0"/>
        <v>-4.4099703677880484</v>
      </c>
      <c r="G19" s="1"/>
      <c r="H19" s="1"/>
      <c r="I19" s="1"/>
    </row>
    <row r="20" spans="1:9" x14ac:dyDescent="0.25">
      <c r="A20" s="11" t="s">
        <v>54</v>
      </c>
      <c r="B20" s="34">
        <v>1858</v>
      </c>
      <c r="C20" s="34">
        <v>121</v>
      </c>
      <c r="D20" s="34">
        <v>1858</v>
      </c>
      <c r="E20" s="34">
        <v>121</v>
      </c>
      <c r="F20" s="13">
        <f t="shared" si="0"/>
        <v>-93.487621097954786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218878</v>
      </c>
      <c r="C22" s="34">
        <v>216239</v>
      </c>
      <c r="D22" s="34">
        <v>218878</v>
      </c>
      <c r="E22" s="34">
        <v>216239</v>
      </c>
      <c r="F22" s="13">
        <f t="shared" si="0"/>
        <v>-1.2056944964774914</v>
      </c>
      <c r="G22" s="1"/>
      <c r="H22" s="1"/>
      <c r="I22" s="1"/>
    </row>
    <row r="23" spans="1:9" x14ac:dyDescent="0.25">
      <c r="A23" s="8" t="s">
        <v>57</v>
      </c>
      <c r="B23" s="33">
        <v>29356</v>
      </c>
      <c r="C23" s="33">
        <v>26421</v>
      </c>
      <c r="D23" s="33">
        <v>29356</v>
      </c>
      <c r="E23" s="33">
        <v>26421</v>
      </c>
      <c r="F23" s="10">
        <f t="shared" si="0"/>
        <v>-9.9979561248126458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37799</v>
      </c>
      <c r="C25" s="33">
        <v>39892</v>
      </c>
      <c r="D25" s="33">
        <v>37799</v>
      </c>
      <c r="E25" s="33">
        <v>39892</v>
      </c>
      <c r="F25" s="10">
        <f t="shared" si="0"/>
        <v>5.5371835233736277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29042</v>
      </c>
      <c r="C27" s="33">
        <v>26766</v>
      </c>
      <c r="D27" s="33">
        <v>29042</v>
      </c>
      <c r="E27" s="33">
        <v>26766</v>
      </c>
      <c r="F27" s="10">
        <f t="shared" si="0"/>
        <v>-7.8369258315542965</v>
      </c>
      <c r="G27" s="1"/>
      <c r="H27" s="1"/>
      <c r="I27" s="1"/>
    </row>
    <row r="28" spans="1:9" x14ac:dyDescent="0.25">
      <c r="A28" s="11" t="s">
        <v>62</v>
      </c>
      <c r="B28" s="34">
        <v>289689</v>
      </c>
      <c r="C28" s="34">
        <v>276871</v>
      </c>
      <c r="D28" s="34">
        <v>289689</v>
      </c>
      <c r="E28" s="34">
        <v>276871</v>
      </c>
      <c r="F28" s="13">
        <f t="shared" si="0"/>
        <v>-4.4247451577381298</v>
      </c>
      <c r="G28" s="1"/>
      <c r="H28" s="1"/>
      <c r="I28" s="1"/>
    </row>
    <row r="29" spans="1:9" x14ac:dyDescent="0.25">
      <c r="A29" s="8" t="s">
        <v>63</v>
      </c>
      <c r="B29" s="33">
        <v>54102</v>
      </c>
      <c r="C29" s="33">
        <v>63051</v>
      </c>
      <c r="D29" s="33">
        <v>54102</v>
      </c>
      <c r="E29" s="33">
        <v>63051</v>
      </c>
      <c r="F29" s="10">
        <f t="shared" si="0"/>
        <v>16.540978152378841</v>
      </c>
      <c r="G29" s="1"/>
      <c r="H29" s="1"/>
      <c r="I29" s="1"/>
    </row>
    <row r="30" spans="1:9" x14ac:dyDescent="0.25">
      <c r="A30" s="11" t="s">
        <v>64</v>
      </c>
      <c r="B30" s="34">
        <v>56680</v>
      </c>
      <c r="C30" s="34">
        <v>16243</v>
      </c>
      <c r="D30" s="34">
        <v>56680</v>
      </c>
      <c r="E30" s="34">
        <v>16243</v>
      </c>
      <c r="F30" s="13">
        <f t="shared" si="0"/>
        <v>-71.342625264643615</v>
      </c>
      <c r="G30" s="1"/>
      <c r="H30" s="1"/>
      <c r="I30" s="1"/>
    </row>
    <row r="31" spans="1:9" x14ac:dyDescent="0.25">
      <c r="A31" s="8" t="s">
        <v>65</v>
      </c>
      <c r="B31" s="33">
        <v>30679</v>
      </c>
      <c r="C31" s="33">
        <v>67708</v>
      </c>
      <c r="D31" s="33">
        <v>30679</v>
      </c>
      <c r="E31" s="33">
        <v>67708</v>
      </c>
      <c r="F31" s="10">
        <f t="shared" si="0"/>
        <v>120.69819746406336</v>
      </c>
      <c r="G31" s="1"/>
      <c r="H31" s="1"/>
      <c r="I31" s="1"/>
    </row>
    <row r="32" spans="1:9" x14ac:dyDescent="0.25">
      <c r="A32" s="11" t="s">
        <v>66</v>
      </c>
      <c r="B32" s="34">
        <v>289244</v>
      </c>
      <c r="C32" s="34">
        <v>251196</v>
      </c>
      <c r="D32" s="34">
        <v>289244</v>
      </c>
      <c r="E32" s="34">
        <v>251196</v>
      </c>
      <c r="F32" s="13">
        <f t="shared" si="0"/>
        <v>-13.154291878137485</v>
      </c>
      <c r="G32" s="1"/>
      <c r="H32" s="1"/>
      <c r="I32" s="1"/>
    </row>
    <row r="33" spans="1:9" x14ac:dyDescent="0.25">
      <c r="A33" s="8" t="s">
        <v>67</v>
      </c>
      <c r="B33" s="33">
        <v>85130</v>
      </c>
      <c r="C33" s="33">
        <v>81486</v>
      </c>
      <c r="D33" s="33">
        <v>85130</v>
      </c>
      <c r="E33" s="33">
        <v>81486</v>
      </c>
      <c r="F33" s="10">
        <f t="shared" si="0"/>
        <v>-4.2805121578761884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2738633</v>
      </c>
      <c r="C35" s="15">
        <f t="shared" ref="C35:E35" si="1">SUM(C7:C34)</f>
        <v>2884782</v>
      </c>
      <c r="D35" s="15">
        <f t="shared" si="1"/>
        <v>2738633</v>
      </c>
      <c r="E35" s="15">
        <f t="shared" si="1"/>
        <v>2884782</v>
      </c>
      <c r="F35" s="16">
        <f t="shared" si="0"/>
        <v>5.3365675503070378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591495</v>
      </c>
      <c r="G38" s="42">
        <f>LOOKUP(E38,$A$38:$A$65,$C$38:$C$65)</f>
        <v>518366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19947</v>
      </c>
      <c r="C39" s="41">
        <f t="shared" ref="C39:C65" si="5">D8</f>
        <v>17708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567319</v>
      </c>
      <c r="G39" s="42">
        <f t="shared" ref="G39:G65" si="8">LOOKUP(E39,$A$38:$A$65,$C$38:$C$65)</f>
        <v>480419</v>
      </c>
    </row>
    <row r="40" spans="1:9" x14ac:dyDescent="0.25">
      <c r="A40" s="42" t="str">
        <f t="shared" si="3"/>
        <v>ALMERIA</v>
      </c>
      <c r="B40" s="41">
        <f t="shared" si="4"/>
        <v>29953</v>
      </c>
      <c r="C40" s="41">
        <f t="shared" si="5"/>
        <v>27720</v>
      </c>
      <c r="D40" s="41">
        <f t="shared" si="6"/>
        <v>14</v>
      </c>
      <c r="E40" s="42" t="str">
        <f t="shared" si="2"/>
        <v>BAHIA DE ALGECIRAS</v>
      </c>
      <c r="F40" s="42">
        <f t="shared" si="7"/>
        <v>349081</v>
      </c>
      <c r="G40" s="42">
        <f t="shared" si="8"/>
        <v>331767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276871</v>
      </c>
      <c r="G41" s="42">
        <f t="shared" si="8"/>
        <v>289689</v>
      </c>
    </row>
    <row r="42" spans="1:9" x14ac:dyDescent="0.25">
      <c r="A42" s="42" t="str">
        <f t="shared" si="3"/>
        <v>BAHIA DE ALGECIRAS</v>
      </c>
      <c r="B42" s="41">
        <f t="shared" si="4"/>
        <v>349081</v>
      </c>
      <c r="C42" s="41">
        <f t="shared" si="5"/>
        <v>331767</v>
      </c>
      <c r="D42" s="41">
        <f t="shared" si="6"/>
        <v>3</v>
      </c>
      <c r="E42" s="42" t="str">
        <f t="shared" si="2"/>
        <v>VALENCIA</v>
      </c>
      <c r="F42" s="42">
        <f t="shared" si="7"/>
        <v>251196</v>
      </c>
      <c r="G42" s="42">
        <f t="shared" si="8"/>
        <v>289244</v>
      </c>
    </row>
    <row r="43" spans="1:9" x14ac:dyDescent="0.25">
      <c r="A43" s="42" t="str">
        <f t="shared" si="3"/>
        <v>BAHIA DE CADIZ</v>
      </c>
      <c r="B43" s="41">
        <f t="shared" si="4"/>
        <v>134440</v>
      </c>
      <c r="C43" s="41">
        <f t="shared" si="5"/>
        <v>131909</v>
      </c>
      <c r="D43" s="41">
        <f t="shared" si="6"/>
        <v>7</v>
      </c>
      <c r="E43" s="42" t="str">
        <f t="shared" si="2"/>
        <v>LAS PALMAS</v>
      </c>
      <c r="F43" s="42">
        <f t="shared" si="7"/>
        <v>216239</v>
      </c>
      <c r="G43" s="42">
        <f t="shared" si="8"/>
        <v>218878</v>
      </c>
    </row>
    <row r="44" spans="1:9" x14ac:dyDescent="0.25">
      <c r="A44" s="42" t="str">
        <f t="shared" si="3"/>
        <v>BALEARES</v>
      </c>
      <c r="B44" s="41">
        <f t="shared" si="4"/>
        <v>591495</v>
      </c>
      <c r="C44" s="41">
        <f t="shared" si="5"/>
        <v>518366</v>
      </c>
      <c r="D44" s="41">
        <f t="shared" si="6"/>
        <v>1</v>
      </c>
      <c r="E44" s="42" t="str">
        <f t="shared" si="2"/>
        <v>BAHIA DE CADIZ</v>
      </c>
      <c r="F44" s="42">
        <f t="shared" si="7"/>
        <v>134440</v>
      </c>
      <c r="G44" s="42">
        <f t="shared" si="8"/>
        <v>131909</v>
      </c>
    </row>
    <row r="45" spans="1:9" x14ac:dyDescent="0.25">
      <c r="A45" s="42" t="str">
        <f t="shared" si="3"/>
        <v>BARCELONA</v>
      </c>
      <c r="B45" s="41">
        <f t="shared" si="4"/>
        <v>567319</v>
      </c>
      <c r="C45" s="41">
        <f t="shared" si="5"/>
        <v>480419</v>
      </c>
      <c r="D45" s="41">
        <f t="shared" si="6"/>
        <v>2</v>
      </c>
      <c r="E45" s="42" t="str">
        <f t="shared" si="2"/>
        <v>VIGO</v>
      </c>
      <c r="F45" s="42">
        <f t="shared" si="7"/>
        <v>81486</v>
      </c>
      <c r="G45" s="42">
        <f t="shared" si="8"/>
        <v>85130</v>
      </c>
    </row>
    <row r="46" spans="1:9" x14ac:dyDescent="0.25">
      <c r="A46" s="42" t="str">
        <f t="shared" si="3"/>
        <v>BILBAO</v>
      </c>
      <c r="B46" s="41">
        <f t="shared" si="4"/>
        <v>31863</v>
      </c>
      <c r="C46" s="41">
        <f t="shared" si="5"/>
        <v>24419</v>
      </c>
      <c r="D46" s="41">
        <f t="shared" si="6"/>
        <v>13</v>
      </c>
      <c r="E46" s="42" t="str">
        <f t="shared" si="2"/>
        <v>TARRAGONA</v>
      </c>
      <c r="F46" s="42">
        <f t="shared" si="7"/>
        <v>67708</v>
      </c>
      <c r="G46" s="42">
        <f t="shared" si="8"/>
        <v>30679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63554</v>
      </c>
      <c r="G47" s="42">
        <f t="shared" si="8"/>
        <v>60234</v>
      </c>
    </row>
    <row r="48" spans="1:9" x14ac:dyDescent="0.25">
      <c r="A48" s="42" t="str">
        <f t="shared" si="3"/>
        <v>CASTELLON</v>
      </c>
      <c r="B48" s="41">
        <f t="shared" si="4"/>
        <v>20168</v>
      </c>
      <c r="C48" s="41">
        <f t="shared" si="5"/>
        <v>12160</v>
      </c>
      <c r="D48" s="41">
        <f t="shared" si="6"/>
        <v>17</v>
      </c>
      <c r="E48" s="42" t="str">
        <f t="shared" si="2"/>
        <v>SANTANDER</v>
      </c>
      <c r="F48" s="42">
        <f t="shared" si="7"/>
        <v>63051</v>
      </c>
      <c r="G48" s="42">
        <f t="shared" si="8"/>
        <v>54102</v>
      </c>
    </row>
    <row r="49" spans="1:7" x14ac:dyDescent="0.25">
      <c r="A49" s="42" t="str">
        <f t="shared" si="3"/>
        <v>CEUTA</v>
      </c>
      <c r="B49" s="41">
        <f t="shared" si="4"/>
        <v>63554</v>
      </c>
      <c r="C49" s="41">
        <f t="shared" si="5"/>
        <v>60234</v>
      </c>
      <c r="D49" s="41">
        <f t="shared" si="6"/>
        <v>10</v>
      </c>
      <c r="E49" s="42" t="str">
        <f t="shared" si="2"/>
        <v>MELILLA</v>
      </c>
      <c r="F49" s="42">
        <f t="shared" si="7"/>
        <v>39892</v>
      </c>
      <c r="G49" s="42">
        <f t="shared" si="8"/>
        <v>37799</v>
      </c>
    </row>
    <row r="50" spans="1:7" x14ac:dyDescent="0.25">
      <c r="A50" s="42" t="str">
        <f t="shared" si="3"/>
        <v>FERROL-SAN CIBRAO</v>
      </c>
      <c r="B50" s="41">
        <f t="shared" si="4"/>
        <v>10968</v>
      </c>
      <c r="C50" s="41">
        <f t="shared" si="5"/>
        <v>11474</v>
      </c>
      <c r="D50" s="41">
        <f t="shared" si="6"/>
        <v>20</v>
      </c>
      <c r="E50" s="42" t="str">
        <f t="shared" si="2"/>
        <v>BILBAO</v>
      </c>
      <c r="F50" s="42">
        <f t="shared" si="7"/>
        <v>31863</v>
      </c>
      <c r="G50" s="42">
        <f t="shared" si="8"/>
        <v>24419</v>
      </c>
    </row>
    <row r="51" spans="1:7" x14ac:dyDescent="0.25">
      <c r="A51" s="42" t="str">
        <f t="shared" si="3"/>
        <v>GIJON</v>
      </c>
      <c r="B51" s="41">
        <f t="shared" si="4"/>
        <v>121</v>
      </c>
      <c r="C51" s="41">
        <f t="shared" si="5"/>
        <v>1858</v>
      </c>
      <c r="D51" s="41">
        <f t="shared" si="6"/>
        <v>21</v>
      </c>
      <c r="E51" s="42" t="str">
        <f t="shared" si="2"/>
        <v>ALMERIA</v>
      </c>
      <c r="F51" s="42">
        <f t="shared" si="7"/>
        <v>29953</v>
      </c>
      <c r="G51" s="42">
        <f t="shared" si="8"/>
        <v>27720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26766</v>
      </c>
      <c r="G52" s="42">
        <f t="shared" si="8"/>
        <v>29042</v>
      </c>
    </row>
    <row r="53" spans="1:7" x14ac:dyDescent="0.25">
      <c r="A53" s="42" t="str">
        <f t="shared" si="3"/>
        <v>LAS PALMAS</v>
      </c>
      <c r="B53" s="41">
        <f t="shared" si="4"/>
        <v>216239</v>
      </c>
      <c r="C53" s="41">
        <f t="shared" si="5"/>
        <v>218878</v>
      </c>
      <c r="D53" s="41">
        <f t="shared" si="6"/>
        <v>6</v>
      </c>
      <c r="E53" s="42" t="str">
        <f t="shared" si="2"/>
        <v>MALAGA</v>
      </c>
      <c r="F53" s="42">
        <f t="shared" si="7"/>
        <v>26421</v>
      </c>
      <c r="G53" s="42">
        <f t="shared" si="8"/>
        <v>29356</v>
      </c>
    </row>
    <row r="54" spans="1:7" x14ac:dyDescent="0.25">
      <c r="A54" s="42" t="str">
        <f t="shared" si="3"/>
        <v>MALAGA</v>
      </c>
      <c r="B54" s="41">
        <f t="shared" si="4"/>
        <v>26421</v>
      </c>
      <c r="C54" s="41">
        <f t="shared" si="5"/>
        <v>29356</v>
      </c>
      <c r="D54" s="41">
        <f t="shared" si="6"/>
        <v>16</v>
      </c>
      <c r="E54" s="42" t="str">
        <f t="shared" si="2"/>
        <v>CASTELLON</v>
      </c>
      <c r="F54" s="42">
        <f t="shared" si="7"/>
        <v>20168</v>
      </c>
      <c r="G54" s="42">
        <f t="shared" si="8"/>
        <v>12160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19947</v>
      </c>
      <c r="G55" s="42">
        <f t="shared" si="8"/>
        <v>17708</v>
      </c>
    </row>
    <row r="56" spans="1:7" x14ac:dyDescent="0.25">
      <c r="A56" s="42" t="str">
        <f t="shared" si="3"/>
        <v>MELILLA</v>
      </c>
      <c r="B56" s="41">
        <f t="shared" si="4"/>
        <v>39892</v>
      </c>
      <c r="C56" s="41">
        <f t="shared" si="5"/>
        <v>37799</v>
      </c>
      <c r="D56" s="41">
        <f t="shared" si="6"/>
        <v>12</v>
      </c>
      <c r="E56" s="42" t="str">
        <f t="shared" si="2"/>
        <v>SEVILLA</v>
      </c>
      <c r="F56" s="42">
        <f t="shared" si="9"/>
        <v>16243</v>
      </c>
      <c r="G56" s="42">
        <f t="shared" si="8"/>
        <v>56680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10968</v>
      </c>
      <c r="G57" s="42">
        <f t="shared" si="8"/>
        <v>11474</v>
      </c>
    </row>
    <row r="58" spans="1:7" x14ac:dyDescent="0.25">
      <c r="A58" s="42" t="str">
        <f t="shared" si="3"/>
        <v>PASAIA</v>
      </c>
      <c r="B58" s="41">
        <f t="shared" si="4"/>
        <v>26766</v>
      </c>
      <c r="C58" s="41">
        <f t="shared" si="5"/>
        <v>29042</v>
      </c>
      <c r="D58" s="41">
        <f t="shared" si="6"/>
        <v>15</v>
      </c>
      <c r="E58" s="42" t="str">
        <f t="shared" si="2"/>
        <v>GIJON</v>
      </c>
      <c r="F58" s="42">
        <f t="shared" si="9"/>
        <v>121</v>
      </c>
      <c r="G58" s="42">
        <f t="shared" si="8"/>
        <v>1858</v>
      </c>
    </row>
    <row r="59" spans="1:7" x14ac:dyDescent="0.25">
      <c r="A59" s="42" t="str">
        <f t="shared" si="3"/>
        <v>SANTA CRUZ DE TENERIFE</v>
      </c>
      <c r="B59" s="41">
        <f t="shared" si="4"/>
        <v>276871</v>
      </c>
      <c r="C59" s="41">
        <f t="shared" si="5"/>
        <v>289689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63051</v>
      </c>
      <c r="C60" s="41">
        <f t="shared" si="5"/>
        <v>54102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16243</v>
      </c>
      <c r="C61" s="41">
        <f t="shared" si="5"/>
        <v>56680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67708</v>
      </c>
      <c r="C62" s="41">
        <f t="shared" si="5"/>
        <v>30679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251196</v>
      </c>
      <c r="C63" s="41">
        <f t="shared" si="5"/>
        <v>289244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81486</v>
      </c>
      <c r="C64" s="41">
        <f t="shared" si="5"/>
        <v>85130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11031</v>
      </c>
      <c r="C8" s="36">
        <v>11813</v>
      </c>
      <c r="D8" s="36">
        <v>11031</v>
      </c>
      <c r="E8" s="36">
        <v>11813</v>
      </c>
      <c r="F8" s="13">
        <f t="shared" ref="F8:F35" si="0">((E8*100)/D8)-100</f>
        <v>7.0891125011331724</v>
      </c>
      <c r="G8" s="1"/>
      <c r="H8" s="1"/>
      <c r="I8" s="1"/>
    </row>
    <row r="9" spans="1:12" x14ac:dyDescent="0.25">
      <c r="A9" s="8" t="s">
        <v>43</v>
      </c>
      <c r="B9" s="35">
        <v>8</v>
      </c>
      <c r="C9" s="35">
        <v>12</v>
      </c>
      <c r="D9" s="35">
        <v>8</v>
      </c>
      <c r="E9" s="35">
        <v>12</v>
      </c>
      <c r="F9" s="10">
        <f t="shared" si="0"/>
        <v>50</v>
      </c>
      <c r="G9" s="1"/>
      <c r="H9" s="1"/>
      <c r="I9" s="1"/>
    </row>
    <row r="10" spans="1:12" x14ac:dyDescent="0.25">
      <c r="A10" s="11" t="s">
        <v>44</v>
      </c>
      <c r="B10" s="36">
        <v>582</v>
      </c>
      <c r="C10" s="36">
        <v>735</v>
      </c>
      <c r="D10" s="36">
        <v>582</v>
      </c>
      <c r="E10" s="36">
        <v>735</v>
      </c>
      <c r="F10" s="17">
        <f t="shared" si="0"/>
        <v>26.288659793814432</v>
      </c>
      <c r="G10" s="1"/>
      <c r="H10" s="1"/>
      <c r="I10" s="1"/>
    </row>
    <row r="11" spans="1:12" x14ac:dyDescent="0.25">
      <c r="A11" s="8" t="s">
        <v>45</v>
      </c>
      <c r="B11" s="35">
        <v>265863</v>
      </c>
      <c r="C11" s="35">
        <v>235710</v>
      </c>
      <c r="D11" s="35">
        <v>265863</v>
      </c>
      <c r="E11" s="35">
        <v>235710</v>
      </c>
      <c r="F11" s="10">
        <f t="shared" si="0"/>
        <v>-11.341555613229374</v>
      </c>
      <c r="G11" s="1"/>
      <c r="H11" s="1"/>
      <c r="I11" s="1"/>
    </row>
    <row r="12" spans="1:12" x14ac:dyDescent="0.25">
      <c r="A12" s="11" t="s">
        <v>46</v>
      </c>
      <c r="B12" s="36">
        <v>10868</v>
      </c>
      <c r="C12" s="36">
        <v>17168</v>
      </c>
      <c r="D12" s="36">
        <v>10868</v>
      </c>
      <c r="E12" s="36">
        <v>17168</v>
      </c>
      <c r="F12" s="13">
        <f t="shared" si="0"/>
        <v>57.968347442031643</v>
      </c>
      <c r="G12" s="1"/>
      <c r="H12" s="1"/>
      <c r="I12" s="1"/>
    </row>
    <row r="13" spans="1:12" x14ac:dyDescent="0.25">
      <c r="A13" s="8" t="s">
        <v>47</v>
      </c>
      <c r="B13" s="35">
        <v>13036</v>
      </c>
      <c r="C13" s="35">
        <v>14098</v>
      </c>
      <c r="D13" s="35">
        <v>13036</v>
      </c>
      <c r="E13" s="35">
        <v>14098</v>
      </c>
      <c r="F13" s="10">
        <f t="shared" si="0"/>
        <v>8.146670757901191</v>
      </c>
      <c r="G13" s="1"/>
      <c r="H13" s="1"/>
      <c r="I13" s="1"/>
    </row>
    <row r="14" spans="1:12" x14ac:dyDescent="0.25">
      <c r="A14" s="11" t="s">
        <v>48</v>
      </c>
      <c r="B14" s="36">
        <v>157026</v>
      </c>
      <c r="C14" s="36">
        <v>166499</v>
      </c>
      <c r="D14" s="36">
        <v>157026</v>
      </c>
      <c r="E14" s="36">
        <v>166499</v>
      </c>
      <c r="F14" s="13">
        <f t="shared" si="0"/>
        <v>6.0327589061684108</v>
      </c>
      <c r="G14" s="1"/>
      <c r="H14" s="1"/>
      <c r="I14" s="1"/>
    </row>
    <row r="15" spans="1:12" x14ac:dyDescent="0.25">
      <c r="A15" s="8" t="s">
        <v>49</v>
      </c>
      <c r="B15" s="35">
        <v>27741</v>
      </c>
      <c r="C15" s="35">
        <v>30942</v>
      </c>
      <c r="D15" s="35">
        <v>27741</v>
      </c>
      <c r="E15" s="35">
        <v>30942</v>
      </c>
      <c r="F15" s="10">
        <f t="shared" si="0"/>
        <v>11.538877473775273</v>
      </c>
      <c r="G15" s="1"/>
      <c r="H15" s="1"/>
      <c r="I15" s="1"/>
    </row>
    <row r="16" spans="1:12" x14ac:dyDescent="0.25">
      <c r="A16" s="11" t="s">
        <v>50</v>
      </c>
      <c r="B16" s="36">
        <v>2748</v>
      </c>
      <c r="C16" s="36">
        <v>3527</v>
      </c>
      <c r="D16" s="36">
        <v>2748</v>
      </c>
      <c r="E16" s="36">
        <v>3527</v>
      </c>
      <c r="F16" s="13">
        <f t="shared" si="0"/>
        <v>28.347889374090244</v>
      </c>
      <c r="G16" s="1"/>
      <c r="H16" s="1"/>
      <c r="I16" s="1"/>
    </row>
    <row r="17" spans="1:9" x14ac:dyDescent="0.25">
      <c r="A17" s="8" t="s">
        <v>51</v>
      </c>
      <c r="B17" s="35">
        <v>2258</v>
      </c>
      <c r="C17" s="35">
        <v>3850</v>
      </c>
      <c r="D17" s="35">
        <v>2258</v>
      </c>
      <c r="E17" s="35">
        <v>3850</v>
      </c>
      <c r="F17" s="10">
        <f t="shared" si="0"/>
        <v>70.504871567759068</v>
      </c>
      <c r="G17" s="1"/>
      <c r="H17" s="1"/>
      <c r="I17" s="1"/>
    </row>
    <row r="18" spans="1:9" x14ac:dyDescent="0.25">
      <c r="A18" s="11" t="s">
        <v>52</v>
      </c>
      <c r="B18" s="36">
        <v>745</v>
      </c>
      <c r="C18" s="36">
        <v>750</v>
      </c>
      <c r="D18" s="36">
        <v>745</v>
      </c>
      <c r="E18" s="36">
        <v>750</v>
      </c>
      <c r="F18" s="13">
        <f t="shared" si="0"/>
        <v>0.67114093959732202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0</v>
      </c>
      <c r="D19" s="35">
        <v>0</v>
      </c>
      <c r="E19" s="35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6">
        <v>795</v>
      </c>
      <c r="C20" s="36">
        <v>268</v>
      </c>
      <c r="D20" s="36">
        <v>795</v>
      </c>
      <c r="E20" s="36">
        <v>268</v>
      </c>
      <c r="F20" s="13">
        <f t="shared" si="0"/>
        <v>-66.289308176100633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92580</v>
      </c>
      <c r="C22" s="36">
        <v>94998</v>
      </c>
      <c r="D22" s="36">
        <v>92580</v>
      </c>
      <c r="E22" s="36">
        <v>94998</v>
      </c>
      <c r="F22" s="13">
        <f t="shared" si="0"/>
        <v>2.6117952041477679</v>
      </c>
      <c r="G22" s="1"/>
      <c r="H22" s="1"/>
      <c r="I22" s="1"/>
    </row>
    <row r="23" spans="1:9" x14ac:dyDescent="0.25">
      <c r="A23" s="8" t="s">
        <v>57</v>
      </c>
      <c r="B23" s="35">
        <v>12840</v>
      </c>
      <c r="C23" s="35">
        <v>21149</v>
      </c>
      <c r="D23" s="35">
        <v>12840</v>
      </c>
      <c r="E23" s="35">
        <v>21149</v>
      </c>
      <c r="F23" s="10">
        <f t="shared" si="0"/>
        <v>64.711838006230522</v>
      </c>
      <c r="G23" s="1"/>
      <c r="H23" s="1"/>
      <c r="I23" s="1"/>
    </row>
    <row r="24" spans="1:9" x14ac:dyDescent="0.25">
      <c r="A24" s="11" t="s">
        <v>58</v>
      </c>
      <c r="B24" s="36">
        <v>2895</v>
      </c>
      <c r="C24" s="36">
        <v>2688</v>
      </c>
      <c r="D24" s="36">
        <v>2895</v>
      </c>
      <c r="E24" s="36">
        <v>2688</v>
      </c>
      <c r="F24" s="13">
        <f t="shared" si="0"/>
        <v>-7.1502590673575099</v>
      </c>
      <c r="G24" s="1"/>
      <c r="H24" s="1"/>
      <c r="I24" s="1"/>
    </row>
    <row r="25" spans="1:9" x14ac:dyDescent="0.25">
      <c r="A25" s="8" t="s">
        <v>59</v>
      </c>
      <c r="B25" s="35">
        <v>1514</v>
      </c>
      <c r="C25" s="35">
        <v>1645</v>
      </c>
      <c r="D25" s="35">
        <v>1514</v>
      </c>
      <c r="E25" s="35">
        <v>1645</v>
      </c>
      <c r="F25" s="10">
        <f t="shared" si="0"/>
        <v>8.6525759577278762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2.5</v>
      </c>
      <c r="D27" s="35">
        <v>0</v>
      </c>
      <c r="E27" s="35">
        <v>2.5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33091</v>
      </c>
      <c r="C28" s="36">
        <v>35850</v>
      </c>
      <c r="D28" s="36">
        <v>33091</v>
      </c>
      <c r="E28" s="36">
        <v>35850</v>
      </c>
      <c r="F28" s="13">
        <f t="shared" si="0"/>
        <v>8.3376144571031432</v>
      </c>
      <c r="G28" s="1"/>
      <c r="H28" s="1"/>
      <c r="I28" s="1"/>
    </row>
    <row r="29" spans="1:9" x14ac:dyDescent="0.25">
      <c r="A29" s="8" t="s">
        <v>63</v>
      </c>
      <c r="B29" s="35">
        <v>8</v>
      </c>
      <c r="C29" s="35">
        <v>9</v>
      </c>
      <c r="D29" s="35">
        <v>8</v>
      </c>
      <c r="E29" s="35">
        <v>9</v>
      </c>
      <c r="F29" s="10">
        <f t="shared" si="0"/>
        <v>12.5</v>
      </c>
      <c r="G29" s="1"/>
      <c r="H29" s="1"/>
      <c r="I29" s="1"/>
    </row>
    <row r="30" spans="1:9" x14ac:dyDescent="0.25">
      <c r="A30" s="11" t="s">
        <v>64</v>
      </c>
      <c r="B30" s="36">
        <v>9816</v>
      </c>
      <c r="C30" s="36">
        <v>7512</v>
      </c>
      <c r="D30" s="36">
        <v>9816</v>
      </c>
      <c r="E30" s="36">
        <v>7512</v>
      </c>
      <c r="F30" s="13">
        <f t="shared" si="0"/>
        <v>-23.471882640586799</v>
      </c>
      <c r="G30" s="1"/>
      <c r="H30" s="1"/>
      <c r="I30" s="1"/>
    </row>
    <row r="31" spans="1:9" x14ac:dyDescent="0.25">
      <c r="A31" s="8" t="s">
        <v>65</v>
      </c>
      <c r="B31" s="35">
        <v>190</v>
      </c>
      <c r="C31" s="35">
        <v>549.5</v>
      </c>
      <c r="D31" s="35">
        <v>190</v>
      </c>
      <c r="E31" s="35">
        <v>549.5</v>
      </c>
      <c r="F31" s="10">
        <f t="shared" si="0"/>
        <v>189.21052631578948</v>
      </c>
      <c r="G31" s="1"/>
      <c r="H31" s="1"/>
      <c r="I31" s="1"/>
    </row>
    <row r="32" spans="1:9" x14ac:dyDescent="0.25">
      <c r="A32" s="11" t="s">
        <v>66</v>
      </c>
      <c r="B32" s="36">
        <v>184839</v>
      </c>
      <c r="C32" s="36">
        <v>217858</v>
      </c>
      <c r="D32" s="36">
        <v>184839</v>
      </c>
      <c r="E32" s="36">
        <v>217858</v>
      </c>
      <c r="F32" s="13">
        <f t="shared" si="0"/>
        <v>17.863654315377161</v>
      </c>
      <c r="G32" s="1"/>
      <c r="H32" s="1"/>
      <c r="I32" s="1"/>
    </row>
    <row r="33" spans="1:9" x14ac:dyDescent="0.25">
      <c r="A33" s="8" t="s">
        <v>67</v>
      </c>
      <c r="B33" s="35">
        <v>16610</v>
      </c>
      <c r="C33" s="35">
        <v>18671</v>
      </c>
      <c r="D33" s="35">
        <v>16610</v>
      </c>
      <c r="E33" s="35">
        <v>18671</v>
      </c>
      <c r="F33" s="10">
        <f t="shared" si="0"/>
        <v>12.408187838651415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847084</v>
      </c>
      <c r="C35" s="15">
        <f t="shared" ref="C35:E35" si="1">SUM(C7:C34)</f>
        <v>886304</v>
      </c>
      <c r="D35" s="15">
        <f t="shared" si="1"/>
        <v>847084</v>
      </c>
      <c r="E35" s="15">
        <f t="shared" si="1"/>
        <v>886304</v>
      </c>
      <c r="F35" s="16">
        <f t="shared" si="0"/>
        <v>4.6300012749621118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235710</v>
      </c>
      <c r="G38" s="42">
        <f>LOOKUP(E38,$A$38:$A$65,$C$38:$C$65)</f>
        <v>265863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11813</v>
      </c>
      <c r="C39" s="41">
        <f t="shared" ref="C39:C65" si="5">D8</f>
        <v>11031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217858</v>
      </c>
      <c r="G39" s="42">
        <f t="shared" ref="G39:G65" si="8">LOOKUP(E39,$A$38:$A$65,$C$38:$C$65)</f>
        <v>184839</v>
      </c>
    </row>
    <row r="40" spans="1:9" x14ac:dyDescent="0.25">
      <c r="A40" s="42" t="str">
        <f t="shared" si="3"/>
        <v>ALMERIA</v>
      </c>
      <c r="B40" s="41">
        <f t="shared" si="4"/>
        <v>12</v>
      </c>
      <c r="C40" s="41">
        <f t="shared" si="5"/>
        <v>8</v>
      </c>
      <c r="D40" s="41">
        <f t="shared" si="6"/>
        <v>21</v>
      </c>
      <c r="E40" s="42" t="str">
        <f t="shared" si="2"/>
        <v>BARCELONA</v>
      </c>
      <c r="F40" s="42">
        <f t="shared" si="7"/>
        <v>166499</v>
      </c>
      <c r="G40" s="42">
        <f t="shared" si="8"/>
        <v>157026</v>
      </c>
    </row>
    <row r="41" spans="1:9" x14ac:dyDescent="0.25">
      <c r="A41" s="42" t="str">
        <f t="shared" si="3"/>
        <v>AVILES</v>
      </c>
      <c r="B41" s="41">
        <f t="shared" si="4"/>
        <v>735</v>
      </c>
      <c r="C41" s="41">
        <f t="shared" si="5"/>
        <v>582</v>
      </c>
      <c r="D41" s="41">
        <f t="shared" si="6"/>
        <v>18</v>
      </c>
      <c r="E41" s="42" t="str">
        <f t="shared" si="2"/>
        <v>LAS PALMAS</v>
      </c>
      <c r="F41" s="42">
        <f t="shared" si="7"/>
        <v>94998</v>
      </c>
      <c r="G41" s="42">
        <f t="shared" si="8"/>
        <v>92580</v>
      </c>
    </row>
    <row r="42" spans="1:9" x14ac:dyDescent="0.25">
      <c r="A42" s="42" t="str">
        <f t="shared" si="3"/>
        <v>BAHIA DE ALGECIRAS</v>
      </c>
      <c r="B42" s="41">
        <f t="shared" si="4"/>
        <v>235710</v>
      </c>
      <c r="C42" s="41">
        <f t="shared" si="5"/>
        <v>265863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35850</v>
      </c>
      <c r="G42" s="42">
        <f t="shared" si="8"/>
        <v>33091</v>
      </c>
    </row>
    <row r="43" spans="1:9" x14ac:dyDescent="0.25">
      <c r="A43" s="42" t="str">
        <f t="shared" si="3"/>
        <v>BAHIA DE CADIZ</v>
      </c>
      <c r="B43" s="41">
        <f t="shared" si="4"/>
        <v>17168</v>
      </c>
      <c r="C43" s="41">
        <f t="shared" si="5"/>
        <v>10868</v>
      </c>
      <c r="D43" s="41">
        <f t="shared" si="6"/>
        <v>9</v>
      </c>
      <c r="E43" s="42" t="str">
        <f t="shared" si="2"/>
        <v>BILBAO</v>
      </c>
      <c r="F43" s="42">
        <f t="shared" si="7"/>
        <v>30942</v>
      </c>
      <c r="G43" s="42">
        <f t="shared" si="8"/>
        <v>27741</v>
      </c>
    </row>
    <row r="44" spans="1:9" x14ac:dyDescent="0.25">
      <c r="A44" s="42" t="str">
        <f t="shared" si="3"/>
        <v>BALEARES</v>
      </c>
      <c r="B44" s="41">
        <f t="shared" si="4"/>
        <v>14098</v>
      </c>
      <c r="C44" s="41">
        <f t="shared" si="5"/>
        <v>13036</v>
      </c>
      <c r="D44" s="41">
        <f t="shared" si="6"/>
        <v>10</v>
      </c>
      <c r="E44" s="42" t="str">
        <f t="shared" si="2"/>
        <v>MALAGA</v>
      </c>
      <c r="F44" s="42">
        <f t="shared" si="7"/>
        <v>21149</v>
      </c>
      <c r="G44" s="42">
        <f t="shared" si="8"/>
        <v>12840</v>
      </c>
    </row>
    <row r="45" spans="1:9" x14ac:dyDescent="0.25">
      <c r="A45" s="42" t="str">
        <f t="shared" si="3"/>
        <v>BARCELONA</v>
      </c>
      <c r="B45" s="41">
        <f t="shared" si="4"/>
        <v>166499</v>
      </c>
      <c r="C45" s="41">
        <f t="shared" si="5"/>
        <v>157026</v>
      </c>
      <c r="D45" s="41">
        <f t="shared" si="6"/>
        <v>3</v>
      </c>
      <c r="E45" s="42" t="str">
        <f t="shared" si="2"/>
        <v>VIGO</v>
      </c>
      <c r="F45" s="42">
        <f t="shared" si="7"/>
        <v>18671</v>
      </c>
      <c r="G45" s="42">
        <f t="shared" si="8"/>
        <v>16610</v>
      </c>
    </row>
    <row r="46" spans="1:9" x14ac:dyDescent="0.25">
      <c r="A46" s="42" t="str">
        <f t="shared" si="3"/>
        <v>BILBAO</v>
      </c>
      <c r="B46" s="41">
        <f t="shared" si="4"/>
        <v>30942</v>
      </c>
      <c r="C46" s="41">
        <f t="shared" si="5"/>
        <v>27741</v>
      </c>
      <c r="D46" s="41">
        <f t="shared" si="6"/>
        <v>6</v>
      </c>
      <c r="E46" s="42" t="str">
        <f t="shared" si="2"/>
        <v>BAHIA DE CADIZ</v>
      </c>
      <c r="F46" s="42">
        <f t="shared" si="7"/>
        <v>17168</v>
      </c>
      <c r="G46" s="42">
        <f t="shared" si="8"/>
        <v>10868</v>
      </c>
    </row>
    <row r="47" spans="1:9" x14ac:dyDescent="0.25">
      <c r="A47" s="42" t="str">
        <f t="shared" si="3"/>
        <v>CARTAGENA</v>
      </c>
      <c r="B47" s="41">
        <f t="shared" si="4"/>
        <v>3527</v>
      </c>
      <c r="C47" s="41">
        <f t="shared" si="5"/>
        <v>2748</v>
      </c>
      <c r="D47" s="41">
        <f t="shared" si="6"/>
        <v>14</v>
      </c>
      <c r="E47" s="42" t="str">
        <f t="shared" si="2"/>
        <v>BALEARES</v>
      </c>
      <c r="F47" s="42">
        <f t="shared" si="7"/>
        <v>14098</v>
      </c>
      <c r="G47" s="42">
        <f t="shared" si="8"/>
        <v>13036</v>
      </c>
    </row>
    <row r="48" spans="1:9" x14ac:dyDescent="0.25">
      <c r="A48" s="42" t="str">
        <f t="shared" si="3"/>
        <v>CASTELLON</v>
      </c>
      <c r="B48" s="41">
        <f t="shared" si="4"/>
        <v>3850</v>
      </c>
      <c r="C48" s="41">
        <f t="shared" si="5"/>
        <v>2258</v>
      </c>
      <c r="D48" s="41">
        <f t="shared" si="6"/>
        <v>13</v>
      </c>
      <c r="E48" s="42" t="str">
        <f t="shared" si="2"/>
        <v>ALICANTE</v>
      </c>
      <c r="F48" s="42">
        <f t="shared" si="7"/>
        <v>11813</v>
      </c>
      <c r="G48" s="42">
        <f t="shared" si="8"/>
        <v>11031</v>
      </c>
    </row>
    <row r="49" spans="1:7" x14ac:dyDescent="0.25">
      <c r="A49" s="42" t="str">
        <f t="shared" si="3"/>
        <v>CEUTA</v>
      </c>
      <c r="B49" s="41">
        <f t="shared" si="4"/>
        <v>750</v>
      </c>
      <c r="C49" s="41">
        <f t="shared" si="5"/>
        <v>745</v>
      </c>
      <c r="D49" s="41">
        <f t="shared" si="6"/>
        <v>17</v>
      </c>
      <c r="E49" s="42" t="str">
        <f t="shared" si="2"/>
        <v>SEVILLA</v>
      </c>
      <c r="F49" s="42">
        <f t="shared" si="7"/>
        <v>7512</v>
      </c>
      <c r="G49" s="42">
        <f t="shared" si="8"/>
        <v>9816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3850</v>
      </c>
      <c r="G50" s="42">
        <f t="shared" si="8"/>
        <v>2258</v>
      </c>
    </row>
    <row r="51" spans="1:7" x14ac:dyDescent="0.25">
      <c r="A51" s="42" t="str">
        <f t="shared" si="3"/>
        <v>GIJON</v>
      </c>
      <c r="B51" s="41">
        <f t="shared" si="4"/>
        <v>268</v>
      </c>
      <c r="C51" s="41">
        <f t="shared" si="5"/>
        <v>795</v>
      </c>
      <c r="D51" s="41">
        <f t="shared" si="6"/>
        <v>20</v>
      </c>
      <c r="E51" s="42" t="str">
        <f t="shared" si="2"/>
        <v>CARTAGENA</v>
      </c>
      <c r="F51" s="42">
        <f t="shared" si="7"/>
        <v>3527</v>
      </c>
      <c r="G51" s="42">
        <f t="shared" si="8"/>
        <v>2748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2688</v>
      </c>
      <c r="G52" s="42">
        <f t="shared" si="8"/>
        <v>2895</v>
      </c>
    </row>
    <row r="53" spans="1:7" x14ac:dyDescent="0.25">
      <c r="A53" s="42" t="str">
        <f t="shared" si="3"/>
        <v>LAS PALMAS</v>
      </c>
      <c r="B53" s="41">
        <f t="shared" si="4"/>
        <v>94998</v>
      </c>
      <c r="C53" s="41">
        <f t="shared" si="5"/>
        <v>92580</v>
      </c>
      <c r="D53" s="41">
        <f t="shared" si="6"/>
        <v>4</v>
      </c>
      <c r="E53" s="42" t="str">
        <f t="shared" si="2"/>
        <v>MELILLA</v>
      </c>
      <c r="F53" s="42">
        <f t="shared" si="7"/>
        <v>1645</v>
      </c>
      <c r="G53" s="42">
        <f t="shared" si="8"/>
        <v>1514</v>
      </c>
    </row>
    <row r="54" spans="1:7" x14ac:dyDescent="0.25">
      <c r="A54" s="42" t="str">
        <f t="shared" si="3"/>
        <v>MALAGA</v>
      </c>
      <c r="B54" s="41">
        <f t="shared" si="4"/>
        <v>21149</v>
      </c>
      <c r="C54" s="41">
        <f t="shared" si="5"/>
        <v>12840</v>
      </c>
      <c r="D54" s="41">
        <f t="shared" si="6"/>
        <v>7</v>
      </c>
      <c r="E54" s="42" t="str">
        <f t="shared" si="2"/>
        <v>CEUTA</v>
      </c>
      <c r="F54" s="42">
        <f t="shared" si="7"/>
        <v>750</v>
      </c>
      <c r="G54" s="42">
        <f t="shared" si="8"/>
        <v>745</v>
      </c>
    </row>
    <row r="55" spans="1:7" x14ac:dyDescent="0.25">
      <c r="A55" s="42" t="str">
        <f t="shared" si="3"/>
        <v>MARIN Y RIA DE PONTEVEDRA</v>
      </c>
      <c r="B55" s="41">
        <f t="shared" si="4"/>
        <v>2688</v>
      </c>
      <c r="C55" s="41">
        <f t="shared" si="5"/>
        <v>2895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735</v>
      </c>
      <c r="G55" s="42">
        <f t="shared" si="8"/>
        <v>582</v>
      </c>
    </row>
    <row r="56" spans="1:7" x14ac:dyDescent="0.25">
      <c r="A56" s="42" t="str">
        <f t="shared" si="3"/>
        <v>MELILLA</v>
      </c>
      <c r="B56" s="41">
        <f t="shared" si="4"/>
        <v>1645</v>
      </c>
      <c r="C56" s="41">
        <f t="shared" si="5"/>
        <v>1514</v>
      </c>
      <c r="D56" s="41">
        <f t="shared" si="6"/>
        <v>16</v>
      </c>
      <c r="E56" s="42" t="str">
        <f t="shared" si="2"/>
        <v>TARRAGONA</v>
      </c>
      <c r="F56" s="42">
        <f t="shared" si="9"/>
        <v>549.5</v>
      </c>
      <c r="G56" s="42">
        <f t="shared" si="8"/>
        <v>190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268</v>
      </c>
      <c r="G57" s="42">
        <f t="shared" si="8"/>
        <v>795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23</v>
      </c>
      <c r="E58" s="42" t="str">
        <f t="shared" si="2"/>
        <v>ALMERIA</v>
      </c>
      <c r="F58" s="42">
        <f t="shared" si="9"/>
        <v>12</v>
      </c>
      <c r="G58" s="42">
        <f t="shared" si="8"/>
        <v>8</v>
      </c>
    </row>
    <row r="59" spans="1:7" x14ac:dyDescent="0.25">
      <c r="A59" s="42" t="str">
        <f t="shared" si="3"/>
        <v>SANTA CRUZ DE TENERIFE</v>
      </c>
      <c r="B59" s="41">
        <f t="shared" si="4"/>
        <v>35850</v>
      </c>
      <c r="C59" s="41">
        <f t="shared" si="5"/>
        <v>33091</v>
      </c>
      <c r="D59" s="41">
        <f t="shared" si="6"/>
        <v>5</v>
      </c>
      <c r="E59" s="42" t="str">
        <f t="shared" si="2"/>
        <v>SANTANDER</v>
      </c>
      <c r="F59" s="42">
        <f t="shared" si="9"/>
        <v>9</v>
      </c>
      <c r="G59" s="42">
        <f t="shared" si="8"/>
        <v>8</v>
      </c>
    </row>
    <row r="60" spans="1:7" x14ac:dyDescent="0.25">
      <c r="A60" s="42" t="str">
        <f t="shared" si="3"/>
        <v>SANTANDER</v>
      </c>
      <c r="B60" s="41">
        <f t="shared" si="4"/>
        <v>9</v>
      </c>
      <c r="C60" s="41">
        <f t="shared" si="5"/>
        <v>8</v>
      </c>
      <c r="D60" s="41">
        <f t="shared" si="6"/>
        <v>22</v>
      </c>
      <c r="E60" s="42" t="str">
        <f t="shared" si="2"/>
        <v>PASAIA</v>
      </c>
      <c r="F60" s="42">
        <f t="shared" si="9"/>
        <v>2.5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7512</v>
      </c>
      <c r="C61" s="41">
        <f t="shared" si="5"/>
        <v>9816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549.5</v>
      </c>
      <c r="C62" s="41">
        <f t="shared" si="5"/>
        <v>190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217858</v>
      </c>
      <c r="C63" s="41">
        <f t="shared" si="5"/>
        <v>184839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18671</v>
      </c>
      <c r="C64" s="41">
        <f t="shared" si="5"/>
        <v>16610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253719</v>
      </c>
      <c r="C11" s="37">
        <v>173357</v>
      </c>
      <c r="D11" s="37">
        <v>253719</v>
      </c>
      <c r="E11" s="37">
        <v>173357</v>
      </c>
      <c r="F11" s="10">
        <f t="shared" si="0"/>
        <v>-31.67362318155125</v>
      </c>
      <c r="G11" s="1"/>
      <c r="H11" s="1"/>
      <c r="I11" s="1"/>
    </row>
    <row r="12" spans="1:12" x14ac:dyDescent="0.25">
      <c r="A12" s="11" t="s">
        <v>46</v>
      </c>
      <c r="B12" s="38">
        <v>2488</v>
      </c>
      <c r="C12" s="38">
        <v>6258</v>
      </c>
      <c r="D12" s="38">
        <v>2488</v>
      </c>
      <c r="E12" s="38">
        <v>6258</v>
      </c>
      <c r="F12" s="13">
        <f t="shared" si="0"/>
        <v>151.52733118971062</v>
      </c>
      <c r="G12" s="1"/>
      <c r="H12" s="1"/>
      <c r="I12" s="1"/>
    </row>
    <row r="13" spans="1:12" x14ac:dyDescent="0.25">
      <c r="A13" s="8" t="s">
        <v>47</v>
      </c>
      <c r="B13" s="37">
        <v>27</v>
      </c>
      <c r="C13" s="37">
        <v>58</v>
      </c>
      <c r="D13" s="37">
        <v>27</v>
      </c>
      <c r="E13" s="37">
        <v>58</v>
      </c>
      <c r="F13" s="10">
        <f t="shared" si="0"/>
        <v>114.81481481481481</v>
      </c>
      <c r="G13" s="1"/>
      <c r="H13" s="1"/>
      <c r="I13" s="1"/>
    </row>
    <row r="14" spans="1:12" x14ac:dyDescent="0.25">
      <c r="A14" s="11" t="s">
        <v>48</v>
      </c>
      <c r="B14" s="38">
        <v>58981</v>
      </c>
      <c r="C14" s="38">
        <v>59370</v>
      </c>
      <c r="D14" s="38">
        <v>58981</v>
      </c>
      <c r="E14" s="38">
        <v>59370</v>
      </c>
      <c r="F14" s="13">
        <f t="shared" si="0"/>
        <v>0.65953442634068438</v>
      </c>
      <c r="G14" s="1"/>
      <c r="H14" s="1"/>
      <c r="I14" s="1"/>
    </row>
    <row r="15" spans="1:12" x14ac:dyDescent="0.25">
      <c r="A15" s="8" t="s">
        <v>49</v>
      </c>
      <c r="B15" s="37">
        <v>790</v>
      </c>
      <c r="C15" s="37">
        <v>636</v>
      </c>
      <c r="D15" s="37">
        <v>790</v>
      </c>
      <c r="E15" s="37">
        <v>636</v>
      </c>
      <c r="F15" s="10">
        <f t="shared" si="0"/>
        <v>-19.493670886075947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370</v>
      </c>
      <c r="D16" s="38">
        <v>0</v>
      </c>
      <c r="E16" s="38">
        <v>370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88</v>
      </c>
      <c r="C17" s="37">
        <v>4</v>
      </c>
      <c r="D17" s="37">
        <v>88</v>
      </c>
      <c r="E17" s="37">
        <v>4</v>
      </c>
      <c r="F17" s="10">
        <f t="shared" si="0"/>
        <v>-95.454545454545453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54454</v>
      </c>
      <c r="C22" s="38">
        <v>57609</v>
      </c>
      <c r="D22" s="38">
        <v>54454</v>
      </c>
      <c r="E22" s="38">
        <v>57609</v>
      </c>
      <c r="F22" s="13">
        <f t="shared" si="0"/>
        <v>5.7938810739339601</v>
      </c>
      <c r="G22" s="1"/>
      <c r="H22" s="1"/>
      <c r="I22" s="1"/>
    </row>
    <row r="23" spans="1:9" x14ac:dyDescent="0.25">
      <c r="A23" s="8" t="s">
        <v>57</v>
      </c>
      <c r="B23" s="37">
        <v>12686</v>
      </c>
      <c r="C23" s="37">
        <v>20849</v>
      </c>
      <c r="D23" s="37">
        <v>12686</v>
      </c>
      <c r="E23" s="37">
        <v>20849</v>
      </c>
      <c r="F23" s="10">
        <f t="shared" si="0"/>
        <v>64.346523726943076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2524</v>
      </c>
      <c r="C28" s="38">
        <v>1627</v>
      </c>
      <c r="D28" s="38">
        <v>2524</v>
      </c>
      <c r="E28" s="38">
        <v>1627</v>
      </c>
      <c r="F28" s="13">
        <f t="shared" si="0"/>
        <v>-35.538827258320126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11</v>
      </c>
      <c r="D31" s="37">
        <v>0</v>
      </c>
      <c r="E31" s="37">
        <v>11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8">
        <v>43071</v>
      </c>
      <c r="C32" s="38">
        <v>62419</v>
      </c>
      <c r="D32" s="38">
        <v>43071</v>
      </c>
      <c r="E32" s="38">
        <v>62419</v>
      </c>
      <c r="F32" s="13">
        <f t="shared" si="0"/>
        <v>44.921176661791009</v>
      </c>
      <c r="G32" s="1"/>
      <c r="H32" s="1"/>
      <c r="I32" s="1"/>
    </row>
    <row r="33" spans="1:9" x14ac:dyDescent="0.25">
      <c r="A33" s="8" t="s">
        <v>67</v>
      </c>
      <c r="B33" s="37">
        <v>1424</v>
      </c>
      <c r="C33" s="37">
        <v>327</v>
      </c>
      <c r="D33" s="37">
        <v>1424</v>
      </c>
      <c r="E33" s="37">
        <v>327</v>
      </c>
      <c r="F33" s="10">
        <f t="shared" si="0"/>
        <v>-77.036516853932582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430252</v>
      </c>
      <c r="C35" s="15">
        <f t="shared" ref="C35:E35" si="1">SUM(C7:C34)</f>
        <v>382895</v>
      </c>
      <c r="D35" s="15">
        <f t="shared" si="1"/>
        <v>430252</v>
      </c>
      <c r="E35" s="15">
        <f t="shared" si="1"/>
        <v>382895</v>
      </c>
      <c r="F35" s="16">
        <f t="shared" si="0"/>
        <v>-11.00680531409499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173357</v>
      </c>
      <c r="G38" s="42">
        <f>LOOKUP(E38,$A$38:$A$65,$C$38:$C$65)</f>
        <v>253719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62419</v>
      </c>
      <c r="G39" s="42">
        <f t="shared" ref="G39:G65" si="8">LOOKUP(E39,$A$38:$A$65,$C$38:$C$65)</f>
        <v>43071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59370</v>
      </c>
      <c r="G40" s="42">
        <f t="shared" si="8"/>
        <v>58981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57609</v>
      </c>
      <c r="G41" s="42">
        <f t="shared" si="8"/>
        <v>54454</v>
      </c>
    </row>
    <row r="42" spans="1:9" x14ac:dyDescent="0.25">
      <c r="A42" s="42" t="str">
        <f t="shared" si="3"/>
        <v>BAHIA DE ALGECIRAS</v>
      </c>
      <c r="B42" s="41">
        <f t="shared" si="4"/>
        <v>173357</v>
      </c>
      <c r="C42" s="41">
        <f t="shared" si="5"/>
        <v>253719</v>
      </c>
      <c r="D42" s="41">
        <f t="shared" si="6"/>
        <v>1</v>
      </c>
      <c r="E42" s="42" t="str">
        <f t="shared" si="2"/>
        <v>MALAGA</v>
      </c>
      <c r="F42" s="42">
        <f t="shared" si="7"/>
        <v>20849</v>
      </c>
      <c r="G42" s="42">
        <f t="shared" si="8"/>
        <v>12686</v>
      </c>
    </row>
    <row r="43" spans="1:9" x14ac:dyDescent="0.25">
      <c r="A43" s="42" t="str">
        <f t="shared" si="3"/>
        <v>BAHIA DE CADIZ</v>
      </c>
      <c r="B43" s="41">
        <f t="shared" si="4"/>
        <v>6258</v>
      </c>
      <c r="C43" s="41">
        <f t="shared" si="5"/>
        <v>2488</v>
      </c>
      <c r="D43" s="41">
        <f t="shared" si="6"/>
        <v>6</v>
      </c>
      <c r="E43" s="42" t="str">
        <f t="shared" si="2"/>
        <v>BAHIA DE CADIZ</v>
      </c>
      <c r="F43" s="42">
        <f t="shared" si="7"/>
        <v>6258</v>
      </c>
      <c r="G43" s="42">
        <f t="shared" si="8"/>
        <v>2488</v>
      </c>
    </row>
    <row r="44" spans="1:9" x14ac:dyDescent="0.25">
      <c r="A44" s="42" t="str">
        <f t="shared" si="3"/>
        <v>BALEARES</v>
      </c>
      <c r="B44" s="41">
        <f t="shared" si="4"/>
        <v>58</v>
      </c>
      <c r="C44" s="41">
        <f t="shared" si="5"/>
        <v>27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1627</v>
      </c>
      <c r="G44" s="42">
        <f t="shared" si="8"/>
        <v>2524</v>
      </c>
    </row>
    <row r="45" spans="1:9" x14ac:dyDescent="0.25">
      <c r="A45" s="42" t="str">
        <f t="shared" si="3"/>
        <v>BARCELONA</v>
      </c>
      <c r="B45" s="41">
        <f t="shared" si="4"/>
        <v>59370</v>
      </c>
      <c r="C45" s="41">
        <f t="shared" si="5"/>
        <v>58981</v>
      </c>
      <c r="D45" s="41">
        <f t="shared" si="6"/>
        <v>3</v>
      </c>
      <c r="E45" s="42" t="str">
        <f t="shared" si="2"/>
        <v>BILBAO</v>
      </c>
      <c r="F45" s="42">
        <f t="shared" si="7"/>
        <v>636</v>
      </c>
      <c r="G45" s="42">
        <f t="shared" si="8"/>
        <v>790</v>
      </c>
    </row>
    <row r="46" spans="1:9" x14ac:dyDescent="0.25">
      <c r="A46" s="42" t="str">
        <f t="shared" si="3"/>
        <v>BILBAO</v>
      </c>
      <c r="B46" s="41">
        <f t="shared" si="4"/>
        <v>636</v>
      </c>
      <c r="C46" s="41">
        <f t="shared" si="5"/>
        <v>790</v>
      </c>
      <c r="D46" s="41">
        <f t="shared" si="6"/>
        <v>8</v>
      </c>
      <c r="E46" s="42" t="str">
        <f t="shared" si="2"/>
        <v>CARTAGENA</v>
      </c>
      <c r="F46" s="42">
        <f t="shared" si="7"/>
        <v>370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370</v>
      </c>
      <c r="C47" s="41">
        <f t="shared" si="5"/>
        <v>0</v>
      </c>
      <c r="D47" s="41">
        <f t="shared" si="6"/>
        <v>9</v>
      </c>
      <c r="E47" s="42" t="str">
        <f t="shared" si="2"/>
        <v>VIGO</v>
      </c>
      <c r="F47" s="42">
        <f t="shared" si="7"/>
        <v>327</v>
      </c>
      <c r="G47" s="42">
        <f t="shared" si="8"/>
        <v>1424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88</v>
      </c>
      <c r="D48" s="41">
        <f t="shared" si="6"/>
        <v>13</v>
      </c>
      <c r="E48" s="42" t="str">
        <f t="shared" si="2"/>
        <v>BALEARES</v>
      </c>
      <c r="F48" s="42">
        <f t="shared" si="7"/>
        <v>58</v>
      </c>
      <c r="G48" s="42">
        <f t="shared" si="8"/>
        <v>27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TARRAGONA</v>
      </c>
      <c r="F49" s="42">
        <f t="shared" si="7"/>
        <v>11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4</v>
      </c>
      <c r="G50" s="42">
        <f t="shared" si="8"/>
        <v>88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57609</v>
      </c>
      <c r="C53" s="41">
        <f t="shared" si="5"/>
        <v>54454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20849</v>
      </c>
      <c r="C54" s="41">
        <f t="shared" si="5"/>
        <v>12686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1627</v>
      </c>
      <c r="C59" s="41">
        <f t="shared" si="5"/>
        <v>2524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</v>
      </c>
      <c r="C62" s="41">
        <f t="shared" si="5"/>
        <v>0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62419</v>
      </c>
      <c r="C63" s="41">
        <f t="shared" si="5"/>
        <v>43071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327</v>
      </c>
      <c r="C64" s="41">
        <f t="shared" si="5"/>
        <v>1424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478</v>
      </c>
      <c r="C7" s="9">
        <v>897</v>
      </c>
      <c r="D7" s="9">
        <v>478</v>
      </c>
      <c r="E7" s="9">
        <v>897</v>
      </c>
      <c r="F7" s="10">
        <f>((E7*100)/D7)-100</f>
        <v>87.656903765690373</v>
      </c>
      <c r="G7" s="1"/>
      <c r="H7" s="1"/>
      <c r="I7" s="1"/>
    </row>
    <row r="8" spans="1:12" x14ac:dyDescent="0.25">
      <c r="A8" s="11" t="s">
        <v>42</v>
      </c>
      <c r="B8" s="12">
        <v>7240</v>
      </c>
      <c r="C8" s="12">
        <v>14187</v>
      </c>
      <c r="D8" s="12">
        <v>7240</v>
      </c>
      <c r="E8" s="12">
        <v>14187</v>
      </c>
      <c r="F8" s="13">
        <f t="shared" ref="F8:F35" si="0">((E8*100)/D8)-100</f>
        <v>95.953038674033138</v>
      </c>
      <c r="G8" s="1"/>
      <c r="H8" s="1"/>
      <c r="I8" s="1"/>
    </row>
    <row r="9" spans="1:12" x14ac:dyDescent="0.25">
      <c r="A9" s="8" t="s">
        <v>43</v>
      </c>
      <c r="B9" s="9">
        <v>59079</v>
      </c>
      <c r="C9" s="9">
        <v>62367</v>
      </c>
      <c r="D9" s="9">
        <v>59079</v>
      </c>
      <c r="E9" s="9">
        <v>62367</v>
      </c>
      <c r="F9" s="10">
        <f t="shared" si="0"/>
        <v>5.5654293403747488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320307</v>
      </c>
      <c r="C11" s="9">
        <v>336392</v>
      </c>
      <c r="D11" s="9">
        <v>320307</v>
      </c>
      <c r="E11" s="9">
        <v>336392</v>
      </c>
      <c r="F11" s="10">
        <f t="shared" si="0"/>
        <v>5.0217447636174057</v>
      </c>
      <c r="G11" s="1"/>
      <c r="H11" s="1"/>
      <c r="I11" s="1"/>
    </row>
    <row r="12" spans="1:12" x14ac:dyDescent="0.25">
      <c r="A12" s="11" t="s">
        <v>46</v>
      </c>
      <c r="B12" s="12">
        <v>2282</v>
      </c>
      <c r="C12" s="12">
        <v>3004</v>
      </c>
      <c r="D12" s="12">
        <v>2282</v>
      </c>
      <c r="E12" s="12">
        <v>3004</v>
      </c>
      <c r="F12" s="13">
        <f t="shared" si="0"/>
        <v>31.638913234005258</v>
      </c>
      <c r="G12" s="1"/>
      <c r="H12" s="1"/>
      <c r="I12" s="1"/>
    </row>
    <row r="13" spans="1:12" x14ac:dyDescent="0.25">
      <c r="A13" s="8" t="s">
        <v>47</v>
      </c>
      <c r="B13" s="9">
        <v>145942</v>
      </c>
      <c r="C13" s="9">
        <v>130276</v>
      </c>
      <c r="D13" s="9">
        <v>145942</v>
      </c>
      <c r="E13" s="9">
        <v>130276</v>
      </c>
      <c r="F13" s="10">
        <f t="shared" si="0"/>
        <v>-10.734401337517639</v>
      </c>
      <c r="G13" s="1"/>
      <c r="H13" s="1"/>
      <c r="I13" s="1"/>
    </row>
    <row r="14" spans="1:12" x14ac:dyDescent="0.25">
      <c r="A14" s="11" t="s">
        <v>48</v>
      </c>
      <c r="B14" s="12">
        <v>43331</v>
      </c>
      <c r="C14" s="12">
        <v>38121</v>
      </c>
      <c r="D14" s="12">
        <v>43331</v>
      </c>
      <c r="E14" s="12">
        <v>38121</v>
      </c>
      <c r="F14" s="13">
        <f t="shared" si="0"/>
        <v>-12.023724354388307</v>
      </c>
      <c r="G14" s="1"/>
      <c r="H14" s="1"/>
      <c r="I14" s="1"/>
    </row>
    <row r="15" spans="1:12" x14ac:dyDescent="0.25">
      <c r="A15" s="8" t="s">
        <v>49</v>
      </c>
      <c r="B15" s="9">
        <v>2883</v>
      </c>
      <c r="C15" s="9">
        <v>2620</v>
      </c>
      <c r="D15" s="9">
        <v>2883</v>
      </c>
      <c r="E15" s="9">
        <v>2620</v>
      </c>
      <c r="F15" s="10">
        <f t="shared" si="0"/>
        <v>-9.1224419007977815</v>
      </c>
      <c r="G15" s="1"/>
      <c r="H15" s="1"/>
      <c r="I15" s="1"/>
    </row>
    <row r="16" spans="1:12" x14ac:dyDescent="0.25">
      <c r="A16" s="11" t="s">
        <v>50</v>
      </c>
      <c r="B16" s="12">
        <v>3385</v>
      </c>
      <c r="C16" s="12">
        <v>703</v>
      </c>
      <c r="D16" s="12">
        <v>3385</v>
      </c>
      <c r="E16" s="12">
        <v>703</v>
      </c>
      <c r="F16" s="13">
        <f t="shared" si="0"/>
        <v>-79.231905465288037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152156</v>
      </c>
      <c r="C18" s="12">
        <v>150355</v>
      </c>
      <c r="D18" s="12">
        <v>152156</v>
      </c>
      <c r="E18" s="12">
        <v>150355</v>
      </c>
      <c r="F18" s="13">
        <f t="shared" si="0"/>
        <v>-1.1836536186545317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88452</v>
      </c>
      <c r="C22" s="12">
        <v>57608</v>
      </c>
      <c r="D22" s="12">
        <v>88452</v>
      </c>
      <c r="E22" s="12">
        <v>57608</v>
      </c>
      <c r="F22" s="13">
        <f t="shared" si="0"/>
        <v>-34.870890426445982</v>
      </c>
      <c r="G22" s="1"/>
      <c r="H22" s="1"/>
      <c r="I22" s="1"/>
    </row>
    <row r="23" spans="1:9" x14ac:dyDescent="0.25">
      <c r="A23" s="8" t="s">
        <v>57</v>
      </c>
      <c r="B23" s="9">
        <v>34744</v>
      </c>
      <c r="C23" s="9">
        <v>28491</v>
      </c>
      <c r="D23" s="9">
        <v>34744</v>
      </c>
      <c r="E23" s="9">
        <v>28491</v>
      </c>
      <c r="F23" s="10">
        <f t="shared" si="0"/>
        <v>-17.997352060787478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23986</v>
      </c>
      <c r="C25" s="9">
        <v>28630</v>
      </c>
      <c r="D25" s="9">
        <v>23986</v>
      </c>
      <c r="E25" s="9">
        <v>28630</v>
      </c>
      <c r="F25" s="10">
        <f t="shared" si="0"/>
        <v>19.361294088218131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376020</v>
      </c>
      <c r="C28" s="12">
        <v>316251</v>
      </c>
      <c r="D28" s="12">
        <v>376020</v>
      </c>
      <c r="E28" s="12">
        <v>316251</v>
      </c>
      <c r="F28" s="13">
        <f t="shared" si="0"/>
        <v>-15.89516515078985</v>
      </c>
      <c r="G28" s="1"/>
      <c r="H28" s="1"/>
      <c r="I28" s="1"/>
    </row>
    <row r="29" spans="1:9" x14ac:dyDescent="0.25">
      <c r="A29" s="8" t="s">
        <v>63</v>
      </c>
      <c r="B29" s="9">
        <v>867</v>
      </c>
      <c r="C29" s="9">
        <v>1347</v>
      </c>
      <c r="D29" s="9">
        <v>867</v>
      </c>
      <c r="E29" s="9">
        <v>1347</v>
      </c>
      <c r="F29" s="10">
        <f t="shared" si="0"/>
        <v>55.363321799307954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16893</v>
      </c>
      <c r="C32" s="12">
        <v>10793</v>
      </c>
      <c r="D32" s="12">
        <v>16893</v>
      </c>
      <c r="E32" s="12">
        <v>10793</v>
      </c>
      <c r="F32" s="13">
        <f t="shared" si="0"/>
        <v>-36.109631208192745</v>
      </c>
      <c r="G32" s="1"/>
      <c r="H32" s="1"/>
      <c r="I32" s="1"/>
    </row>
    <row r="33" spans="1:9" x14ac:dyDescent="0.25">
      <c r="A33" s="8" t="s">
        <v>67</v>
      </c>
      <c r="B33" s="9">
        <v>902</v>
      </c>
      <c r="C33" s="9">
        <v>477</v>
      </c>
      <c r="D33" s="9">
        <v>902</v>
      </c>
      <c r="E33" s="9">
        <v>477</v>
      </c>
      <c r="F33" s="10">
        <f t="shared" si="0"/>
        <v>-47.117516629711751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1278947</v>
      </c>
      <c r="C35" s="15">
        <f t="shared" ref="C35:E35" si="1">SUM(C7:C34)</f>
        <v>1182519</v>
      </c>
      <c r="D35" s="15">
        <f t="shared" si="1"/>
        <v>1278947</v>
      </c>
      <c r="E35" s="15">
        <f t="shared" si="1"/>
        <v>1182519</v>
      </c>
      <c r="F35" s="16">
        <f t="shared" si="0"/>
        <v>-7.5396400319950772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897</v>
      </c>
      <c r="C38" s="41">
        <f>D7</f>
        <v>478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336392</v>
      </c>
      <c r="G38" s="42">
        <f>LOOKUP(E38,$A$38:$A$65,$C$38:$C$65)</f>
        <v>320307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14187</v>
      </c>
      <c r="C39" s="41">
        <f t="shared" ref="C39:C65" si="5">D8</f>
        <v>7240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316251</v>
      </c>
      <c r="G39" s="42">
        <f t="shared" ref="G39:G65" si="8">LOOKUP(E39,$A$38:$A$65,$C$38:$C$65)</f>
        <v>376020</v>
      </c>
    </row>
    <row r="40" spans="1:9" x14ac:dyDescent="0.25">
      <c r="A40" s="42" t="str">
        <f t="shared" si="3"/>
        <v>ALMERIA</v>
      </c>
      <c r="B40" s="41">
        <f t="shared" si="4"/>
        <v>62367</v>
      </c>
      <c r="C40" s="41">
        <f t="shared" si="5"/>
        <v>59079</v>
      </c>
      <c r="D40" s="41">
        <f t="shared" si="6"/>
        <v>5</v>
      </c>
      <c r="E40" s="42" t="str">
        <f t="shared" si="2"/>
        <v>CEUTA</v>
      </c>
      <c r="F40" s="42">
        <f t="shared" si="7"/>
        <v>150355</v>
      </c>
      <c r="G40" s="42">
        <f t="shared" si="8"/>
        <v>152156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130276</v>
      </c>
      <c r="G41" s="42">
        <f t="shared" si="8"/>
        <v>145942</v>
      </c>
    </row>
    <row r="42" spans="1:9" x14ac:dyDescent="0.25">
      <c r="A42" s="42" t="str">
        <f t="shared" si="3"/>
        <v>BAHIA DE ALGECIRAS</v>
      </c>
      <c r="B42" s="41">
        <f t="shared" si="4"/>
        <v>336392</v>
      </c>
      <c r="C42" s="41">
        <f t="shared" si="5"/>
        <v>320307</v>
      </c>
      <c r="D42" s="41">
        <f t="shared" si="6"/>
        <v>1</v>
      </c>
      <c r="E42" s="42" t="str">
        <f t="shared" si="2"/>
        <v>ALMERIA</v>
      </c>
      <c r="F42" s="42">
        <f t="shared" si="7"/>
        <v>62367</v>
      </c>
      <c r="G42" s="42">
        <f t="shared" si="8"/>
        <v>59079</v>
      </c>
    </row>
    <row r="43" spans="1:9" x14ac:dyDescent="0.25">
      <c r="A43" s="42" t="str">
        <f t="shared" si="3"/>
        <v>BAHIA DE CADIZ</v>
      </c>
      <c r="B43" s="41">
        <f t="shared" si="4"/>
        <v>3004</v>
      </c>
      <c r="C43" s="41">
        <f t="shared" si="5"/>
        <v>2282</v>
      </c>
      <c r="D43" s="41">
        <f t="shared" si="6"/>
        <v>12</v>
      </c>
      <c r="E43" s="42" t="str">
        <f t="shared" si="2"/>
        <v>LAS PALMAS</v>
      </c>
      <c r="F43" s="42">
        <f t="shared" si="7"/>
        <v>57608</v>
      </c>
      <c r="G43" s="42">
        <f t="shared" si="8"/>
        <v>88452</v>
      </c>
    </row>
    <row r="44" spans="1:9" x14ac:dyDescent="0.25">
      <c r="A44" s="42" t="str">
        <f t="shared" si="3"/>
        <v>BALEARES</v>
      </c>
      <c r="B44" s="41">
        <f t="shared" si="4"/>
        <v>130276</v>
      </c>
      <c r="C44" s="41">
        <f t="shared" si="5"/>
        <v>145942</v>
      </c>
      <c r="D44" s="41">
        <f t="shared" si="6"/>
        <v>4</v>
      </c>
      <c r="E44" s="42" t="str">
        <f t="shared" si="2"/>
        <v>BARCELONA</v>
      </c>
      <c r="F44" s="42">
        <f t="shared" si="7"/>
        <v>38121</v>
      </c>
      <c r="G44" s="42">
        <f t="shared" si="8"/>
        <v>43331</v>
      </c>
    </row>
    <row r="45" spans="1:9" x14ac:dyDescent="0.25">
      <c r="A45" s="42" t="str">
        <f t="shared" si="3"/>
        <v>BARCELONA</v>
      </c>
      <c r="B45" s="41">
        <f t="shared" si="4"/>
        <v>38121</v>
      </c>
      <c r="C45" s="41">
        <f t="shared" si="5"/>
        <v>43331</v>
      </c>
      <c r="D45" s="41">
        <f t="shared" si="6"/>
        <v>7</v>
      </c>
      <c r="E45" s="42" t="str">
        <f t="shared" si="2"/>
        <v>MELILLA</v>
      </c>
      <c r="F45" s="42">
        <f t="shared" si="7"/>
        <v>28630</v>
      </c>
      <c r="G45" s="42">
        <f t="shared" si="8"/>
        <v>23986</v>
      </c>
    </row>
    <row r="46" spans="1:9" x14ac:dyDescent="0.25">
      <c r="A46" s="42" t="str">
        <f t="shared" si="3"/>
        <v>BILBAO</v>
      </c>
      <c r="B46" s="41">
        <f t="shared" si="4"/>
        <v>2620</v>
      </c>
      <c r="C46" s="41">
        <f t="shared" si="5"/>
        <v>2883</v>
      </c>
      <c r="D46" s="41">
        <f t="shared" si="6"/>
        <v>13</v>
      </c>
      <c r="E46" s="42" t="str">
        <f t="shared" si="2"/>
        <v>MALAGA</v>
      </c>
      <c r="F46" s="42">
        <f t="shared" si="7"/>
        <v>28491</v>
      </c>
      <c r="G46" s="42">
        <f t="shared" si="8"/>
        <v>34744</v>
      </c>
    </row>
    <row r="47" spans="1:9" x14ac:dyDescent="0.25">
      <c r="A47" s="42" t="str">
        <f t="shared" si="3"/>
        <v>CARTAGENA</v>
      </c>
      <c r="B47" s="41">
        <f t="shared" si="4"/>
        <v>703</v>
      </c>
      <c r="C47" s="41">
        <f t="shared" si="5"/>
        <v>3385</v>
      </c>
      <c r="D47" s="41">
        <f t="shared" si="6"/>
        <v>16</v>
      </c>
      <c r="E47" s="42" t="str">
        <f t="shared" si="2"/>
        <v>ALICANTE</v>
      </c>
      <c r="F47" s="42">
        <f t="shared" si="7"/>
        <v>14187</v>
      </c>
      <c r="G47" s="42">
        <f t="shared" si="8"/>
        <v>7240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10793</v>
      </c>
      <c r="G48" s="42">
        <f t="shared" si="8"/>
        <v>16893</v>
      </c>
    </row>
    <row r="49" spans="1:7" x14ac:dyDescent="0.25">
      <c r="A49" s="42" t="str">
        <f t="shared" si="3"/>
        <v>CEUTA</v>
      </c>
      <c r="B49" s="41">
        <f t="shared" si="4"/>
        <v>150355</v>
      </c>
      <c r="C49" s="41">
        <f t="shared" si="5"/>
        <v>152156</v>
      </c>
      <c r="D49" s="41">
        <f t="shared" si="6"/>
        <v>3</v>
      </c>
      <c r="E49" s="42" t="str">
        <f t="shared" si="2"/>
        <v>BAHIA DE CADIZ</v>
      </c>
      <c r="F49" s="42">
        <f t="shared" si="7"/>
        <v>3004</v>
      </c>
      <c r="G49" s="42">
        <f t="shared" si="8"/>
        <v>2282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2620</v>
      </c>
      <c r="G50" s="42">
        <f t="shared" si="8"/>
        <v>2883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1347</v>
      </c>
      <c r="G51" s="42">
        <f t="shared" si="8"/>
        <v>867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897</v>
      </c>
      <c r="G52" s="42">
        <f t="shared" si="8"/>
        <v>478</v>
      </c>
    </row>
    <row r="53" spans="1:7" x14ac:dyDescent="0.25">
      <c r="A53" s="42" t="str">
        <f t="shared" si="3"/>
        <v>LAS PALMAS</v>
      </c>
      <c r="B53" s="41">
        <f t="shared" si="4"/>
        <v>57608</v>
      </c>
      <c r="C53" s="41">
        <f t="shared" si="5"/>
        <v>88452</v>
      </c>
      <c r="D53" s="41">
        <f t="shared" si="6"/>
        <v>6</v>
      </c>
      <c r="E53" s="42" t="str">
        <f t="shared" si="2"/>
        <v>CARTAGENA</v>
      </c>
      <c r="F53" s="42">
        <f t="shared" si="7"/>
        <v>703</v>
      </c>
      <c r="G53" s="42">
        <f t="shared" si="8"/>
        <v>3385</v>
      </c>
    </row>
    <row r="54" spans="1:7" x14ac:dyDescent="0.25">
      <c r="A54" s="42" t="str">
        <f t="shared" si="3"/>
        <v>MALAGA</v>
      </c>
      <c r="B54" s="41">
        <f t="shared" si="4"/>
        <v>28491</v>
      </c>
      <c r="C54" s="41">
        <f t="shared" si="5"/>
        <v>34744</v>
      </c>
      <c r="D54" s="41">
        <f t="shared" si="6"/>
        <v>9</v>
      </c>
      <c r="E54" s="42" t="str">
        <f t="shared" si="2"/>
        <v>VIGO</v>
      </c>
      <c r="F54" s="42">
        <f t="shared" si="7"/>
        <v>477</v>
      </c>
      <c r="G54" s="42">
        <f t="shared" si="8"/>
        <v>902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28630</v>
      </c>
      <c r="C56" s="41">
        <f t="shared" si="5"/>
        <v>23986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316251</v>
      </c>
      <c r="C59" s="41">
        <f t="shared" si="5"/>
        <v>376020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1347</v>
      </c>
      <c r="C60" s="41">
        <f t="shared" si="5"/>
        <v>867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10793</v>
      </c>
      <c r="C63" s="41">
        <f t="shared" si="5"/>
        <v>16893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477</v>
      </c>
      <c r="C64" s="41">
        <f t="shared" si="5"/>
        <v>902</v>
      </c>
      <c r="D64" s="41">
        <f t="shared" si="6"/>
        <v>17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478</v>
      </c>
      <c r="C7" s="9">
        <v>897</v>
      </c>
      <c r="D7" s="9">
        <v>478</v>
      </c>
      <c r="E7" s="9">
        <v>897</v>
      </c>
      <c r="F7" s="10">
        <f>((E7*100)/D7)-100</f>
        <v>87.656903765690373</v>
      </c>
      <c r="G7" s="1"/>
      <c r="H7" s="1"/>
      <c r="I7" s="1"/>
    </row>
    <row r="8" spans="1:12" x14ac:dyDescent="0.25">
      <c r="A8" s="11" t="s">
        <v>42</v>
      </c>
      <c r="B8" s="12">
        <v>0</v>
      </c>
      <c r="C8" s="12">
        <v>1483</v>
      </c>
      <c r="D8" s="12">
        <v>0</v>
      </c>
      <c r="E8" s="12">
        <v>1483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756</v>
      </c>
      <c r="C12" s="12">
        <v>1578</v>
      </c>
      <c r="D12" s="12">
        <v>756</v>
      </c>
      <c r="E12" s="12">
        <v>1578</v>
      </c>
      <c r="F12" s="13">
        <f t="shared" si="0"/>
        <v>108.73015873015873</v>
      </c>
      <c r="G12" s="1"/>
      <c r="H12" s="1"/>
      <c r="I12" s="1"/>
    </row>
    <row r="13" spans="1:12" x14ac:dyDescent="0.25">
      <c r="A13" s="8" t="s">
        <v>47</v>
      </c>
      <c r="B13" s="9">
        <v>11207</v>
      </c>
      <c r="C13" s="9">
        <v>6054</v>
      </c>
      <c r="D13" s="9">
        <v>11207</v>
      </c>
      <c r="E13" s="9">
        <v>6054</v>
      </c>
      <c r="F13" s="10">
        <f t="shared" si="0"/>
        <v>-45.980190952083518</v>
      </c>
      <c r="G13" s="1"/>
      <c r="H13" s="1"/>
      <c r="I13" s="1"/>
    </row>
    <row r="14" spans="1:12" x14ac:dyDescent="0.25">
      <c r="A14" s="11" t="s">
        <v>48</v>
      </c>
      <c r="B14" s="12">
        <v>16452</v>
      </c>
      <c r="C14" s="12">
        <v>6429</v>
      </c>
      <c r="D14" s="12">
        <v>16452</v>
      </c>
      <c r="E14" s="12">
        <v>6429</v>
      </c>
      <c r="F14" s="13">
        <f t="shared" si="0"/>
        <v>-60.922684172137124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12">
        <v>3385</v>
      </c>
      <c r="C16" s="12">
        <v>703</v>
      </c>
      <c r="D16" s="12">
        <v>3385</v>
      </c>
      <c r="E16" s="12">
        <v>703</v>
      </c>
      <c r="F16" s="13">
        <f t="shared" si="0"/>
        <v>-79.231905465288037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35690</v>
      </c>
      <c r="C22" s="12">
        <v>38118</v>
      </c>
      <c r="D22" s="12">
        <v>35690</v>
      </c>
      <c r="E22" s="12">
        <v>38118</v>
      </c>
      <c r="F22" s="13">
        <f t="shared" si="0"/>
        <v>6.8030260577192507</v>
      </c>
      <c r="G22" s="1"/>
      <c r="H22" s="1"/>
      <c r="I22" s="1"/>
    </row>
    <row r="23" spans="1:9" x14ac:dyDescent="0.25">
      <c r="A23" s="8" t="s">
        <v>57</v>
      </c>
      <c r="B23" s="9">
        <v>17456</v>
      </c>
      <c r="C23" s="9">
        <v>8284</v>
      </c>
      <c r="D23" s="9">
        <v>17456</v>
      </c>
      <c r="E23" s="9">
        <v>8284</v>
      </c>
      <c r="F23" s="10">
        <f t="shared" si="0"/>
        <v>-52.543538038496791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58746</v>
      </c>
      <c r="C28" s="12">
        <v>48907</v>
      </c>
      <c r="D28" s="12">
        <v>58746</v>
      </c>
      <c r="E28" s="12">
        <v>48907</v>
      </c>
      <c r="F28" s="13">
        <f t="shared" si="0"/>
        <v>-16.748374357403051</v>
      </c>
      <c r="G28" s="1"/>
      <c r="H28" s="1"/>
      <c r="I28" s="1"/>
    </row>
    <row r="29" spans="1:9" x14ac:dyDescent="0.25">
      <c r="A29" s="8" t="s">
        <v>63</v>
      </c>
      <c r="B29" s="9">
        <v>867</v>
      </c>
      <c r="C29" s="9">
        <v>1347</v>
      </c>
      <c r="D29" s="9">
        <v>867</v>
      </c>
      <c r="E29" s="9">
        <v>1347</v>
      </c>
      <c r="F29" s="10">
        <f t="shared" si="0"/>
        <v>55.363321799307954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3047</v>
      </c>
      <c r="C32" s="12">
        <v>0</v>
      </c>
      <c r="D32" s="12">
        <v>3047</v>
      </c>
      <c r="E32" s="12">
        <v>0</v>
      </c>
      <c r="F32" s="13">
        <f t="shared" si="0"/>
        <v>-100</v>
      </c>
      <c r="G32" s="1"/>
      <c r="H32" s="1"/>
      <c r="I32" s="1"/>
    </row>
    <row r="33" spans="1:9" x14ac:dyDescent="0.25">
      <c r="A33" s="8" t="s">
        <v>67</v>
      </c>
      <c r="B33" s="9">
        <v>902</v>
      </c>
      <c r="C33" s="9">
        <v>477</v>
      </c>
      <c r="D33" s="9">
        <v>902</v>
      </c>
      <c r="E33" s="9">
        <v>477</v>
      </c>
      <c r="F33" s="10">
        <f t="shared" si="0"/>
        <v>-47.117516629711751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148986</v>
      </c>
      <c r="C35" s="15">
        <f t="shared" ref="C35:E35" si="1">SUM(C7:C34)</f>
        <v>114277</v>
      </c>
      <c r="D35" s="15">
        <f t="shared" si="1"/>
        <v>148986</v>
      </c>
      <c r="E35" s="15">
        <f t="shared" si="1"/>
        <v>114277</v>
      </c>
      <c r="F35" s="16">
        <f t="shared" si="0"/>
        <v>-23.296819835420777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897</v>
      </c>
      <c r="C38" s="41">
        <f>D7</f>
        <v>478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48907</v>
      </c>
      <c r="G38" s="42">
        <f>LOOKUP(E38,$A$38:$A$65,$C$38:$C$65)</f>
        <v>58746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1483</v>
      </c>
      <c r="C39" s="41">
        <f t="shared" ref="C39:C65" si="5">D8</f>
        <v>0</v>
      </c>
      <c r="D39" s="41">
        <f t="shared" ref="D39:D65" si="6">_xlfn.RANK.EQ(B39,$B$38:$B$65)+COUNTIF($B$38:$B$65,B39)-1</f>
        <v>7</v>
      </c>
      <c r="E39" s="42" t="str">
        <f t="shared" si="2"/>
        <v>LAS PALMAS</v>
      </c>
      <c r="F39" s="42">
        <f t="shared" ref="F39:F54" si="7">LOOKUP(E39,$A$38:$A$65,$B$38:$B$65)</f>
        <v>38118</v>
      </c>
      <c r="G39" s="42">
        <f t="shared" ref="G39:G65" si="8">LOOKUP(E39,$A$38:$A$65,$C$38:$C$65)</f>
        <v>35690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MALAGA</v>
      </c>
      <c r="F40" s="42">
        <f t="shared" si="7"/>
        <v>8284</v>
      </c>
      <c r="G40" s="42">
        <f t="shared" si="8"/>
        <v>17456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6429</v>
      </c>
      <c r="G41" s="42">
        <f t="shared" si="8"/>
        <v>16452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6054</v>
      </c>
      <c r="G42" s="42">
        <f t="shared" si="8"/>
        <v>11207</v>
      </c>
    </row>
    <row r="43" spans="1:9" x14ac:dyDescent="0.25">
      <c r="A43" s="42" t="str">
        <f t="shared" si="3"/>
        <v>BAHIA DE CADIZ</v>
      </c>
      <c r="B43" s="41">
        <f t="shared" si="4"/>
        <v>1578</v>
      </c>
      <c r="C43" s="41">
        <f t="shared" si="5"/>
        <v>756</v>
      </c>
      <c r="D43" s="41">
        <f t="shared" si="6"/>
        <v>6</v>
      </c>
      <c r="E43" s="42" t="str">
        <f t="shared" si="2"/>
        <v>BAHIA DE CADIZ</v>
      </c>
      <c r="F43" s="42">
        <f t="shared" si="7"/>
        <v>1578</v>
      </c>
      <c r="G43" s="42">
        <f t="shared" si="8"/>
        <v>756</v>
      </c>
    </row>
    <row r="44" spans="1:9" x14ac:dyDescent="0.25">
      <c r="A44" s="42" t="str">
        <f t="shared" si="3"/>
        <v>BALEARES</v>
      </c>
      <c r="B44" s="41">
        <f t="shared" si="4"/>
        <v>6054</v>
      </c>
      <c r="C44" s="41">
        <f t="shared" si="5"/>
        <v>11207</v>
      </c>
      <c r="D44" s="41">
        <f t="shared" si="6"/>
        <v>5</v>
      </c>
      <c r="E44" s="42" t="str">
        <f t="shared" si="2"/>
        <v>ALICANTE</v>
      </c>
      <c r="F44" s="42">
        <f t="shared" si="7"/>
        <v>1483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6429</v>
      </c>
      <c r="C45" s="41">
        <f t="shared" si="5"/>
        <v>16452</v>
      </c>
      <c r="D45" s="41">
        <f t="shared" si="6"/>
        <v>4</v>
      </c>
      <c r="E45" s="42" t="str">
        <f t="shared" si="2"/>
        <v>SANTANDER</v>
      </c>
      <c r="F45" s="42">
        <f t="shared" si="7"/>
        <v>1347</v>
      </c>
      <c r="G45" s="42">
        <f t="shared" si="8"/>
        <v>867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 CORUÑA</v>
      </c>
      <c r="F46" s="42">
        <f t="shared" si="7"/>
        <v>897</v>
      </c>
      <c r="G46" s="42">
        <f t="shared" si="8"/>
        <v>478</v>
      </c>
    </row>
    <row r="47" spans="1:9" x14ac:dyDescent="0.25">
      <c r="A47" s="42" t="str">
        <f t="shared" si="3"/>
        <v>CARTAGENA</v>
      </c>
      <c r="B47" s="41">
        <f t="shared" si="4"/>
        <v>703</v>
      </c>
      <c r="C47" s="41">
        <f t="shared" si="5"/>
        <v>3385</v>
      </c>
      <c r="D47" s="41">
        <f t="shared" si="6"/>
        <v>10</v>
      </c>
      <c r="E47" s="42" t="str">
        <f t="shared" si="2"/>
        <v>CARTAGENA</v>
      </c>
      <c r="F47" s="42">
        <f t="shared" si="7"/>
        <v>703</v>
      </c>
      <c r="G47" s="42">
        <f t="shared" si="8"/>
        <v>3385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VIGO</v>
      </c>
      <c r="F48" s="42">
        <f t="shared" si="7"/>
        <v>477</v>
      </c>
      <c r="G48" s="42">
        <f t="shared" si="8"/>
        <v>902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38118</v>
      </c>
      <c r="C53" s="41">
        <f t="shared" si="5"/>
        <v>35690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8284</v>
      </c>
      <c r="C54" s="41">
        <f t="shared" si="5"/>
        <v>17456</v>
      </c>
      <c r="D54" s="41">
        <f t="shared" si="6"/>
        <v>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48907</v>
      </c>
      <c r="C59" s="41">
        <f t="shared" si="5"/>
        <v>58746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1347</v>
      </c>
      <c r="C60" s="41">
        <f t="shared" si="5"/>
        <v>867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0</v>
      </c>
      <c r="C63" s="41">
        <f t="shared" si="5"/>
        <v>3047</v>
      </c>
      <c r="D63" s="41">
        <f t="shared" si="6"/>
        <v>28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477</v>
      </c>
      <c r="C64" s="41">
        <f t="shared" si="5"/>
        <v>902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1344</v>
      </c>
      <c r="C8" s="12">
        <v>2611</v>
      </c>
      <c r="D8" s="12">
        <v>1344</v>
      </c>
      <c r="E8" s="12">
        <v>2611</v>
      </c>
      <c r="F8" s="13">
        <f t="shared" ref="F8:F35" si="0">((E8*100)/D8)-100</f>
        <v>94.270833333333343</v>
      </c>
      <c r="G8" s="1"/>
      <c r="H8" s="1"/>
      <c r="I8" s="1"/>
    </row>
    <row r="9" spans="1:12" x14ac:dyDescent="0.25">
      <c r="A9" s="8" t="s">
        <v>43</v>
      </c>
      <c r="B9" s="9">
        <v>14270</v>
      </c>
      <c r="C9" s="9">
        <v>13030</v>
      </c>
      <c r="D9" s="9">
        <v>14270</v>
      </c>
      <c r="E9" s="9">
        <v>13030</v>
      </c>
      <c r="F9" s="10">
        <f t="shared" si="0"/>
        <v>-8.6895585143657996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85327</v>
      </c>
      <c r="C11" s="9">
        <v>92167</v>
      </c>
      <c r="D11" s="9">
        <v>85327</v>
      </c>
      <c r="E11" s="9">
        <v>92167</v>
      </c>
      <c r="F11" s="10">
        <f t="shared" si="0"/>
        <v>8.0162199538247023</v>
      </c>
      <c r="G11" s="1"/>
      <c r="H11" s="1"/>
      <c r="I11" s="1"/>
    </row>
    <row r="12" spans="1:12" x14ac:dyDescent="0.25">
      <c r="A12" s="11" t="s">
        <v>46</v>
      </c>
      <c r="B12" s="12">
        <v>926</v>
      </c>
      <c r="C12" s="12">
        <v>900</v>
      </c>
      <c r="D12" s="12">
        <v>926</v>
      </c>
      <c r="E12" s="12">
        <v>900</v>
      </c>
      <c r="F12" s="13">
        <f t="shared" si="0"/>
        <v>-2.8077753779697616</v>
      </c>
      <c r="G12" s="1"/>
      <c r="H12" s="1"/>
      <c r="I12" s="1"/>
    </row>
    <row r="13" spans="1:12" x14ac:dyDescent="0.25">
      <c r="A13" s="8" t="s">
        <v>47</v>
      </c>
      <c r="B13" s="9">
        <v>21270</v>
      </c>
      <c r="C13" s="9">
        <v>24527</v>
      </c>
      <c r="D13" s="9">
        <v>21270</v>
      </c>
      <c r="E13" s="9">
        <v>24527</v>
      </c>
      <c r="F13" s="10">
        <f t="shared" si="0"/>
        <v>15.312646920545376</v>
      </c>
      <c r="G13" s="1"/>
      <c r="H13" s="1"/>
      <c r="I13" s="1"/>
    </row>
    <row r="14" spans="1:12" x14ac:dyDescent="0.25">
      <c r="A14" s="11" t="s">
        <v>48</v>
      </c>
      <c r="B14" s="12">
        <v>7250</v>
      </c>
      <c r="C14" s="12">
        <v>8757</v>
      </c>
      <c r="D14" s="12">
        <v>7250</v>
      </c>
      <c r="E14" s="12">
        <v>8757</v>
      </c>
      <c r="F14" s="13">
        <f t="shared" si="0"/>
        <v>20.786206896551718</v>
      </c>
      <c r="G14" s="1"/>
      <c r="H14" s="1"/>
      <c r="I14" s="1"/>
    </row>
    <row r="15" spans="1:12" x14ac:dyDescent="0.25">
      <c r="A15" s="8" t="s">
        <v>49</v>
      </c>
      <c r="B15" s="9">
        <v>773</v>
      </c>
      <c r="C15" s="9">
        <v>770</v>
      </c>
      <c r="D15" s="9">
        <v>773</v>
      </c>
      <c r="E15" s="9">
        <v>770</v>
      </c>
      <c r="F15" s="10">
        <f t="shared" si="0"/>
        <v>-0.38809831824062258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29373</v>
      </c>
      <c r="C18" s="12">
        <v>29436</v>
      </c>
      <c r="D18" s="12">
        <v>29373</v>
      </c>
      <c r="E18" s="12">
        <v>29436</v>
      </c>
      <c r="F18" s="13">
        <f t="shared" si="0"/>
        <v>0.21448268818302552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20</v>
      </c>
      <c r="C20" s="12">
        <v>7</v>
      </c>
      <c r="D20" s="12">
        <v>20</v>
      </c>
      <c r="E20" s="12">
        <v>7</v>
      </c>
      <c r="F20" s="13">
        <f t="shared" si="0"/>
        <v>-65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8722</v>
      </c>
      <c r="C22" s="12">
        <v>6435</v>
      </c>
      <c r="D22" s="12">
        <v>8722</v>
      </c>
      <c r="E22" s="12">
        <v>6435</v>
      </c>
      <c r="F22" s="13">
        <f t="shared" si="0"/>
        <v>-26.221050217839945</v>
      </c>
      <c r="G22" s="1"/>
      <c r="H22" s="1"/>
      <c r="I22" s="1"/>
    </row>
    <row r="23" spans="1:9" x14ac:dyDescent="0.25">
      <c r="A23" s="8" t="s">
        <v>57</v>
      </c>
      <c r="B23" s="9">
        <v>2264</v>
      </c>
      <c r="C23" s="9">
        <v>3261</v>
      </c>
      <c r="D23" s="9">
        <v>2264</v>
      </c>
      <c r="E23" s="9">
        <v>3261</v>
      </c>
      <c r="F23" s="10">
        <f t="shared" si="0"/>
        <v>44.037102473498237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3505</v>
      </c>
      <c r="C25" s="9">
        <v>4729</v>
      </c>
      <c r="D25" s="9">
        <v>3505</v>
      </c>
      <c r="E25" s="9">
        <v>4729</v>
      </c>
      <c r="F25" s="10">
        <f t="shared" si="0"/>
        <v>34.921540656205423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4</v>
      </c>
      <c r="C27" s="9">
        <v>0</v>
      </c>
      <c r="D27" s="9">
        <v>4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45888</v>
      </c>
      <c r="C28" s="12">
        <v>39074</v>
      </c>
      <c r="D28" s="12">
        <v>45888</v>
      </c>
      <c r="E28" s="12">
        <v>39074</v>
      </c>
      <c r="F28" s="13">
        <f t="shared" si="0"/>
        <v>-14.849198047419804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4561</v>
      </c>
      <c r="C32" s="12">
        <v>3360</v>
      </c>
      <c r="D32" s="12">
        <v>4561</v>
      </c>
      <c r="E32" s="12">
        <v>3360</v>
      </c>
      <c r="F32" s="13">
        <f t="shared" si="0"/>
        <v>-26.331944748958563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225497</v>
      </c>
      <c r="C35" s="15">
        <f t="shared" ref="C35:E35" si="1">SUM(C7:C34)</f>
        <v>229064</v>
      </c>
      <c r="D35" s="15">
        <f t="shared" si="1"/>
        <v>225497</v>
      </c>
      <c r="E35" s="15">
        <f t="shared" si="1"/>
        <v>229064</v>
      </c>
      <c r="F35" s="16">
        <f t="shared" si="0"/>
        <v>1.5818392262424794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92167</v>
      </c>
      <c r="G38" s="42">
        <f>LOOKUP(E38,$A$38:$A$65,$C$38:$C$65)</f>
        <v>85327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2611</v>
      </c>
      <c r="C39" s="41">
        <f t="shared" ref="C39:C65" si="5">D8</f>
        <v>1344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39074</v>
      </c>
      <c r="G39" s="42">
        <f t="shared" ref="G39:G65" si="8">LOOKUP(E39,$A$38:$A$65,$C$38:$C$65)</f>
        <v>45888</v>
      </c>
    </row>
    <row r="40" spans="1:9" x14ac:dyDescent="0.25">
      <c r="A40" s="42" t="str">
        <f t="shared" si="3"/>
        <v>ALMERIA</v>
      </c>
      <c r="B40" s="41">
        <f t="shared" si="4"/>
        <v>13030</v>
      </c>
      <c r="C40" s="41">
        <f t="shared" si="5"/>
        <v>14270</v>
      </c>
      <c r="D40" s="41">
        <f t="shared" si="6"/>
        <v>5</v>
      </c>
      <c r="E40" s="42" t="str">
        <f t="shared" si="2"/>
        <v>CEUTA</v>
      </c>
      <c r="F40" s="42">
        <f t="shared" si="7"/>
        <v>29436</v>
      </c>
      <c r="G40" s="42">
        <f t="shared" si="8"/>
        <v>29373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24527</v>
      </c>
      <c r="G41" s="42">
        <f t="shared" si="8"/>
        <v>21270</v>
      </c>
    </row>
    <row r="42" spans="1:9" x14ac:dyDescent="0.25">
      <c r="A42" s="42" t="str">
        <f t="shared" si="3"/>
        <v>BAHIA DE ALGECIRAS</v>
      </c>
      <c r="B42" s="41">
        <f t="shared" si="4"/>
        <v>92167</v>
      </c>
      <c r="C42" s="41">
        <f t="shared" si="5"/>
        <v>85327</v>
      </c>
      <c r="D42" s="41">
        <f t="shared" si="6"/>
        <v>1</v>
      </c>
      <c r="E42" s="42" t="str">
        <f t="shared" si="2"/>
        <v>ALMERIA</v>
      </c>
      <c r="F42" s="42">
        <f t="shared" si="7"/>
        <v>13030</v>
      </c>
      <c r="G42" s="42">
        <f t="shared" si="8"/>
        <v>14270</v>
      </c>
    </row>
    <row r="43" spans="1:9" x14ac:dyDescent="0.25">
      <c r="A43" s="42" t="str">
        <f t="shared" si="3"/>
        <v>BAHIA DE CADIZ</v>
      </c>
      <c r="B43" s="41">
        <f t="shared" si="4"/>
        <v>900</v>
      </c>
      <c r="C43" s="41">
        <f t="shared" si="5"/>
        <v>926</v>
      </c>
      <c r="D43" s="41">
        <f t="shared" si="6"/>
        <v>12</v>
      </c>
      <c r="E43" s="42" t="str">
        <f t="shared" si="2"/>
        <v>BARCELONA</v>
      </c>
      <c r="F43" s="42">
        <f t="shared" si="7"/>
        <v>8757</v>
      </c>
      <c r="G43" s="42">
        <f t="shared" si="8"/>
        <v>7250</v>
      </c>
    </row>
    <row r="44" spans="1:9" x14ac:dyDescent="0.25">
      <c r="A44" s="42" t="str">
        <f t="shared" si="3"/>
        <v>BALEARES</v>
      </c>
      <c r="B44" s="41">
        <f t="shared" si="4"/>
        <v>24527</v>
      </c>
      <c r="C44" s="41">
        <f t="shared" si="5"/>
        <v>21270</v>
      </c>
      <c r="D44" s="41">
        <f t="shared" si="6"/>
        <v>4</v>
      </c>
      <c r="E44" s="42" t="str">
        <f t="shared" si="2"/>
        <v>LAS PALMAS</v>
      </c>
      <c r="F44" s="42">
        <f t="shared" si="7"/>
        <v>6435</v>
      </c>
      <c r="G44" s="42">
        <f t="shared" si="8"/>
        <v>8722</v>
      </c>
    </row>
    <row r="45" spans="1:9" x14ac:dyDescent="0.25">
      <c r="A45" s="42" t="str">
        <f t="shared" si="3"/>
        <v>BARCELONA</v>
      </c>
      <c r="B45" s="41">
        <f t="shared" si="4"/>
        <v>8757</v>
      </c>
      <c r="C45" s="41">
        <f t="shared" si="5"/>
        <v>7250</v>
      </c>
      <c r="D45" s="41">
        <f t="shared" si="6"/>
        <v>6</v>
      </c>
      <c r="E45" s="42" t="str">
        <f t="shared" si="2"/>
        <v>MELILLA</v>
      </c>
      <c r="F45" s="42">
        <f t="shared" si="7"/>
        <v>4729</v>
      </c>
      <c r="G45" s="42">
        <f t="shared" si="8"/>
        <v>3505</v>
      </c>
    </row>
    <row r="46" spans="1:9" x14ac:dyDescent="0.25">
      <c r="A46" s="42" t="str">
        <f t="shared" si="3"/>
        <v>BILBAO</v>
      </c>
      <c r="B46" s="41">
        <f t="shared" si="4"/>
        <v>770</v>
      </c>
      <c r="C46" s="41">
        <f t="shared" si="5"/>
        <v>773</v>
      </c>
      <c r="D46" s="41">
        <f t="shared" si="6"/>
        <v>13</v>
      </c>
      <c r="E46" s="42" t="str">
        <f t="shared" si="2"/>
        <v>VALENCIA</v>
      </c>
      <c r="F46" s="42">
        <f t="shared" si="7"/>
        <v>3360</v>
      </c>
      <c r="G46" s="42">
        <f t="shared" si="8"/>
        <v>4561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3261</v>
      </c>
      <c r="G47" s="42">
        <f t="shared" si="8"/>
        <v>2264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2611</v>
      </c>
      <c r="G48" s="42">
        <f t="shared" si="8"/>
        <v>1344</v>
      </c>
    </row>
    <row r="49" spans="1:7" x14ac:dyDescent="0.25">
      <c r="A49" s="42" t="str">
        <f t="shared" si="3"/>
        <v>CEUTA</v>
      </c>
      <c r="B49" s="41">
        <f t="shared" si="4"/>
        <v>29436</v>
      </c>
      <c r="C49" s="41">
        <f t="shared" si="5"/>
        <v>29373</v>
      </c>
      <c r="D49" s="41">
        <f t="shared" si="6"/>
        <v>3</v>
      </c>
      <c r="E49" s="42" t="str">
        <f t="shared" si="2"/>
        <v>BAHIA DE CADIZ</v>
      </c>
      <c r="F49" s="42">
        <f t="shared" si="7"/>
        <v>900</v>
      </c>
      <c r="G49" s="42">
        <f t="shared" si="8"/>
        <v>926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770</v>
      </c>
      <c r="G50" s="42">
        <f t="shared" si="8"/>
        <v>773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20</v>
      </c>
      <c r="D51" s="41">
        <f t="shared" si="6"/>
        <v>14</v>
      </c>
      <c r="E51" s="42" t="str">
        <f t="shared" si="2"/>
        <v>GIJON</v>
      </c>
      <c r="F51" s="42">
        <f t="shared" si="7"/>
        <v>7</v>
      </c>
      <c r="G51" s="42">
        <f t="shared" si="8"/>
        <v>20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6435</v>
      </c>
      <c r="C53" s="41">
        <f t="shared" si="5"/>
        <v>8722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3261</v>
      </c>
      <c r="C54" s="41">
        <f t="shared" si="5"/>
        <v>2264</v>
      </c>
      <c r="D54" s="41">
        <f t="shared" si="6"/>
        <v>10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4729</v>
      </c>
      <c r="C56" s="41">
        <f t="shared" si="5"/>
        <v>3505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4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39074</v>
      </c>
      <c r="C59" s="41">
        <f t="shared" si="5"/>
        <v>45888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3360</v>
      </c>
      <c r="C63" s="41">
        <f t="shared" si="5"/>
        <v>4561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116</v>
      </c>
      <c r="C7" s="9">
        <v>112</v>
      </c>
      <c r="D7" s="9">
        <v>116</v>
      </c>
      <c r="E7" s="9">
        <v>112</v>
      </c>
      <c r="F7" s="10">
        <f>((E7*100)/D7)-100</f>
        <v>-3.448275862068968</v>
      </c>
      <c r="G7" s="1"/>
      <c r="H7" s="1"/>
      <c r="I7" s="1"/>
    </row>
    <row r="8" spans="1:12" x14ac:dyDescent="0.25">
      <c r="A8" s="11" t="s">
        <v>42</v>
      </c>
      <c r="B8" s="12">
        <v>84</v>
      </c>
      <c r="C8" s="12">
        <v>87</v>
      </c>
      <c r="D8" s="12">
        <v>84</v>
      </c>
      <c r="E8" s="12">
        <v>87</v>
      </c>
      <c r="F8" s="13">
        <f t="shared" ref="F8:F35" si="0">((E8*100)/D8)-100</f>
        <v>3.5714285714285694</v>
      </c>
      <c r="G8" s="1"/>
      <c r="H8" s="1"/>
      <c r="I8" s="1"/>
    </row>
    <row r="9" spans="1:12" x14ac:dyDescent="0.25">
      <c r="A9" s="8" t="s">
        <v>43</v>
      </c>
      <c r="B9" s="9">
        <v>158</v>
      </c>
      <c r="C9" s="9">
        <v>159</v>
      </c>
      <c r="D9" s="9">
        <v>158</v>
      </c>
      <c r="E9" s="9">
        <v>159</v>
      </c>
      <c r="F9" s="10">
        <f t="shared" si="0"/>
        <v>0.63291139240506311</v>
      </c>
      <c r="G9" s="1"/>
      <c r="H9" s="1"/>
      <c r="I9" s="1"/>
    </row>
    <row r="10" spans="1:12" x14ac:dyDescent="0.25">
      <c r="A10" s="11" t="s">
        <v>44</v>
      </c>
      <c r="B10" s="12">
        <v>68</v>
      </c>
      <c r="C10" s="12">
        <v>76</v>
      </c>
      <c r="D10" s="12">
        <v>68</v>
      </c>
      <c r="E10" s="12">
        <v>76</v>
      </c>
      <c r="F10" s="13">
        <f t="shared" si="0"/>
        <v>11.764705882352942</v>
      </c>
      <c r="G10" s="1"/>
      <c r="H10" s="1"/>
      <c r="I10" s="1"/>
    </row>
    <row r="11" spans="1:12" x14ac:dyDescent="0.25">
      <c r="A11" s="8" t="s">
        <v>45</v>
      </c>
      <c r="B11" s="9">
        <v>1910</v>
      </c>
      <c r="C11" s="9">
        <v>1671</v>
      </c>
      <c r="D11" s="9">
        <v>1910</v>
      </c>
      <c r="E11" s="9">
        <v>1671</v>
      </c>
      <c r="F11" s="10">
        <f t="shared" si="0"/>
        <v>-12.513089005235599</v>
      </c>
      <c r="G11" s="1"/>
      <c r="H11" s="1"/>
      <c r="I11" s="1"/>
    </row>
    <row r="12" spans="1:12" x14ac:dyDescent="0.25">
      <c r="A12" s="11" t="s">
        <v>46</v>
      </c>
      <c r="B12" s="12">
        <v>111</v>
      </c>
      <c r="C12" s="12">
        <v>120</v>
      </c>
      <c r="D12" s="12">
        <v>111</v>
      </c>
      <c r="E12" s="12">
        <v>120</v>
      </c>
      <c r="F12" s="13">
        <f t="shared" si="0"/>
        <v>8.1081081081081123</v>
      </c>
      <c r="G12" s="1"/>
      <c r="H12" s="1"/>
      <c r="I12" s="1"/>
    </row>
    <row r="13" spans="1:12" x14ac:dyDescent="0.25">
      <c r="A13" s="8" t="s">
        <v>47</v>
      </c>
      <c r="B13" s="9">
        <v>583</v>
      </c>
      <c r="C13" s="9">
        <v>645</v>
      </c>
      <c r="D13" s="9">
        <v>583</v>
      </c>
      <c r="E13" s="9">
        <v>645</v>
      </c>
      <c r="F13" s="10">
        <f t="shared" si="0"/>
        <v>10.63464837049743</v>
      </c>
      <c r="G13" s="1"/>
      <c r="H13" s="1"/>
      <c r="I13" s="1"/>
    </row>
    <row r="14" spans="1:12" x14ac:dyDescent="0.25">
      <c r="A14" s="11" t="s">
        <v>48</v>
      </c>
      <c r="B14" s="12">
        <v>579</v>
      </c>
      <c r="C14" s="12">
        <v>630</v>
      </c>
      <c r="D14" s="12">
        <v>579</v>
      </c>
      <c r="E14" s="12">
        <v>630</v>
      </c>
      <c r="F14" s="13">
        <f t="shared" si="0"/>
        <v>8.8082901554404174</v>
      </c>
      <c r="G14" s="1"/>
      <c r="H14" s="1"/>
      <c r="I14" s="1"/>
    </row>
    <row r="15" spans="1:12" x14ac:dyDescent="0.25">
      <c r="A15" s="8" t="s">
        <v>49</v>
      </c>
      <c r="B15" s="9">
        <v>259</v>
      </c>
      <c r="C15" s="9">
        <v>276</v>
      </c>
      <c r="D15" s="9">
        <v>259</v>
      </c>
      <c r="E15" s="9">
        <v>276</v>
      </c>
      <c r="F15" s="10">
        <f t="shared" si="0"/>
        <v>6.5637065637065604</v>
      </c>
      <c r="G15" s="1"/>
      <c r="H15" s="1"/>
      <c r="I15" s="1"/>
    </row>
    <row r="16" spans="1:12" x14ac:dyDescent="0.25">
      <c r="A16" s="11" t="s">
        <v>50</v>
      </c>
      <c r="B16" s="12">
        <v>142</v>
      </c>
      <c r="C16" s="12">
        <v>144</v>
      </c>
      <c r="D16" s="12">
        <v>142</v>
      </c>
      <c r="E16" s="12">
        <v>144</v>
      </c>
      <c r="F16" s="13">
        <f t="shared" si="0"/>
        <v>1.4084507042253591</v>
      </c>
      <c r="G16" s="1"/>
      <c r="H16" s="1"/>
      <c r="I16" s="1"/>
    </row>
    <row r="17" spans="1:9" x14ac:dyDescent="0.25">
      <c r="A17" s="8" t="s">
        <v>51</v>
      </c>
      <c r="B17" s="9">
        <v>90</v>
      </c>
      <c r="C17" s="9">
        <v>91</v>
      </c>
      <c r="D17" s="9">
        <v>90</v>
      </c>
      <c r="E17" s="9">
        <v>91</v>
      </c>
      <c r="F17" s="10">
        <f t="shared" si="0"/>
        <v>1.1111111111111143</v>
      </c>
      <c r="G17" s="1"/>
      <c r="H17" s="1"/>
      <c r="I17" s="1"/>
    </row>
    <row r="18" spans="1:9" x14ac:dyDescent="0.25">
      <c r="A18" s="11" t="s">
        <v>52</v>
      </c>
      <c r="B18" s="12">
        <v>758</v>
      </c>
      <c r="C18" s="12">
        <v>734</v>
      </c>
      <c r="D18" s="12">
        <v>758</v>
      </c>
      <c r="E18" s="12">
        <v>734</v>
      </c>
      <c r="F18" s="13">
        <f t="shared" si="0"/>
        <v>-3.1662269129287637</v>
      </c>
      <c r="G18" s="1"/>
      <c r="H18" s="1"/>
      <c r="I18" s="1"/>
    </row>
    <row r="19" spans="1:9" x14ac:dyDescent="0.25">
      <c r="A19" s="8" t="s">
        <v>53</v>
      </c>
      <c r="B19" s="9">
        <v>77</v>
      </c>
      <c r="C19" s="9">
        <v>92</v>
      </c>
      <c r="D19" s="9">
        <v>77</v>
      </c>
      <c r="E19" s="9">
        <v>92</v>
      </c>
      <c r="F19" s="10">
        <f t="shared" si="0"/>
        <v>19.480519480519476</v>
      </c>
      <c r="G19" s="1"/>
      <c r="H19" s="1"/>
      <c r="I19" s="1"/>
    </row>
    <row r="20" spans="1:9" x14ac:dyDescent="0.25">
      <c r="A20" s="11" t="s">
        <v>54</v>
      </c>
      <c r="B20" s="12">
        <v>78</v>
      </c>
      <c r="C20" s="12">
        <v>83</v>
      </c>
      <c r="D20" s="12">
        <v>78</v>
      </c>
      <c r="E20" s="12">
        <v>83</v>
      </c>
      <c r="F20" s="13">
        <f t="shared" si="0"/>
        <v>6.4102564102564088</v>
      </c>
      <c r="G20" s="1"/>
      <c r="H20" s="1"/>
      <c r="I20" s="1"/>
    </row>
    <row r="21" spans="1:9" x14ac:dyDescent="0.25">
      <c r="A21" s="8" t="s">
        <v>55</v>
      </c>
      <c r="B21" s="9">
        <v>112</v>
      </c>
      <c r="C21" s="9">
        <v>88</v>
      </c>
      <c r="D21" s="9">
        <v>112</v>
      </c>
      <c r="E21" s="9">
        <v>88</v>
      </c>
      <c r="F21" s="10">
        <f t="shared" si="0"/>
        <v>-21.428571428571431</v>
      </c>
      <c r="G21" s="1"/>
      <c r="H21" s="1"/>
      <c r="I21" s="1"/>
    </row>
    <row r="22" spans="1:9" x14ac:dyDescent="0.25">
      <c r="A22" s="11" t="s">
        <v>56</v>
      </c>
      <c r="B22" s="12">
        <v>1039</v>
      </c>
      <c r="C22" s="12">
        <v>893</v>
      </c>
      <c r="D22" s="12">
        <v>1039</v>
      </c>
      <c r="E22" s="12">
        <v>893</v>
      </c>
      <c r="F22" s="13">
        <f t="shared" si="0"/>
        <v>-14.051973051010592</v>
      </c>
      <c r="G22" s="1"/>
      <c r="H22" s="1"/>
      <c r="I22" s="1"/>
    </row>
    <row r="23" spans="1:9" x14ac:dyDescent="0.25">
      <c r="A23" s="8" t="s">
        <v>57</v>
      </c>
      <c r="B23" s="9">
        <v>109</v>
      </c>
      <c r="C23" s="9">
        <v>105</v>
      </c>
      <c r="D23" s="9">
        <v>109</v>
      </c>
      <c r="E23" s="9">
        <v>105</v>
      </c>
      <c r="F23" s="10">
        <f t="shared" si="0"/>
        <v>-3.6697247706422047</v>
      </c>
      <c r="G23" s="1"/>
      <c r="H23" s="1"/>
      <c r="I23" s="1"/>
    </row>
    <row r="24" spans="1:9" x14ac:dyDescent="0.25">
      <c r="A24" s="11" t="s">
        <v>58</v>
      </c>
      <c r="B24" s="12">
        <v>67</v>
      </c>
      <c r="C24" s="12">
        <v>100</v>
      </c>
      <c r="D24" s="12">
        <v>67</v>
      </c>
      <c r="E24" s="12">
        <v>100</v>
      </c>
      <c r="F24" s="13">
        <f t="shared" si="0"/>
        <v>49.25373134328359</v>
      </c>
      <c r="G24" s="1"/>
      <c r="H24" s="1"/>
      <c r="I24" s="1"/>
    </row>
    <row r="25" spans="1:9" x14ac:dyDescent="0.25">
      <c r="A25" s="8" t="s">
        <v>59</v>
      </c>
      <c r="B25" s="9">
        <v>80</v>
      </c>
      <c r="C25" s="9">
        <v>79</v>
      </c>
      <c r="D25" s="9">
        <v>80</v>
      </c>
      <c r="E25" s="9">
        <v>79</v>
      </c>
      <c r="F25" s="10">
        <f t="shared" si="0"/>
        <v>-1.25</v>
      </c>
      <c r="G25" s="1"/>
      <c r="H25" s="1"/>
      <c r="I25" s="1"/>
    </row>
    <row r="26" spans="1:9" x14ac:dyDescent="0.25">
      <c r="A26" s="11" t="s">
        <v>60</v>
      </c>
      <c r="B26" s="12">
        <v>40</v>
      </c>
      <c r="C26" s="12">
        <v>37</v>
      </c>
      <c r="D26" s="12">
        <v>40</v>
      </c>
      <c r="E26" s="12">
        <v>37</v>
      </c>
      <c r="F26" s="13">
        <f t="shared" si="0"/>
        <v>-7.5</v>
      </c>
      <c r="G26" s="1"/>
      <c r="H26" s="1"/>
      <c r="I26" s="1"/>
    </row>
    <row r="27" spans="1:9" x14ac:dyDescent="0.25">
      <c r="A27" s="8" t="s">
        <v>61</v>
      </c>
      <c r="B27" s="9">
        <v>106</v>
      </c>
      <c r="C27" s="9">
        <v>103</v>
      </c>
      <c r="D27" s="9">
        <v>106</v>
      </c>
      <c r="E27" s="9">
        <v>103</v>
      </c>
      <c r="F27" s="10">
        <f t="shared" si="0"/>
        <v>-2.8301886792452819</v>
      </c>
      <c r="G27" s="1"/>
      <c r="H27" s="1"/>
      <c r="I27" s="1"/>
    </row>
    <row r="28" spans="1:9" x14ac:dyDescent="0.25">
      <c r="A28" s="11" t="s">
        <v>62</v>
      </c>
      <c r="B28" s="12">
        <v>1735</v>
      </c>
      <c r="C28" s="12">
        <v>1505</v>
      </c>
      <c r="D28" s="12">
        <v>1735</v>
      </c>
      <c r="E28" s="12">
        <v>1505</v>
      </c>
      <c r="F28" s="13">
        <f t="shared" si="0"/>
        <v>-13.256484149855908</v>
      </c>
      <c r="G28" s="1"/>
      <c r="H28" s="1"/>
      <c r="I28" s="1"/>
    </row>
    <row r="29" spans="1:9" x14ac:dyDescent="0.25">
      <c r="A29" s="8" t="s">
        <v>63</v>
      </c>
      <c r="B29" s="9">
        <v>128</v>
      </c>
      <c r="C29" s="9">
        <v>131</v>
      </c>
      <c r="D29" s="9">
        <v>128</v>
      </c>
      <c r="E29" s="9">
        <v>131</v>
      </c>
      <c r="F29" s="10">
        <f t="shared" si="0"/>
        <v>2.34375</v>
      </c>
      <c r="G29" s="1"/>
      <c r="H29" s="1"/>
      <c r="I29" s="1"/>
    </row>
    <row r="30" spans="1:9" x14ac:dyDescent="0.25">
      <c r="A30" s="11" t="s">
        <v>64</v>
      </c>
      <c r="B30" s="12">
        <v>97</v>
      </c>
      <c r="C30" s="12">
        <v>125</v>
      </c>
      <c r="D30" s="12">
        <v>97</v>
      </c>
      <c r="E30" s="12">
        <v>125</v>
      </c>
      <c r="F30" s="13">
        <f t="shared" si="0"/>
        <v>28.86597938144331</v>
      </c>
      <c r="G30" s="1"/>
      <c r="H30" s="1"/>
      <c r="I30" s="1"/>
    </row>
    <row r="31" spans="1:9" x14ac:dyDescent="0.25">
      <c r="A31" s="8" t="s">
        <v>65</v>
      </c>
      <c r="B31" s="9">
        <v>196</v>
      </c>
      <c r="C31" s="9">
        <v>196</v>
      </c>
      <c r="D31" s="9">
        <v>196</v>
      </c>
      <c r="E31" s="9">
        <v>196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66</v>
      </c>
      <c r="B32" s="12">
        <v>506</v>
      </c>
      <c r="C32" s="12">
        <v>510</v>
      </c>
      <c r="D32" s="12">
        <v>506</v>
      </c>
      <c r="E32" s="12">
        <v>510</v>
      </c>
      <c r="F32" s="13">
        <f t="shared" si="0"/>
        <v>0.79051383399209385</v>
      </c>
      <c r="G32" s="1"/>
      <c r="H32" s="1"/>
      <c r="I32" s="1"/>
    </row>
    <row r="33" spans="1:9" x14ac:dyDescent="0.25">
      <c r="A33" s="8" t="s">
        <v>67</v>
      </c>
      <c r="B33" s="9">
        <v>217</v>
      </c>
      <c r="C33" s="9">
        <v>189</v>
      </c>
      <c r="D33" s="9">
        <v>217</v>
      </c>
      <c r="E33" s="9">
        <v>189</v>
      </c>
      <c r="F33" s="10">
        <f t="shared" si="0"/>
        <v>-12.903225806451616</v>
      </c>
      <c r="G33" s="1"/>
      <c r="H33" s="1"/>
      <c r="I33" s="1"/>
    </row>
    <row r="34" spans="1:9" x14ac:dyDescent="0.25">
      <c r="A34" s="11" t="s">
        <v>68</v>
      </c>
      <c r="B34" s="12">
        <v>26</v>
      </c>
      <c r="C34" s="12">
        <v>31</v>
      </c>
      <c r="D34" s="12">
        <v>26</v>
      </c>
      <c r="E34" s="12">
        <v>31</v>
      </c>
      <c r="F34" s="13">
        <f t="shared" si="0"/>
        <v>19.230769230769226</v>
      </c>
      <c r="G34" s="1"/>
      <c r="H34" s="1"/>
      <c r="I34" s="1"/>
    </row>
    <row r="35" spans="1:9" x14ac:dyDescent="0.25">
      <c r="A35" s="14" t="s">
        <v>69</v>
      </c>
      <c r="B35" s="15">
        <f>SUM(B7:B34)</f>
        <v>9471</v>
      </c>
      <c r="C35" s="15">
        <f t="shared" ref="C35:E35" si="1">SUM(C7:C34)</f>
        <v>9012</v>
      </c>
      <c r="D35" s="15">
        <f t="shared" si="1"/>
        <v>9471</v>
      </c>
      <c r="E35" s="15">
        <f t="shared" si="1"/>
        <v>9012</v>
      </c>
      <c r="F35" s="16">
        <f t="shared" si="0"/>
        <v>-4.8463731390560696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112</v>
      </c>
      <c r="C38" s="41">
        <f>D7</f>
        <v>116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1671</v>
      </c>
      <c r="G38" s="42">
        <f>LOOKUP(E38,$A$38:$A$65,$C$38:$C$65)</f>
        <v>1910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</v>
      </c>
      <c r="C39" s="41">
        <f t="shared" ref="C39:C65" si="5">D8</f>
        <v>84</v>
      </c>
      <c r="D39" s="41">
        <f t="shared" ref="D39:D65" si="6">_xlfn.RANK.EQ(B39,$B$38:$B$65)+COUNTIF($B$38:$B$65,B39)-1</f>
        <v>23</v>
      </c>
      <c r="E39" s="42" t="str">
        <f t="shared" si="2"/>
        <v>SANTA CRUZ DE TENERIFE</v>
      </c>
      <c r="F39" s="42">
        <f t="shared" ref="F39:F54" si="7">LOOKUP(E39,$A$38:$A$65,$B$38:$B$65)</f>
        <v>1505</v>
      </c>
      <c r="G39" s="42">
        <f t="shared" ref="G39:G65" si="8">LOOKUP(E39,$A$38:$A$65,$C$38:$C$65)</f>
        <v>1735</v>
      </c>
    </row>
    <row r="40" spans="1:9" x14ac:dyDescent="0.25">
      <c r="A40" s="42" t="str">
        <f t="shared" si="3"/>
        <v>ALMERIA</v>
      </c>
      <c r="B40" s="41">
        <f t="shared" si="4"/>
        <v>159</v>
      </c>
      <c r="C40" s="41">
        <f t="shared" si="5"/>
        <v>158</v>
      </c>
      <c r="D40" s="41">
        <f t="shared" si="6"/>
        <v>11</v>
      </c>
      <c r="E40" s="42" t="str">
        <f t="shared" si="2"/>
        <v>LAS PALMAS</v>
      </c>
      <c r="F40" s="42">
        <f t="shared" si="7"/>
        <v>893</v>
      </c>
      <c r="G40" s="42">
        <f t="shared" si="8"/>
        <v>1039</v>
      </c>
    </row>
    <row r="41" spans="1:9" x14ac:dyDescent="0.25">
      <c r="A41" s="42" t="str">
        <f t="shared" si="3"/>
        <v>AVILES</v>
      </c>
      <c r="B41" s="41">
        <f t="shared" si="4"/>
        <v>76</v>
      </c>
      <c r="C41" s="41">
        <f t="shared" si="5"/>
        <v>68</v>
      </c>
      <c r="D41" s="41">
        <f t="shared" si="6"/>
        <v>26</v>
      </c>
      <c r="E41" s="42" t="str">
        <f t="shared" si="2"/>
        <v>CEUTA</v>
      </c>
      <c r="F41" s="42">
        <f t="shared" si="7"/>
        <v>734</v>
      </c>
      <c r="G41" s="42">
        <f t="shared" si="8"/>
        <v>758</v>
      </c>
    </row>
    <row r="42" spans="1:9" x14ac:dyDescent="0.25">
      <c r="A42" s="42" t="str">
        <f t="shared" si="3"/>
        <v>BAHIA DE ALGECIRAS</v>
      </c>
      <c r="B42" s="41">
        <f t="shared" si="4"/>
        <v>1671</v>
      </c>
      <c r="C42" s="41">
        <f t="shared" si="5"/>
        <v>1910</v>
      </c>
      <c r="D42" s="41">
        <f t="shared" si="6"/>
        <v>1</v>
      </c>
      <c r="E42" s="42" t="str">
        <f t="shared" si="2"/>
        <v>BALEARES</v>
      </c>
      <c r="F42" s="42">
        <f t="shared" si="7"/>
        <v>645</v>
      </c>
      <c r="G42" s="42">
        <f t="shared" si="8"/>
        <v>583</v>
      </c>
    </row>
    <row r="43" spans="1:9" x14ac:dyDescent="0.25">
      <c r="A43" s="42" t="str">
        <f t="shared" si="3"/>
        <v>BAHIA DE CADIZ</v>
      </c>
      <c r="B43" s="41">
        <f t="shared" si="4"/>
        <v>120</v>
      </c>
      <c r="C43" s="41">
        <f t="shared" si="5"/>
        <v>111</v>
      </c>
      <c r="D43" s="41">
        <f t="shared" si="6"/>
        <v>15</v>
      </c>
      <c r="E43" s="42" t="str">
        <f t="shared" si="2"/>
        <v>BARCELONA</v>
      </c>
      <c r="F43" s="42">
        <f t="shared" si="7"/>
        <v>630</v>
      </c>
      <c r="G43" s="42">
        <f t="shared" si="8"/>
        <v>579</v>
      </c>
    </row>
    <row r="44" spans="1:9" x14ac:dyDescent="0.25">
      <c r="A44" s="42" t="str">
        <f t="shared" si="3"/>
        <v>BALEARES</v>
      </c>
      <c r="B44" s="41">
        <f t="shared" si="4"/>
        <v>645</v>
      </c>
      <c r="C44" s="41">
        <f t="shared" si="5"/>
        <v>583</v>
      </c>
      <c r="D44" s="41">
        <f t="shared" si="6"/>
        <v>5</v>
      </c>
      <c r="E44" s="42" t="str">
        <f t="shared" si="2"/>
        <v>VALENCIA</v>
      </c>
      <c r="F44" s="42">
        <f t="shared" si="7"/>
        <v>510</v>
      </c>
      <c r="G44" s="42">
        <f t="shared" si="8"/>
        <v>506</v>
      </c>
    </row>
    <row r="45" spans="1:9" x14ac:dyDescent="0.25">
      <c r="A45" s="42" t="str">
        <f t="shared" si="3"/>
        <v>BARCELONA</v>
      </c>
      <c r="B45" s="41">
        <f t="shared" si="4"/>
        <v>630</v>
      </c>
      <c r="C45" s="41">
        <f t="shared" si="5"/>
        <v>579</v>
      </c>
      <c r="D45" s="41">
        <f t="shared" si="6"/>
        <v>6</v>
      </c>
      <c r="E45" s="42" t="str">
        <f t="shared" si="2"/>
        <v>BILBAO</v>
      </c>
      <c r="F45" s="42">
        <f t="shared" si="7"/>
        <v>276</v>
      </c>
      <c r="G45" s="42">
        <f t="shared" si="8"/>
        <v>259</v>
      </c>
    </row>
    <row r="46" spans="1:9" x14ac:dyDescent="0.25">
      <c r="A46" s="42" t="str">
        <f t="shared" si="3"/>
        <v>BILBAO</v>
      </c>
      <c r="B46" s="41">
        <f t="shared" si="4"/>
        <v>276</v>
      </c>
      <c r="C46" s="41">
        <f t="shared" si="5"/>
        <v>259</v>
      </c>
      <c r="D46" s="41">
        <f t="shared" si="6"/>
        <v>8</v>
      </c>
      <c r="E46" s="42" t="str">
        <f t="shared" si="2"/>
        <v>TARRAGONA</v>
      </c>
      <c r="F46" s="42">
        <f t="shared" si="7"/>
        <v>196</v>
      </c>
      <c r="G46" s="42">
        <f t="shared" si="8"/>
        <v>196</v>
      </c>
    </row>
    <row r="47" spans="1:9" x14ac:dyDescent="0.25">
      <c r="A47" s="42" t="str">
        <f t="shared" si="3"/>
        <v>CARTAGENA</v>
      </c>
      <c r="B47" s="41">
        <f t="shared" si="4"/>
        <v>144</v>
      </c>
      <c r="C47" s="41">
        <f t="shared" si="5"/>
        <v>142</v>
      </c>
      <c r="D47" s="41">
        <f t="shared" si="6"/>
        <v>12</v>
      </c>
      <c r="E47" s="42" t="str">
        <f t="shared" si="2"/>
        <v>VIGO</v>
      </c>
      <c r="F47" s="42">
        <f t="shared" si="7"/>
        <v>189</v>
      </c>
      <c r="G47" s="42">
        <f t="shared" si="8"/>
        <v>217</v>
      </c>
    </row>
    <row r="48" spans="1:9" x14ac:dyDescent="0.25">
      <c r="A48" s="42" t="str">
        <f t="shared" si="3"/>
        <v>CASTELLON</v>
      </c>
      <c r="B48" s="41">
        <f t="shared" si="4"/>
        <v>91</v>
      </c>
      <c r="C48" s="41">
        <f t="shared" si="5"/>
        <v>90</v>
      </c>
      <c r="D48" s="41">
        <f t="shared" si="6"/>
        <v>21</v>
      </c>
      <c r="E48" s="42" t="str">
        <f t="shared" si="2"/>
        <v>ALMERIA</v>
      </c>
      <c r="F48" s="42">
        <f t="shared" si="7"/>
        <v>159</v>
      </c>
      <c r="G48" s="42">
        <f t="shared" si="8"/>
        <v>158</v>
      </c>
    </row>
    <row r="49" spans="1:7" x14ac:dyDescent="0.25">
      <c r="A49" s="42" t="str">
        <f t="shared" si="3"/>
        <v>CEUTA</v>
      </c>
      <c r="B49" s="41">
        <f t="shared" si="4"/>
        <v>734</v>
      </c>
      <c r="C49" s="41">
        <f t="shared" si="5"/>
        <v>758</v>
      </c>
      <c r="D49" s="41">
        <f t="shared" si="6"/>
        <v>4</v>
      </c>
      <c r="E49" s="42" t="str">
        <f t="shared" si="2"/>
        <v>CARTAGENA</v>
      </c>
      <c r="F49" s="42">
        <f t="shared" si="7"/>
        <v>144</v>
      </c>
      <c r="G49" s="42">
        <f t="shared" si="8"/>
        <v>142</v>
      </c>
    </row>
    <row r="50" spans="1:7" x14ac:dyDescent="0.25">
      <c r="A50" s="42" t="str">
        <f t="shared" si="3"/>
        <v>FERROL-SAN CIBRAO</v>
      </c>
      <c r="B50" s="41">
        <f t="shared" si="4"/>
        <v>92</v>
      </c>
      <c r="C50" s="41">
        <f t="shared" si="5"/>
        <v>77</v>
      </c>
      <c r="D50" s="41">
        <f t="shared" si="6"/>
        <v>20</v>
      </c>
      <c r="E50" s="42" t="str">
        <f t="shared" si="2"/>
        <v>SANTANDER</v>
      </c>
      <c r="F50" s="42">
        <f t="shared" si="7"/>
        <v>131</v>
      </c>
      <c r="G50" s="42">
        <f t="shared" si="8"/>
        <v>128</v>
      </c>
    </row>
    <row r="51" spans="1:7" x14ac:dyDescent="0.25">
      <c r="A51" s="42" t="str">
        <f t="shared" si="3"/>
        <v>GIJON</v>
      </c>
      <c r="B51" s="41">
        <f t="shared" si="4"/>
        <v>83</v>
      </c>
      <c r="C51" s="41">
        <f t="shared" si="5"/>
        <v>78</v>
      </c>
      <c r="D51" s="41">
        <f t="shared" si="6"/>
        <v>24</v>
      </c>
      <c r="E51" s="42" t="str">
        <f t="shared" si="2"/>
        <v>SEVILLA</v>
      </c>
      <c r="F51" s="42">
        <f t="shared" si="7"/>
        <v>125</v>
      </c>
      <c r="G51" s="42">
        <f t="shared" si="8"/>
        <v>97</v>
      </c>
    </row>
    <row r="52" spans="1:7" x14ac:dyDescent="0.25">
      <c r="A52" s="42" t="str">
        <f t="shared" si="3"/>
        <v>HUELVA</v>
      </c>
      <c r="B52" s="41">
        <f t="shared" si="4"/>
        <v>88</v>
      </c>
      <c r="C52" s="41">
        <f t="shared" si="5"/>
        <v>112</v>
      </c>
      <c r="D52" s="41">
        <f t="shared" si="6"/>
        <v>22</v>
      </c>
      <c r="E52" s="42" t="str">
        <f t="shared" si="2"/>
        <v>BAHIA DE CADIZ</v>
      </c>
      <c r="F52" s="42">
        <f t="shared" si="7"/>
        <v>120</v>
      </c>
      <c r="G52" s="42">
        <f t="shared" si="8"/>
        <v>111</v>
      </c>
    </row>
    <row r="53" spans="1:7" x14ac:dyDescent="0.25">
      <c r="A53" s="42" t="str">
        <f t="shared" si="3"/>
        <v>LAS PALMAS</v>
      </c>
      <c r="B53" s="41">
        <f t="shared" si="4"/>
        <v>893</v>
      </c>
      <c r="C53" s="41">
        <f t="shared" si="5"/>
        <v>1039</v>
      </c>
      <c r="D53" s="41">
        <f t="shared" si="6"/>
        <v>3</v>
      </c>
      <c r="E53" s="42" t="str">
        <f t="shared" si="2"/>
        <v>A CORUÑA</v>
      </c>
      <c r="F53" s="42">
        <f t="shared" si="7"/>
        <v>112</v>
      </c>
      <c r="G53" s="42">
        <f t="shared" si="8"/>
        <v>116</v>
      </c>
    </row>
    <row r="54" spans="1:7" x14ac:dyDescent="0.25">
      <c r="A54" s="42" t="str">
        <f t="shared" si="3"/>
        <v>MALAGA</v>
      </c>
      <c r="B54" s="41">
        <f t="shared" si="4"/>
        <v>105</v>
      </c>
      <c r="C54" s="41">
        <f t="shared" si="5"/>
        <v>109</v>
      </c>
      <c r="D54" s="41">
        <f t="shared" si="6"/>
        <v>17</v>
      </c>
      <c r="E54" s="42" t="str">
        <f t="shared" si="2"/>
        <v>MALAGA</v>
      </c>
      <c r="F54" s="42">
        <f t="shared" si="7"/>
        <v>105</v>
      </c>
      <c r="G54" s="42">
        <f t="shared" si="8"/>
        <v>109</v>
      </c>
    </row>
    <row r="55" spans="1:7" x14ac:dyDescent="0.25">
      <c r="A55" s="42" t="str">
        <f t="shared" si="3"/>
        <v>MARIN Y RIA DE PONTEVEDRA</v>
      </c>
      <c r="B55" s="41">
        <f t="shared" si="4"/>
        <v>100</v>
      </c>
      <c r="C55" s="41">
        <f t="shared" si="5"/>
        <v>67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103</v>
      </c>
      <c r="G55" s="42">
        <f t="shared" si="8"/>
        <v>106</v>
      </c>
    </row>
    <row r="56" spans="1:7" x14ac:dyDescent="0.25">
      <c r="A56" s="42" t="str">
        <f t="shared" si="3"/>
        <v>MELILLA</v>
      </c>
      <c r="B56" s="41">
        <f t="shared" si="4"/>
        <v>79</v>
      </c>
      <c r="C56" s="41">
        <f t="shared" si="5"/>
        <v>80</v>
      </c>
      <c r="D56" s="41">
        <f t="shared" si="6"/>
        <v>25</v>
      </c>
      <c r="E56" s="42" t="str">
        <f t="shared" si="2"/>
        <v>MARIN Y RIA DE PONTEVEDRA</v>
      </c>
      <c r="F56" s="42">
        <f t="shared" si="9"/>
        <v>100</v>
      </c>
      <c r="G56" s="42">
        <f t="shared" si="8"/>
        <v>67</v>
      </c>
    </row>
    <row r="57" spans="1:7" x14ac:dyDescent="0.25">
      <c r="A57" s="42" t="str">
        <f t="shared" si="3"/>
        <v>MOTRIL</v>
      </c>
      <c r="B57" s="41">
        <f t="shared" si="4"/>
        <v>37</v>
      </c>
      <c r="C57" s="41">
        <f t="shared" si="5"/>
        <v>40</v>
      </c>
      <c r="D57" s="41">
        <f t="shared" si="6"/>
        <v>27</v>
      </c>
      <c r="E57" s="42" t="str">
        <f t="shared" si="2"/>
        <v>FERROL-SAN CIBRAO</v>
      </c>
      <c r="F57" s="42">
        <f t="shared" si="9"/>
        <v>92</v>
      </c>
      <c r="G57" s="42">
        <f t="shared" si="8"/>
        <v>77</v>
      </c>
    </row>
    <row r="58" spans="1:7" x14ac:dyDescent="0.25">
      <c r="A58" s="42" t="str">
        <f t="shared" si="3"/>
        <v>PASAIA</v>
      </c>
      <c r="B58" s="41">
        <f t="shared" si="4"/>
        <v>103</v>
      </c>
      <c r="C58" s="41">
        <f t="shared" si="5"/>
        <v>106</v>
      </c>
      <c r="D58" s="41">
        <f t="shared" si="6"/>
        <v>18</v>
      </c>
      <c r="E58" s="42" t="str">
        <f t="shared" si="2"/>
        <v>CASTELLON</v>
      </c>
      <c r="F58" s="42">
        <f t="shared" si="9"/>
        <v>91</v>
      </c>
      <c r="G58" s="42">
        <f t="shared" si="8"/>
        <v>90</v>
      </c>
    </row>
    <row r="59" spans="1:7" x14ac:dyDescent="0.25">
      <c r="A59" s="42" t="str">
        <f t="shared" si="3"/>
        <v>SANTA CRUZ DE TENERIFE</v>
      </c>
      <c r="B59" s="41">
        <f t="shared" si="4"/>
        <v>1505</v>
      </c>
      <c r="C59" s="41">
        <f t="shared" si="5"/>
        <v>1735</v>
      </c>
      <c r="D59" s="41">
        <f t="shared" si="6"/>
        <v>2</v>
      </c>
      <c r="E59" s="42" t="str">
        <f t="shared" si="2"/>
        <v>HUELVA</v>
      </c>
      <c r="F59" s="42">
        <f t="shared" si="9"/>
        <v>88</v>
      </c>
      <c r="G59" s="42">
        <f t="shared" si="8"/>
        <v>112</v>
      </c>
    </row>
    <row r="60" spans="1:7" x14ac:dyDescent="0.25">
      <c r="A60" s="42" t="str">
        <f t="shared" si="3"/>
        <v>SANTANDER</v>
      </c>
      <c r="B60" s="41">
        <f t="shared" si="4"/>
        <v>131</v>
      </c>
      <c r="C60" s="41">
        <f t="shared" si="5"/>
        <v>128</v>
      </c>
      <c r="D60" s="41">
        <f t="shared" si="6"/>
        <v>13</v>
      </c>
      <c r="E60" s="42" t="str">
        <f t="shared" si="2"/>
        <v>ALICANTE</v>
      </c>
      <c r="F60" s="42">
        <f t="shared" si="9"/>
        <v>87</v>
      </c>
      <c r="G60" s="42">
        <f t="shared" si="8"/>
        <v>84</v>
      </c>
    </row>
    <row r="61" spans="1:7" x14ac:dyDescent="0.25">
      <c r="A61" s="42" t="str">
        <f t="shared" si="3"/>
        <v>SEVILLA</v>
      </c>
      <c r="B61" s="41">
        <f t="shared" si="4"/>
        <v>125</v>
      </c>
      <c r="C61" s="41">
        <f t="shared" si="5"/>
        <v>97</v>
      </c>
      <c r="D61" s="41">
        <f t="shared" si="6"/>
        <v>14</v>
      </c>
      <c r="E61" s="42" t="str">
        <f t="shared" si="2"/>
        <v>GIJON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196</v>
      </c>
      <c r="C62" s="41">
        <f t="shared" si="5"/>
        <v>196</v>
      </c>
      <c r="D62" s="41">
        <f t="shared" si="6"/>
        <v>9</v>
      </c>
      <c r="E62" s="42" t="str">
        <f t="shared" si="2"/>
        <v>MELILLA</v>
      </c>
      <c r="F62" s="42">
        <f t="shared" si="9"/>
        <v>79</v>
      </c>
      <c r="G62" s="42">
        <f t="shared" si="8"/>
        <v>80</v>
      </c>
    </row>
    <row r="63" spans="1:7" x14ac:dyDescent="0.25">
      <c r="A63" s="42" t="str">
        <f t="shared" si="3"/>
        <v>VALENCIA</v>
      </c>
      <c r="B63" s="41">
        <f t="shared" si="4"/>
        <v>510</v>
      </c>
      <c r="C63" s="41">
        <f t="shared" si="5"/>
        <v>506</v>
      </c>
      <c r="D63" s="41">
        <f t="shared" si="6"/>
        <v>7</v>
      </c>
      <c r="E63" s="42" t="str">
        <f t="shared" si="2"/>
        <v>AVILES</v>
      </c>
      <c r="F63" s="42">
        <f t="shared" si="9"/>
        <v>76</v>
      </c>
      <c r="G63" s="42">
        <f t="shared" si="8"/>
        <v>68</v>
      </c>
    </row>
    <row r="64" spans="1:7" x14ac:dyDescent="0.25">
      <c r="A64" s="42" t="str">
        <f t="shared" si="3"/>
        <v>VIGO</v>
      </c>
      <c r="B64" s="41">
        <f t="shared" si="4"/>
        <v>189</v>
      </c>
      <c r="C64" s="41">
        <f t="shared" si="5"/>
        <v>217</v>
      </c>
      <c r="D64" s="41">
        <f t="shared" si="6"/>
        <v>10</v>
      </c>
      <c r="E64" s="42" t="str">
        <f t="shared" si="2"/>
        <v>MOTRIL</v>
      </c>
      <c r="F64" s="42">
        <f t="shared" si="9"/>
        <v>37</v>
      </c>
      <c r="G64" s="42">
        <f t="shared" si="8"/>
        <v>40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26</v>
      </c>
      <c r="D65" s="41">
        <f t="shared" si="6"/>
        <v>28</v>
      </c>
      <c r="E65" s="42" t="str">
        <f t="shared" si="2"/>
        <v>VILAGARCIA</v>
      </c>
      <c r="F65" s="42">
        <f t="shared" si="9"/>
        <v>31</v>
      </c>
      <c r="G65" s="42">
        <f t="shared" si="8"/>
        <v>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851125</v>
      </c>
      <c r="C7" s="9">
        <v>1013251</v>
      </c>
      <c r="D7" s="9">
        <v>851125</v>
      </c>
      <c r="E7" s="9">
        <v>1013251</v>
      </c>
      <c r="F7" s="10">
        <f>((E7*100)/D7)-100</f>
        <v>19.048435893670145</v>
      </c>
      <c r="G7" s="1"/>
      <c r="H7" s="1"/>
      <c r="I7" s="1"/>
    </row>
    <row r="8" spans="1:12" x14ac:dyDescent="0.25">
      <c r="A8" s="11" t="s">
        <v>42</v>
      </c>
      <c r="B8" s="12">
        <v>866669</v>
      </c>
      <c r="C8" s="12">
        <v>929929</v>
      </c>
      <c r="D8" s="12">
        <v>866669</v>
      </c>
      <c r="E8" s="12">
        <v>929929</v>
      </c>
      <c r="F8" s="13">
        <f t="shared" ref="F8:F35" si="0">((E8*100)/D8)-100</f>
        <v>7.2992111175085341</v>
      </c>
      <c r="G8" s="1"/>
      <c r="H8" s="1"/>
      <c r="I8" s="1"/>
    </row>
    <row r="9" spans="1:12" x14ac:dyDescent="0.25">
      <c r="A9" s="8" t="s">
        <v>43</v>
      </c>
      <c r="B9" s="9">
        <v>2165795</v>
      </c>
      <c r="C9" s="9">
        <v>2021112</v>
      </c>
      <c r="D9" s="9">
        <v>2165795</v>
      </c>
      <c r="E9" s="9">
        <v>2021112</v>
      </c>
      <c r="F9" s="10">
        <f t="shared" si="0"/>
        <v>-6.6803644850967032</v>
      </c>
      <c r="G9" s="1"/>
      <c r="H9" s="1"/>
      <c r="I9" s="1"/>
    </row>
    <row r="10" spans="1:12" x14ac:dyDescent="0.25">
      <c r="A10" s="11" t="s">
        <v>44</v>
      </c>
      <c r="B10" s="12">
        <v>346369</v>
      </c>
      <c r="C10" s="12">
        <v>515354</v>
      </c>
      <c r="D10" s="12">
        <v>346369</v>
      </c>
      <c r="E10" s="12">
        <v>515354</v>
      </c>
      <c r="F10" s="13">
        <f t="shared" si="0"/>
        <v>48.787564707003213</v>
      </c>
      <c r="G10" s="1"/>
      <c r="H10" s="1"/>
      <c r="I10" s="1"/>
    </row>
    <row r="11" spans="1:12" x14ac:dyDescent="0.25">
      <c r="A11" s="8" t="s">
        <v>45</v>
      </c>
      <c r="B11" s="9">
        <v>17318619</v>
      </c>
      <c r="C11" s="9">
        <v>17577160</v>
      </c>
      <c r="D11" s="9">
        <v>17318619</v>
      </c>
      <c r="E11" s="9">
        <v>17577160</v>
      </c>
      <c r="F11" s="10">
        <f t="shared" si="0"/>
        <v>1.4928499783960802</v>
      </c>
      <c r="G11" s="1"/>
      <c r="H11" s="1"/>
      <c r="I11" s="1"/>
    </row>
    <row r="12" spans="1:12" x14ac:dyDescent="0.25">
      <c r="A12" s="11" t="s">
        <v>46</v>
      </c>
      <c r="B12" s="12">
        <v>1485651</v>
      </c>
      <c r="C12" s="12">
        <v>1406215</v>
      </c>
      <c r="D12" s="12">
        <v>1485651</v>
      </c>
      <c r="E12" s="12">
        <v>1406215</v>
      </c>
      <c r="F12" s="13">
        <f t="shared" si="0"/>
        <v>-5.3468816027451993</v>
      </c>
      <c r="G12" s="1"/>
      <c r="H12" s="1"/>
      <c r="I12" s="1"/>
    </row>
    <row r="13" spans="1:12" x14ac:dyDescent="0.25">
      <c r="A13" s="8" t="s">
        <v>47</v>
      </c>
      <c r="B13" s="9">
        <v>6361671</v>
      </c>
      <c r="C13" s="9">
        <v>7190512</v>
      </c>
      <c r="D13" s="9">
        <v>6361671</v>
      </c>
      <c r="E13" s="9">
        <v>7190512</v>
      </c>
      <c r="F13" s="10">
        <f t="shared" si="0"/>
        <v>13.028668096794064</v>
      </c>
      <c r="G13" s="1"/>
      <c r="H13" s="1"/>
      <c r="I13" s="1"/>
    </row>
    <row r="14" spans="1:12" x14ac:dyDescent="0.25">
      <c r="A14" s="11" t="s">
        <v>48</v>
      </c>
      <c r="B14" s="12">
        <v>12404475</v>
      </c>
      <c r="C14" s="12">
        <v>13553374</v>
      </c>
      <c r="D14" s="12">
        <v>12404475</v>
      </c>
      <c r="E14" s="12">
        <v>13553374</v>
      </c>
      <c r="F14" s="13">
        <f t="shared" si="0"/>
        <v>9.2619719899471704</v>
      </c>
      <c r="G14" s="1"/>
      <c r="H14" s="1"/>
      <c r="I14" s="1"/>
    </row>
    <row r="15" spans="1:12" x14ac:dyDescent="0.25">
      <c r="A15" s="8" t="s">
        <v>49</v>
      </c>
      <c r="B15" s="9">
        <v>3274675</v>
      </c>
      <c r="C15" s="9">
        <v>3502396</v>
      </c>
      <c r="D15" s="9">
        <v>3274675</v>
      </c>
      <c r="E15" s="9">
        <v>3502396</v>
      </c>
      <c r="F15" s="10">
        <f t="shared" si="0"/>
        <v>6.9540030690068448</v>
      </c>
      <c r="G15" s="1"/>
      <c r="H15" s="1"/>
      <c r="I15" s="1"/>
    </row>
    <row r="16" spans="1:12" x14ac:dyDescent="0.25">
      <c r="A16" s="11" t="s">
        <v>50</v>
      </c>
      <c r="B16" s="12">
        <v>2578986</v>
      </c>
      <c r="C16" s="12">
        <v>2678276</v>
      </c>
      <c r="D16" s="12">
        <v>2578986</v>
      </c>
      <c r="E16" s="12">
        <v>2678276</v>
      </c>
      <c r="F16" s="13">
        <f t="shared" si="0"/>
        <v>3.84996273729287</v>
      </c>
      <c r="G16" s="1"/>
      <c r="H16" s="1"/>
      <c r="I16" s="1"/>
    </row>
    <row r="17" spans="1:9" x14ac:dyDescent="0.25">
      <c r="A17" s="8" t="s">
        <v>51</v>
      </c>
      <c r="B17" s="9">
        <v>887444</v>
      </c>
      <c r="C17" s="9">
        <v>831427</v>
      </c>
      <c r="D17" s="9">
        <v>887444</v>
      </c>
      <c r="E17" s="9">
        <v>831427</v>
      </c>
      <c r="F17" s="10">
        <f t="shared" si="0"/>
        <v>-6.312172937109267</v>
      </c>
      <c r="G17" s="1"/>
      <c r="H17" s="1"/>
      <c r="I17" s="1"/>
    </row>
    <row r="18" spans="1:9" x14ac:dyDescent="0.25">
      <c r="A18" s="11" t="s">
        <v>52</v>
      </c>
      <c r="B18" s="12">
        <v>4139007</v>
      </c>
      <c r="C18" s="12">
        <v>4183584</v>
      </c>
      <c r="D18" s="12">
        <v>4139007</v>
      </c>
      <c r="E18" s="12">
        <v>4183584</v>
      </c>
      <c r="F18" s="13">
        <f t="shared" si="0"/>
        <v>1.0769974537370928</v>
      </c>
      <c r="G18" s="1"/>
      <c r="H18" s="1"/>
      <c r="I18" s="1"/>
    </row>
    <row r="19" spans="1:9" x14ac:dyDescent="0.25">
      <c r="A19" s="8" t="s">
        <v>53</v>
      </c>
      <c r="B19" s="9">
        <v>748296</v>
      </c>
      <c r="C19" s="9">
        <v>770846</v>
      </c>
      <c r="D19" s="9">
        <v>748296</v>
      </c>
      <c r="E19" s="9">
        <v>770846</v>
      </c>
      <c r="F19" s="10">
        <f t="shared" si="0"/>
        <v>3.0135133690411351</v>
      </c>
      <c r="G19" s="1"/>
      <c r="H19" s="1"/>
      <c r="I19" s="1"/>
    </row>
    <row r="20" spans="1:9" x14ac:dyDescent="0.25">
      <c r="A20" s="11" t="s">
        <v>54</v>
      </c>
      <c r="B20" s="12">
        <v>1445772</v>
      </c>
      <c r="C20" s="12">
        <v>1458638</v>
      </c>
      <c r="D20" s="12">
        <v>1445772</v>
      </c>
      <c r="E20" s="12">
        <v>1458638</v>
      </c>
      <c r="F20" s="13">
        <f t="shared" si="0"/>
        <v>0.88990518560326848</v>
      </c>
      <c r="G20" s="1"/>
      <c r="H20" s="1"/>
      <c r="I20" s="1"/>
    </row>
    <row r="21" spans="1:9" x14ac:dyDescent="0.25">
      <c r="A21" s="8" t="s">
        <v>55</v>
      </c>
      <c r="B21" s="9">
        <v>1528377</v>
      </c>
      <c r="C21" s="9">
        <v>1223987</v>
      </c>
      <c r="D21" s="9">
        <v>1528377</v>
      </c>
      <c r="E21" s="9">
        <v>1223987</v>
      </c>
      <c r="F21" s="10">
        <f t="shared" si="0"/>
        <v>-19.915897713718536</v>
      </c>
      <c r="G21" s="1"/>
      <c r="H21" s="1"/>
      <c r="I21" s="1"/>
    </row>
    <row r="22" spans="1:9" x14ac:dyDescent="0.25">
      <c r="A22" s="11" t="s">
        <v>56</v>
      </c>
      <c r="B22" s="12">
        <v>11055005</v>
      </c>
      <c r="C22" s="12">
        <v>11293605</v>
      </c>
      <c r="D22" s="12">
        <v>11055005</v>
      </c>
      <c r="E22" s="12">
        <v>11293605</v>
      </c>
      <c r="F22" s="13">
        <f t="shared" si="0"/>
        <v>2.1582984358668256</v>
      </c>
      <c r="G22" s="1"/>
      <c r="H22" s="1"/>
      <c r="I22" s="1"/>
    </row>
    <row r="23" spans="1:9" x14ac:dyDescent="0.25">
      <c r="A23" s="8" t="s">
        <v>57</v>
      </c>
      <c r="B23" s="9">
        <v>1882617</v>
      </c>
      <c r="C23" s="9">
        <v>1817456</v>
      </c>
      <c r="D23" s="9">
        <v>1882617</v>
      </c>
      <c r="E23" s="9">
        <v>1817456</v>
      </c>
      <c r="F23" s="10">
        <f t="shared" si="0"/>
        <v>-3.4611925845777449</v>
      </c>
      <c r="G23" s="1"/>
      <c r="H23" s="1"/>
      <c r="I23" s="1"/>
    </row>
    <row r="24" spans="1:9" x14ac:dyDescent="0.25">
      <c r="A24" s="11" t="s">
        <v>58</v>
      </c>
      <c r="B24" s="12">
        <v>211673</v>
      </c>
      <c r="C24" s="12">
        <v>247334</v>
      </c>
      <c r="D24" s="12">
        <v>211673</v>
      </c>
      <c r="E24" s="12">
        <v>247334</v>
      </c>
      <c r="F24" s="13">
        <f t="shared" si="0"/>
        <v>16.847212445611859</v>
      </c>
      <c r="G24" s="1"/>
      <c r="H24" s="1"/>
      <c r="I24" s="1"/>
    </row>
    <row r="25" spans="1:9" x14ac:dyDescent="0.25">
      <c r="A25" s="8" t="s">
        <v>59</v>
      </c>
      <c r="B25" s="9">
        <v>761143</v>
      </c>
      <c r="C25" s="9">
        <v>772255</v>
      </c>
      <c r="D25" s="9">
        <v>761143</v>
      </c>
      <c r="E25" s="9">
        <v>772255</v>
      </c>
      <c r="F25" s="10">
        <f t="shared" si="0"/>
        <v>1.4599096359028465</v>
      </c>
      <c r="G25" s="1"/>
      <c r="H25" s="1"/>
      <c r="I25" s="1"/>
    </row>
    <row r="26" spans="1:9" x14ac:dyDescent="0.25">
      <c r="A26" s="11" t="s">
        <v>60</v>
      </c>
      <c r="B26" s="12">
        <v>288283</v>
      </c>
      <c r="C26" s="12">
        <v>286401</v>
      </c>
      <c r="D26" s="12">
        <v>288283</v>
      </c>
      <c r="E26" s="12">
        <v>286401</v>
      </c>
      <c r="F26" s="13">
        <f t="shared" si="0"/>
        <v>-0.65283072536361431</v>
      </c>
      <c r="G26" s="1"/>
      <c r="H26" s="1"/>
      <c r="I26" s="1"/>
    </row>
    <row r="27" spans="1:9" x14ac:dyDescent="0.25">
      <c r="A27" s="8" t="s">
        <v>61</v>
      </c>
      <c r="B27" s="9">
        <v>662461</v>
      </c>
      <c r="C27" s="9">
        <v>583736</v>
      </c>
      <c r="D27" s="9">
        <v>662461</v>
      </c>
      <c r="E27" s="9">
        <v>583736</v>
      </c>
      <c r="F27" s="10">
        <f t="shared" si="0"/>
        <v>-11.883718437764642</v>
      </c>
      <c r="G27" s="1"/>
      <c r="H27" s="1"/>
      <c r="I27" s="1"/>
    </row>
    <row r="28" spans="1:9" x14ac:dyDescent="0.25">
      <c r="A28" s="11" t="s">
        <v>62</v>
      </c>
      <c r="B28" s="12">
        <v>14655042</v>
      </c>
      <c r="C28" s="12">
        <v>11920736</v>
      </c>
      <c r="D28" s="12">
        <v>14655042</v>
      </c>
      <c r="E28" s="12">
        <v>11920736</v>
      </c>
      <c r="F28" s="13">
        <f t="shared" si="0"/>
        <v>-18.65778344408703</v>
      </c>
      <c r="G28" s="1"/>
      <c r="H28" s="1"/>
      <c r="I28" s="1"/>
    </row>
    <row r="29" spans="1:9" x14ac:dyDescent="0.25">
      <c r="A29" s="8" t="s">
        <v>63</v>
      </c>
      <c r="B29" s="9">
        <v>1476560</v>
      </c>
      <c r="C29" s="9">
        <v>1723646</v>
      </c>
      <c r="D29" s="9">
        <v>1476560</v>
      </c>
      <c r="E29" s="9">
        <v>1723646</v>
      </c>
      <c r="F29" s="10">
        <f t="shared" si="0"/>
        <v>16.733894999187299</v>
      </c>
      <c r="G29" s="1"/>
      <c r="H29" s="1"/>
      <c r="I29" s="1"/>
    </row>
    <row r="30" spans="1:9" x14ac:dyDescent="0.25">
      <c r="A30" s="11" t="s">
        <v>64</v>
      </c>
      <c r="B30" s="12">
        <v>367454</v>
      </c>
      <c r="C30" s="12">
        <v>471882</v>
      </c>
      <c r="D30" s="12">
        <v>367454</v>
      </c>
      <c r="E30" s="12">
        <v>471882</v>
      </c>
      <c r="F30" s="13">
        <f t="shared" si="0"/>
        <v>28.41933956359162</v>
      </c>
      <c r="G30" s="1"/>
      <c r="H30" s="1"/>
      <c r="I30" s="1"/>
    </row>
    <row r="31" spans="1:9" x14ac:dyDescent="0.25">
      <c r="A31" s="8" t="s">
        <v>65</v>
      </c>
      <c r="B31" s="9">
        <v>2754766</v>
      </c>
      <c r="C31" s="9">
        <v>3000553</v>
      </c>
      <c r="D31" s="9">
        <v>2754766</v>
      </c>
      <c r="E31" s="9">
        <v>3000553</v>
      </c>
      <c r="F31" s="10">
        <f t="shared" si="0"/>
        <v>8.9222460274302762</v>
      </c>
      <c r="G31" s="1"/>
      <c r="H31" s="1"/>
      <c r="I31" s="1"/>
    </row>
    <row r="32" spans="1:9" x14ac:dyDescent="0.25">
      <c r="A32" s="11" t="s">
        <v>66</v>
      </c>
      <c r="B32" s="12">
        <v>8555649</v>
      </c>
      <c r="C32" s="12">
        <v>9832286</v>
      </c>
      <c r="D32" s="12">
        <v>8555649</v>
      </c>
      <c r="E32" s="12">
        <v>9832286</v>
      </c>
      <c r="F32" s="13">
        <f t="shared" si="0"/>
        <v>14.921568194300633</v>
      </c>
      <c r="G32" s="1"/>
      <c r="H32" s="1"/>
      <c r="I32" s="1"/>
    </row>
    <row r="33" spans="1:9" x14ac:dyDescent="0.25">
      <c r="A33" s="8" t="s">
        <v>67</v>
      </c>
      <c r="B33" s="9">
        <v>2054754</v>
      </c>
      <c r="C33" s="9">
        <v>2286135</v>
      </c>
      <c r="D33" s="9">
        <v>2054754</v>
      </c>
      <c r="E33" s="9">
        <v>2286135</v>
      </c>
      <c r="F33" s="10">
        <f t="shared" si="0"/>
        <v>11.260764062267313</v>
      </c>
      <c r="G33" s="1"/>
      <c r="H33" s="1"/>
      <c r="I33" s="1"/>
    </row>
    <row r="34" spans="1:9" x14ac:dyDescent="0.25">
      <c r="A34" s="11" t="s">
        <v>68</v>
      </c>
      <c r="B34" s="12">
        <v>142493</v>
      </c>
      <c r="C34" s="12">
        <v>155477</v>
      </c>
      <c r="D34" s="12">
        <v>142493</v>
      </c>
      <c r="E34" s="12">
        <v>155477</v>
      </c>
      <c r="F34" s="13">
        <f t="shared" si="0"/>
        <v>9.1120265556904485</v>
      </c>
      <c r="G34" s="1"/>
      <c r="H34" s="1"/>
      <c r="I34" s="1"/>
    </row>
    <row r="35" spans="1:9" x14ac:dyDescent="0.25">
      <c r="A35" s="14" t="s">
        <v>69</v>
      </c>
      <c r="B35" s="15">
        <f>SUM(B7:B34)</f>
        <v>101270831</v>
      </c>
      <c r="C35" s="15">
        <f t="shared" ref="C35:E35" si="1">SUM(C7:C34)</f>
        <v>103247563</v>
      </c>
      <c r="D35" s="15">
        <f t="shared" si="1"/>
        <v>101270831</v>
      </c>
      <c r="E35" s="15">
        <f t="shared" si="1"/>
        <v>103247563</v>
      </c>
      <c r="F35" s="16">
        <f t="shared" si="0"/>
        <v>1.9519263152881621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1013251</v>
      </c>
      <c r="C38" s="41">
        <f>D7</f>
        <v>851125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17577160</v>
      </c>
      <c r="G38" s="42">
        <f>LOOKUP(E38,$A$38:$A$65,$C$38:$C$65)</f>
        <v>17318619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929929</v>
      </c>
      <c r="C39" s="41">
        <f t="shared" ref="C39:C65" si="5">D8</f>
        <v>866669</v>
      </c>
      <c r="D39" s="41">
        <f t="shared" ref="D39:D65" si="6">_xlfn.RANK.EQ(B39,$B$38:$B$65)+COUNTIF($B$38:$B$65,B39)-1</f>
        <v>19</v>
      </c>
      <c r="E39" s="42" t="str">
        <f t="shared" si="2"/>
        <v>BARCELONA</v>
      </c>
      <c r="F39" s="42">
        <f t="shared" ref="F39:F54" si="7">LOOKUP(E39,$A$38:$A$65,$B$38:$B$65)</f>
        <v>13553374</v>
      </c>
      <c r="G39" s="42">
        <f t="shared" ref="G39:G65" si="8">LOOKUP(E39,$A$38:$A$65,$C$38:$C$65)</f>
        <v>12404475</v>
      </c>
    </row>
    <row r="40" spans="1:9" x14ac:dyDescent="0.25">
      <c r="A40" s="42" t="str">
        <f t="shared" si="3"/>
        <v>ALMERIA</v>
      </c>
      <c r="B40" s="41">
        <f t="shared" si="4"/>
        <v>2021112</v>
      </c>
      <c r="C40" s="41">
        <f t="shared" si="5"/>
        <v>2165795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11920736</v>
      </c>
      <c r="G40" s="42">
        <f t="shared" si="8"/>
        <v>14655042</v>
      </c>
    </row>
    <row r="41" spans="1:9" x14ac:dyDescent="0.25">
      <c r="A41" s="42" t="str">
        <f t="shared" si="3"/>
        <v>AVILES</v>
      </c>
      <c r="B41" s="41">
        <f t="shared" si="4"/>
        <v>515354</v>
      </c>
      <c r="C41" s="41">
        <f t="shared" si="5"/>
        <v>346369</v>
      </c>
      <c r="D41" s="41">
        <f t="shared" si="6"/>
        <v>24</v>
      </c>
      <c r="E41" s="42" t="str">
        <f t="shared" si="2"/>
        <v>LAS PALMAS</v>
      </c>
      <c r="F41" s="42">
        <f t="shared" si="7"/>
        <v>11293605</v>
      </c>
      <c r="G41" s="42">
        <f t="shared" si="8"/>
        <v>11055005</v>
      </c>
    </row>
    <row r="42" spans="1:9" x14ac:dyDescent="0.25">
      <c r="A42" s="42" t="str">
        <f t="shared" si="3"/>
        <v>BAHIA DE ALGECIRAS</v>
      </c>
      <c r="B42" s="41">
        <f t="shared" si="4"/>
        <v>17577160</v>
      </c>
      <c r="C42" s="41">
        <f t="shared" si="5"/>
        <v>17318619</v>
      </c>
      <c r="D42" s="41">
        <f t="shared" si="6"/>
        <v>1</v>
      </c>
      <c r="E42" s="42" t="str">
        <f t="shared" si="2"/>
        <v>VALENCIA</v>
      </c>
      <c r="F42" s="42">
        <f t="shared" si="7"/>
        <v>9832286</v>
      </c>
      <c r="G42" s="42">
        <f t="shared" si="8"/>
        <v>8555649</v>
      </c>
    </row>
    <row r="43" spans="1:9" x14ac:dyDescent="0.25">
      <c r="A43" s="42" t="str">
        <f t="shared" si="3"/>
        <v>BAHIA DE CADIZ</v>
      </c>
      <c r="B43" s="41">
        <f t="shared" si="4"/>
        <v>1406215</v>
      </c>
      <c r="C43" s="41">
        <f t="shared" si="5"/>
        <v>1485651</v>
      </c>
      <c r="D43" s="41">
        <f t="shared" si="6"/>
        <v>16</v>
      </c>
      <c r="E43" s="42" t="str">
        <f t="shared" si="2"/>
        <v>BALEARES</v>
      </c>
      <c r="F43" s="42">
        <f t="shared" si="7"/>
        <v>7190512</v>
      </c>
      <c r="G43" s="42">
        <f t="shared" si="8"/>
        <v>6361671</v>
      </c>
    </row>
    <row r="44" spans="1:9" x14ac:dyDescent="0.25">
      <c r="A44" s="42" t="str">
        <f t="shared" si="3"/>
        <v>BALEARES</v>
      </c>
      <c r="B44" s="41">
        <f t="shared" si="4"/>
        <v>7190512</v>
      </c>
      <c r="C44" s="41">
        <f t="shared" si="5"/>
        <v>6361671</v>
      </c>
      <c r="D44" s="41">
        <f t="shared" si="6"/>
        <v>6</v>
      </c>
      <c r="E44" s="42" t="str">
        <f t="shared" si="2"/>
        <v>CEUTA</v>
      </c>
      <c r="F44" s="42">
        <f t="shared" si="7"/>
        <v>4183584</v>
      </c>
      <c r="G44" s="42">
        <f t="shared" si="8"/>
        <v>4139007</v>
      </c>
    </row>
    <row r="45" spans="1:9" x14ac:dyDescent="0.25">
      <c r="A45" s="42" t="str">
        <f t="shared" si="3"/>
        <v>BARCELONA</v>
      </c>
      <c r="B45" s="41">
        <f t="shared" si="4"/>
        <v>13553374</v>
      </c>
      <c r="C45" s="41">
        <f t="shared" si="5"/>
        <v>12404475</v>
      </c>
      <c r="D45" s="41">
        <f t="shared" si="6"/>
        <v>2</v>
      </c>
      <c r="E45" s="42" t="str">
        <f t="shared" si="2"/>
        <v>BILBAO</v>
      </c>
      <c r="F45" s="42">
        <f t="shared" si="7"/>
        <v>3502396</v>
      </c>
      <c r="G45" s="42">
        <f t="shared" si="8"/>
        <v>3274675</v>
      </c>
    </row>
    <row r="46" spans="1:9" x14ac:dyDescent="0.25">
      <c r="A46" s="42" t="str">
        <f t="shared" si="3"/>
        <v>BILBAO</v>
      </c>
      <c r="B46" s="41">
        <f t="shared" si="4"/>
        <v>3502396</v>
      </c>
      <c r="C46" s="41">
        <f t="shared" si="5"/>
        <v>3274675</v>
      </c>
      <c r="D46" s="41">
        <f t="shared" si="6"/>
        <v>8</v>
      </c>
      <c r="E46" s="42" t="str">
        <f t="shared" si="2"/>
        <v>TARRAGONA</v>
      </c>
      <c r="F46" s="42">
        <f t="shared" si="7"/>
        <v>3000553</v>
      </c>
      <c r="G46" s="42">
        <f t="shared" si="8"/>
        <v>2754766</v>
      </c>
    </row>
    <row r="47" spans="1:9" x14ac:dyDescent="0.25">
      <c r="A47" s="42" t="str">
        <f t="shared" si="3"/>
        <v>CARTAGENA</v>
      </c>
      <c r="B47" s="41">
        <f t="shared" si="4"/>
        <v>2678276</v>
      </c>
      <c r="C47" s="41">
        <f t="shared" si="5"/>
        <v>2578986</v>
      </c>
      <c r="D47" s="41">
        <f t="shared" si="6"/>
        <v>10</v>
      </c>
      <c r="E47" s="42" t="str">
        <f t="shared" si="2"/>
        <v>CARTAGENA</v>
      </c>
      <c r="F47" s="42">
        <f t="shared" si="7"/>
        <v>2678276</v>
      </c>
      <c r="G47" s="42">
        <f t="shared" si="8"/>
        <v>2578986</v>
      </c>
    </row>
    <row r="48" spans="1:9" x14ac:dyDescent="0.25">
      <c r="A48" s="42" t="str">
        <f t="shared" si="3"/>
        <v>CASTELLON</v>
      </c>
      <c r="B48" s="41">
        <f t="shared" si="4"/>
        <v>831427</v>
      </c>
      <c r="C48" s="41">
        <f t="shared" si="5"/>
        <v>887444</v>
      </c>
      <c r="D48" s="41">
        <f t="shared" si="6"/>
        <v>20</v>
      </c>
      <c r="E48" s="42" t="str">
        <f t="shared" si="2"/>
        <v>VIGO</v>
      </c>
      <c r="F48" s="42">
        <f t="shared" si="7"/>
        <v>2286135</v>
      </c>
      <c r="G48" s="42">
        <f t="shared" si="8"/>
        <v>2054754</v>
      </c>
    </row>
    <row r="49" spans="1:7" x14ac:dyDescent="0.25">
      <c r="A49" s="42" t="str">
        <f t="shared" si="3"/>
        <v>CEUTA</v>
      </c>
      <c r="B49" s="41">
        <f t="shared" si="4"/>
        <v>4183584</v>
      </c>
      <c r="C49" s="41">
        <f t="shared" si="5"/>
        <v>4139007</v>
      </c>
      <c r="D49" s="41">
        <f t="shared" si="6"/>
        <v>7</v>
      </c>
      <c r="E49" s="42" t="str">
        <f t="shared" si="2"/>
        <v>ALMERIA</v>
      </c>
      <c r="F49" s="42">
        <f t="shared" si="7"/>
        <v>2021112</v>
      </c>
      <c r="G49" s="42">
        <f t="shared" si="8"/>
        <v>2165795</v>
      </c>
    </row>
    <row r="50" spans="1:7" x14ac:dyDescent="0.25">
      <c r="A50" s="42" t="str">
        <f t="shared" si="3"/>
        <v>FERROL-SAN CIBRAO</v>
      </c>
      <c r="B50" s="41">
        <f t="shared" si="4"/>
        <v>770846</v>
      </c>
      <c r="C50" s="41">
        <f t="shared" si="5"/>
        <v>748296</v>
      </c>
      <c r="D50" s="41">
        <f t="shared" si="6"/>
        <v>22</v>
      </c>
      <c r="E50" s="42" t="str">
        <f t="shared" si="2"/>
        <v>MALAGA</v>
      </c>
      <c r="F50" s="42">
        <f t="shared" si="7"/>
        <v>1817456</v>
      </c>
      <c r="G50" s="42">
        <f t="shared" si="8"/>
        <v>1882617</v>
      </c>
    </row>
    <row r="51" spans="1:7" x14ac:dyDescent="0.25">
      <c r="A51" s="42" t="str">
        <f t="shared" si="3"/>
        <v>GIJON</v>
      </c>
      <c r="B51" s="41">
        <f t="shared" si="4"/>
        <v>1458638</v>
      </c>
      <c r="C51" s="41">
        <f t="shared" si="5"/>
        <v>1445772</v>
      </c>
      <c r="D51" s="41">
        <f t="shared" si="6"/>
        <v>15</v>
      </c>
      <c r="E51" s="42" t="str">
        <f t="shared" si="2"/>
        <v>SANTANDER</v>
      </c>
      <c r="F51" s="42">
        <f t="shared" si="7"/>
        <v>1723646</v>
      </c>
      <c r="G51" s="42">
        <f t="shared" si="8"/>
        <v>1476560</v>
      </c>
    </row>
    <row r="52" spans="1:7" x14ac:dyDescent="0.25">
      <c r="A52" s="42" t="str">
        <f t="shared" si="3"/>
        <v>HUELVA</v>
      </c>
      <c r="B52" s="41">
        <f t="shared" si="4"/>
        <v>1223987</v>
      </c>
      <c r="C52" s="41">
        <f t="shared" si="5"/>
        <v>1528377</v>
      </c>
      <c r="D52" s="41">
        <f t="shared" si="6"/>
        <v>17</v>
      </c>
      <c r="E52" s="42" t="str">
        <f t="shared" si="2"/>
        <v>GIJON</v>
      </c>
      <c r="F52" s="42">
        <f t="shared" si="7"/>
        <v>1458638</v>
      </c>
      <c r="G52" s="42">
        <f t="shared" si="8"/>
        <v>1445772</v>
      </c>
    </row>
    <row r="53" spans="1:7" x14ac:dyDescent="0.25">
      <c r="A53" s="42" t="str">
        <f t="shared" si="3"/>
        <v>LAS PALMAS</v>
      </c>
      <c r="B53" s="41">
        <f t="shared" si="4"/>
        <v>11293605</v>
      </c>
      <c r="C53" s="41">
        <f t="shared" si="5"/>
        <v>11055005</v>
      </c>
      <c r="D53" s="41">
        <f t="shared" si="6"/>
        <v>4</v>
      </c>
      <c r="E53" s="42" t="str">
        <f t="shared" si="2"/>
        <v>BAHIA DE CADIZ</v>
      </c>
      <c r="F53" s="42">
        <f t="shared" si="7"/>
        <v>1406215</v>
      </c>
      <c r="G53" s="42">
        <f t="shared" si="8"/>
        <v>1485651</v>
      </c>
    </row>
    <row r="54" spans="1:7" x14ac:dyDescent="0.25">
      <c r="A54" s="42" t="str">
        <f t="shared" si="3"/>
        <v>MALAGA</v>
      </c>
      <c r="B54" s="41">
        <f t="shared" si="4"/>
        <v>1817456</v>
      </c>
      <c r="C54" s="41">
        <f t="shared" si="5"/>
        <v>1882617</v>
      </c>
      <c r="D54" s="41">
        <f t="shared" si="6"/>
        <v>13</v>
      </c>
      <c r="E54" s="42" t="str">
        <f t="shared" si="2"/>
        <v>HUELVA</v>
      </c>
      <c r="F54" s="42">
        <f t="shared" si="7"/>
        <v>1223987</v>
      </c>
      <c r="G54" s="42">
        <f t="shared" si="8"/>
        <v>1528377</v>
      </c>
    </row>
    <row r="55" spans="1:7" x14ac:dyDescent="0.25">
      <c r="A55" s="42" t="str">
        <f t="shared" si="3"/>
        <v>MARIN Y RIA DE PONTEVEDRA</v>
      </c>
      <c r="B55" s="41">
        <f t="shared" si="4"/>
        <v>247334</v>
      </c>
      <c r="C55" s="41">
        <f t="shared" si="5"/>
        <v>211673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1013251</v>
      </c>
      <c r="G55" s="42">
        <f t="shared" si="8"/>
        <v>851125</v>
      </c>
    </row>
    <row r="56" spans="1:7" x14ac:dyDescent="0.25">
      <c r="A56" s="42" t="str">
        <f t="shared" si="3"/>
        <v>MELILLA</v>
      </c>
      <c r="B56" s="41">
        <f t="shared" si="4"/>
        <v>772255</v>
      </c>
      <c r="C56" s="41">
        <f t="shared" si="5"/>
        <v>761143</v>
      </c>
      <c r="D56" s="41">
        <f t="shared" si="6"/>
        <v>21</v>
      </c>
      <c r="E56" s="42" t="str">
        <f t="shared" si="2"/>
        <v>ALICANTE</v>
      </c>
      <c r="F56" s="42">
        <f t="shared" si="9"/>
        <v>929929</v>
      </c>
      <c r="G56" s="42">
        <f t="shared" si="8"/>
        <v>866669</v>
      </c>
    </row>
    <row r="57" spans="1:7" x14ac:dyDescent="0.25">
      <c r="A57" s="42" t="str">
        <f t="shared" si="3"/>
        <v>MOTRIL</v>
      </c>
      <c r="B57" s="41">
        <f t="shared" si="4"/>
        <v>286401</v>
      </c>
      <c r="C57" s="41">
        <f t="shared" si="5"/>
        <v>288283</v>
      </c>
      <c r="D57" s="41">
        <f t="shared" si="6"/>
        <v>26</v>
      </c>
      <c r="E57" s="42" t="str">
        <f t="shared" si="2"/>
        <v>CASTELLON</v>
      </c>
      <c r="F57" s="42">
        <f t="shared" si="9"/>
        <v>831427</v>
      </c>
      <c r="G57" s="42">
        <f t="shared" si="8"/>
        <v>887444</v>
      </c>
    </row>
    <row r="58" spans="1:7" x14ac:dyDescent="0.25">
      <c r="A58" s="42" t="str">
        <f t="shared" si="3"/>
        <v>PASAIA</v>
      </c>
      <c r="B58" s="41">
        <f t="shared" si="4"/>
        <v>583736</v>
      </c>
      <c r="C58" s="41">
        <f t="shared" si="5"/>
        <v>662461</v>
      </c>
      <c r="D58" s="41">
        <f t="shared" si="6"/>
        <v>23</v>
      </c>
      <c r="E58" s="42" t="str">
        <f t="shared" si="2"/>
        <v>MELILLA</v>
      </c>
      <c r="F58" s="42">
        <f t="shared" si="9"/>
        <v>772255</v>
      </c>
      <c r="G58" s="42">
        <f t="shared" si="8"/>
        <v>761143</v>
      </c>
    </row>
    <row r="59" spans="1:7" x14ac:dyDescent="0.25">
      <c r="A59" s="42" t="str">
        <f t="shared" si="3"/>
        <v>SANTA CRUZ DE TENERIFE</v>
      </c>
      <c r="B59" s="41">
        <f t="shared" si="4"/>
        <v>11920736</v>
      </c>
      <c r="C59" s="41">
        <f t="shared" si="5"/>
        <v>14655042</v>
      </c>
      <c r="D59" s="41">
        <f t="shared" si="6"/>
        <v>3</v>
      </c>
      <c r="E59" s="42" t="str">
        <f t="shared" si="2"/>
        <v>FERROL-SAN CIBRAO</v>
      </c>
      <c r="F59" s="42">
        <f t="shared" si="9"/>
        <v>770846</v>
      </c>
      <c r="G59" s="42">
        <f t="shared" si="8"/>
        <v>748296</v>
      </c>
    </row>
    <row r="60" spans="1:7" x14ac:dyDescent="0.25">
      <c r="A60" s="42" t="str">
        <f t="shared" si="3"/>
        <v>SANTANDER</v>
      </c>
      <c r="B60" s="41">
        <f t="shared" si="4"/>
        <v>1723646</v>
      </c>
      <c r="C60" s="41">
        <f t="shared" si="5"/>
        <v>1476560</v>
      </c>
      <c r="D60" s="41">
        <f t="shared" si="6"/>
        <v>14</v>
      </c>
      <c r="E60" s="42" t="str">
        <f t="shared" si="2"/>
        <v>PASAIA</v>
      </c>
      <c r="F60" s="42">
        <f t="shared" si="9"/>
        <v>583736</v>
      </c>
      <c r="G60" s="42">
        <f t="shared" si="8"/>
        <v>662461</v>
      </c>
    </row>
    <row r="61" spans="1:7" x14ac:dyDescent="0.25">
      <c r="A61" s="42" t="str">
        <f t="shared" si="3"/>
        <v>SEVILLA</v>
      </c>
      <c r="B61" s="41">
        <f t="shared" si="4"/>
        <v>471882</v>
      </c>
      <c r="C61" s="41">
        <f t="shared" si="5"/>
        <v>367454</v>
      </c>
      <c r="D61" s="41">
        <f t="shared" si="6"/>
        <v>25</v>
      </c>
      <c r="E61" s="42" t="str">
        <f t="shared" si="2"/>
        <v>AVILES</v>
      </c>
      <c r="F61" s="42">
        <f t="shared" si="9"/>
        <v>515354</v>
      </c>
      <c r="G61" s="42">
        <f t="shared" si="8"/>
        <v>346369</v>
      </c>
    </row>
    <row r="62" spans="1:7" x14ac:dyDescent="0.25">
      <c r="A62" s="42" t="str">
        <f t="shared" si="3"/>
        <v>TARRAGONA</v>
      </c>
      <c r="B62" s="41">
        <f t="shared" si="4"/>
        <v>3000553</v>
      </c>
      <c r="C62" s="41">
        <f t="shared" si="5"/>
        <v>2754766</v>
      </c>
      <c r="D62" s="41">
        <f t="shared" si="6"/>
        <v>9</v>
      </c>
      <c r="E62" s="42" t="str">
        <f t="shared" si="2"/>
        <v>SEVILLA</v>
      </c>
      <c r="F62" s="42">
        <f t="shared" si="9"/>
        <v>471882</v>
      </c>
      <c r="G62" s="42">
        <f t="shared" si="8"/>
        <v>367454</v>
      </c>
    </row>
    <row r="63" spans="1:7" x14ac:dyDescent="0.25">
      <c r="A63" s="42" t="str">
        <f t="shared" si="3"/>
        <v>VALENCIA</v>
      </c>
      <c r="B63" s="41">
        <f t="shared" si="4"/>
        <v>9832286</v>
      </c>
      <c r="C63" s="41">
        <f t="shared" si="5"/>
        <v>8555649</v>
      </c>
      <c r="D63" s="41">
        <f t="shared" si="6"/>
        <v>5</v>
      </c>
      <c r="E63" s="42" t="str">
        <f t="shared" si="2"/>
        <v>MOTRIL</v>
      </c>
      <c r="F63" s="42">
        <f t="shared" si="9"/>
        <v>286401</v>
      </c>
      <c r="G63" s="42">
        <f t="shared" si="8"/>
        <v>288283</v>
      </c>
    </row>
    <row r="64" spans="1:7" x14ac:dyDescent="0.25">
      <c r="A64" s="42" t="str">
        <f t="shared" si="3"/>
        <v>VIGO</v>
      </c>
      <c r="B64" s="41">
        <f t="shared" si="4"/>
        <v>2286135</v>
      </c>
      <c r="C64" s="41">
        <f t="shared" si="5"/>
        <v>2054754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247334</v>
      </c>
      <c r="G64" s="42">
        <f t="shared" si="8"/>
        <v>211673</v>
      </c>
    </row>
    <row r="65" spans="1:7" x14ac:dyDescent="0.25">
      <c r="A65" s="42" t="str">
        <f t="shared" si="3"/>
        <v>VILAGARCIA</v>
      </c>
      <c r="B65" s="41">
        <f t="shared" si="4"/>
        <v>155477</v>
      </c>
      <c r="C65" s="41">
        <f t="shared" si="5"/>
        <v>142493</v>
      </c>
      <c r="D65" s="41">
        <f t="shared" si="6"/>
        <v>28</v>
      </c>
      <c r="E65" s="42" t="str">
        <f t="shared" si="2"/>
        <v>VILAGARCIA</v>
      </c>
      <c r="F65" s="42">
        <f t="shared" si="9"/>
        <v>155477</v>
      </c>
      <c r="G65" s="42">
        <f t="shared" si="8"/>
        <v>142493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Enero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38799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</v>
      </c>
      <c r="C7" s="9">
        <v>2</v>
      </c>
      <c r="D7" s="9">
        <v>1</v>
      </c>
      <c r="E7" s="9">
        <v>2</v>
      </c>
      <c r="F7" s="10">
        <f>((E7*100)/D7)-100</f>
        <v>100</v>
      </c>
      <c r="G7" s="1"/>
      <c r="H7" s="1"/>
      <c r="I7" s="1"/>
    </row>
    <row r="8" spans="1:12" x14ac:dyDescent="0.25">
      <c r="A8" s="11" t="s">
        <v>42</v>
      </c>
      <c r="B8" s="12">
        <v>0</v>
      </c>
      <c r="C8" s="12">
        <v>1</v>
      </c>
      <c r="D8" s="12">
        <v>0</v>
      </c>
      <c r="E8" s="12">
        <v>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</v>
      </c>
      <c r="C12" s="12">
        <v>2</v>
      </c>
      <c r="D12" s="12">
        <v>1</v>
      </c>
      <c r="E12" s="12">
        <v>2</v>
      </c>
      <c r="F12" s="13">
        <f t="shared" si="0"/>
        <v>100</v>
      </c>
      <c r="G12" s="1"/>
      <c r="H12" s="1"/>
      <c r="I12" s="1"/>
    </row>
    <row r="13" spans="1:12" x14ac:dyDescent="0.25">
      <c r="A13" s="8" t="s">
        <v>47</v>
      </c>
      <c r="B13" s="9">
        <v>5</v>
      </c>
      <c r="C13" s="9">
        <v>3</v>
      </c>
      <c r="D13" s="9">
        <v>5</v>
      </c>
      <c r="E13" s="9">
        <v>3</v>
      </c>
      <c r="F13" s="10">
        <f t="shared" si="0"/>
        <v>-40</v>
      </c>
      <c r="G13" s="1"/>
      <c r="H13" s="1"/>
      <c r="I13" s="1"/>
    </row>
    <row r="14" spans="1:12" x14ac:dyDescent="0.25">
      <c r="A14" s="11" t="s">
        <v>48</v>
      </c>
      <c r="B14" s="12">
        <v>11</v>
      </c>
      <c r="C14" s="12">
        <v>5</v>
      </c>
      <c r="D14" s="12">
        <v>11</v>
      </c>
      <c r="E14" s="12">
        <v>5</v>
      </c>
      <c r="F14" s="13">
        <f t="shared" si="0"/>
        <v>-54.545454545454547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12">
        <v>3</v>
      </c>
      <c r="C16" s="12">
        <v>2</v>
      </c>
      <c r="D16" s="12">
        <v>3</v>
      </c>
      <c r="E16" s="12">
        <v>2</v>
      </c>
      <c r="F16" s="13">
        <f t="shared" si="0"/>
        <v>-33.333333333333329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39</v>
      </c>
      <c r="C22" s="12">
        <v>35</v>
      </c>
      <c r="D22" s="12">
        <v>39</v>
      </c>
      <c r="E22" s="12">
        <v>35</v>
      </c>
      <c r="F22" s="13">
        <f t="shared" si="0"/>
        <v>-10.256410256410263</v>
      </c>
      <c r="G22" s="1"/>
      <c r="H22" s="1"/>
      <c r="I22" s="1"/>
    </row>
    <row r="23" spans="1:9" x14ac:dyDescent="0.25">
      <c r="A23" s="8" t="s">
        <v>57</v>
      </c>
      <c r="B23" s="9">
        <v>12</v>
      </c>
      <c r="C23" s="9">
        <v>7</v>
      </c>
      <c r="D23" s="9">
        <v>12</v>
      </c>
      <c r="E23" s="9">
        <v>7</v>
      </c>
      <c r="F23" s="10">
        <f t="shared" si="0"/>
        <v>-41.666666666666664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33</v>
      </c>
      <c r="C28" s="12">
        <v>30</v>
      </c>
      <c r="D28" s="12">
        <v>33</v>
      </c>
      <c r="E28" s="12">
        <v>30</v>
      </c>
      <c r="F28" s="13">
        <f t="shared" si="0"/>
        <v>-9.0909090909090935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1</v>
      </c>
      <c r="D30" s="12">
        <v>0</v>
      </c>
      <c r="E30" s="12">
        <v>1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3</v>
      </c>
      <c r="C32" s="12">
        <v>0</v>
      </c>
      <c r="D32" s="12">
        <v>3</v>
      </c>
      <c r="E32" s="12">
        <v>0</v>
      </c>
      <c r="F32" s="13">
        <f t="shared" si="0"/>
        <v>-100</v>
      </c>
      <c r="G32" s="1"/>
      <c r="H32" s="1"/>
      <c r="I32" s="1"/>
    </row>
    <row r="33" spans="1:9" x14ac:dyDescent="0.25">
      <c r="A33" s="8" t="s">
        <v>67</v>
      </c>
      <c r="B33" s="9">
        <v>2</v>
      </c>
      <c r="C33" s="9">
        <v>1</v>
      </c>
      <c r="D33" s="9">
        <v>2</v>
      </c>
      <c r="E33" s="9">
        <v>1</v>
      </c>
      <c r="F33" s="10">
        <f t="shared" si="0"/>
        <v>-50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110</v>
      </c>
      <c r="C35" s="15">
        <f t="shared" ref="C35:E35" si="1">SUM(C7:C34)</f>
        <v>89</v>
      </c>
      <c r="D35" s="15">
        <f t="shared" si="1"/>
        <v>110</v>
      </c>
      <c r="E35" s="15">
        <f t="shared" si="1"/>
        <v>89</v>
      </c>
      <c r="F35" s="16">
        <f t="shared" si="0"/>
        <v>-19.090909090909093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</v>
      </c>
      <c r="C38" s="41">
        <f>D7</f>
        <v>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LAS PALMAS</v>
      </c>
      <c r="F38" s="42">
        <f>LOOKUP(E38,$A$38:$A$65,$B$38:$B$65)</f>
        <v>35</v>
      </c>
      <c r="G38" s="42">
        <f>LOOKUP(E38,$A$38:$A$65,$C$38:$C$65)</f>
        <v>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</v>
      </c>
      <c r="C39" s="41">
        <f t="shared" ref="C39:C65" si="5">D8</f>
        <v>0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30</v>
      </c>
      <c r="G39" s="42">
        <f t="shared" ref="G39:G65" si="8">LOOKUP(E39,$A$38:$A$65,$C$38:$C$65)</f>
        <v>33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MALAGA</v>
      </c>
      <c r="F40" s="42">
        <f t="shared" si="7"/>
        <v>7</v>
      </c>
      <c r="G40" s="42">
        <f t="shared" si="8"/>
        <v>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</v>
      </c>
      <c r="G41" s="42">
        <f t="shared" si="8"/>
        <v>11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3</v>
      </c>
      <c r="G42" s="42">
        <f t="shared" si="8"/>
        <v>5</v>
      </c>
    </row>
    <row r="43" spans="1:9" x14ac:dyDescent="0.25">
      <c r="A43" s="42" t="str">
        <f t="shared" si="3"/>
        <v>BAHIA DE CADIZ</v>
      </c>
      <c r="B43" s="41">
        <f t="shared" si="4"/>
        <v>2</v>
      </c>
      <c r="C43" s="41">
        <f t="shared" si="5"/>
        <v>1</v>
      </c>
      <c r="D43" s="41">
        <f t="shared" si="6"/>
        <v>8</v>
      </c>
      <c r="E43" s="42" t="e">
        <f t="shared" si="2"/>
        <v>#N/A</v>
      </c>
      <c r="F43" s="42" t="e">
        <f t="shared" si="7"/>
        <v>#N/A</v>
      </c>
      <c r="G43" s="42" t="e">
        <f t="shared" si="8"/>
        <v>#N/A</v>
      </c>
    </row>
    <row r="44" spans="1:9" x14ac:dyDescent="0.25">
      <c r="A44" s="42" t="str">
        <f t="shared" si="3"/>
        <v>BALEARES</v>
      </c>
      <c r="B44" s="41">
        <f t="shared" si="4"/>
        <v>3</v>
      </c>
      <c r="C44" s="41">
        <f t="shared" si="5"/>
        <v>5</v>
      </c>
      <c r="D44" s="41">
        <f t="shared" si="6"/>
        <v>5</v>
      </c>
      <c r="E44" s="42" t="e">
        <f t="shared" si="2"/>
        <v>#N/A</v>
      </c>
      <c r="F44" s="42" t="e">
        <f t="shared" si="7"/>
        <v>#N/A</v>
      </c>
      <c r="G44" s="42" t="e">
        <f t="shared" si="8"/>
        <v>#N/A</v>
      </c>
    </row>
    <row r="45" spans="1:9" x14ac:dyDescent="0.25">
      <c r="A45" s="42" t="str">
        <f t="shared" si="3"/>
        <v>BARCELONA</v>
      </c>
      <c r="B45" s="41">
        <f t="shared" si="4"/>
        <v>5</v>
      </c>
      <c r="C45" s="41">
        <f t="shared" si="5"/>
        <v>11</v>
      </c>
      <c r="D45" s="41">
        <f t="shared" si="6"/>
        <v>4</v>
      </c>
      <c r="E45" s="42" t="str">
        <f t="shared" si="2"/>
        <v>A CORUÑA</v>
      </c>
      <c r="F45" s="42">
        <f t="shared" si="7"/>
        <v>2</v>
      </c>
      <c r="G45" s="42">
        <f t="shared" si="8"/>
        <v>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e">
        <f t="shared" si="2"/>
        <v>#N/A</v>
      </c>
      <c r="F46" s="42" t="e">
        <f t="shared" si="7"/>
        <v>#N/A</v>
      </c>
      <c r="G46" s="42" t="e">
        <f t="shared" si="8"/>
        <v>#N/A</v>
      </c>
    </row>
    <row r="47" spans="1:9" x14ac:dyDescent="0.25">
      <c r="A47" s="42" t="str">
        <f t="shared" si="3"/>
        <v>CARTAGENA</v>
      </c>
      <c r="B47" s="41">
        <f t="shared" si="4"/>
        <v>2</v>
      </c>
      <c r="C47" s="41">
        <f t="shared" si="5"/>
        <v>3</v>
      </c>
      <c r="D47" s="41">
        <f t="shared" si="6"/>
        <v>8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35</v>
      </c>
      <c r="C53" s="41">
        <f t="shared" si="5"/>
        <v>39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</v>
      </c>
      <c r="C54" s="41">
        <f t="shared" si="5"/>
        <v>12</v>
      </c>
      <c r="D54" s="41">
        <f t="shared" si="6"/>
        <v>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</v>
      </c>
      <c r="C59" s="41">
        <f t="shared" si="5"/>
        <v>33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</v>
      </c>
      <c r="C61" s="41">
        <f t="shared" si="5"/>
        <v>0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0</v>
      </c>
      <c r="C63" s="41">
        <f t="shared" si="5"/>
        <v>3</v>
      </c>
      <c r="D63" s="41">
        <f t="shared" si="6"/>
        <v>28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</v>
      </c>
      <c r="C64" s="41">
        <f t="shared" si="5"/>
        <v>2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974DF51B-BEF3-4FC0-A1EB-53AC5674514E}"/>
</file>

<file path=customXml/itemProps2.xml><?xml version="1.0" encoding="utf-8"?>
<ds:datastoreItem xmlns:ds="http://schemas.openxmlformats.org/officeDocument/2006/customXml" ds:itemID="{26D43811-23B6-4809-976A-55D12F9A7339}"/>
</file>

<file path=customXml/itemProps3.xml><?xml version="1.0" encoding="utf-8"?>
<ds:datastoreItem xmlns:ds="http://schemas.openxmlformats.org/officeDocument/2006/customXml" ds:itemID="{40E6FB65-BBBC-436D-B8DB-D1AAAF6FB0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2017-10-09T08:52:26Z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