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worksheets/sheet3.xml" ContentType="application/vnd.openxmlformats-officedocument.spreadsheetml.worksheet+xml"/>
  <Override PartName="/xl/drawings/drawing20.xml" ContentType="application/vnd.openxmlformats-officedocument.drawing+xml"/>
  <Override PartName="/xl/charts/colors18.xml" ContentType="application/vnd.ms-office.chartcolorstyle+xml"/>
  <Override PartName="/xl/charts/style18.xml" ContentType="application/vnd.ms-office.chartstyle+xml"/>
  <Override PartName="/xl/charts/chart18.xml" ContentType="application/vnd.openxmlformats-officedocument.drawingml.chart+xml"/>
  <Override PartName="/xl/worksheets/sheet2.xml" ContentType="application/vnd.openxmlformats-officedocument.spreadsheetml.workshee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drawings/drawing16.xml" ContentType="application/vnd.openxmlformats-officedocument.drawing+xml"/>
  <Override PartName="/xl/charts/colors14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worksheets/sheet1.xml" ContentType="application/vnd.openxmlformats-officedocument.spreadsheetml.worksheet+xml"/>
  <Override PartName="/xl/charts/style13.xml" ContentType="application/vnd.ms-office.chartstyle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olors16.xml" ContentType="application/vnd.ms-office.chartcolorstyle+xml"/>
  <Override PartName="/xl/charts/style16.xml" ContentType="application/vnd.ms-office.chartstyle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olors15.xml" ContentType="application/vnd.ms-office.chartcolorstyle+xml"/>
  <Override PartName="/xl/charts/colors13.xml" ContentType="application/vnd.ms-office.chartcolorstyle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olors1.xml" ContentType="application/vnd.ms-office.chartcolor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7.xml" ContentType="application/vnd.openxmlformats-officedocument.drawing+xml"/>
  <Override PartName="/xl/drawings/drawing14.xml" ContentType="application/vnd.openxmlformats-officedocument.drawing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chart4.xml" ContentType="application/vnd.openxmlformats-officedocument.drawingml.chart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charts/colors5.xml" ContentType="application/vnd.ms-office.chartcolorstyle+xml"/>
  <Override PartName="/xl/charts/style6.xml" ContentType="application/vnd.ms-office.chartstyle+xml"/>
  <Override PartName="/xl/charts/style10.xml" ContentType="application/vnd.ms-office.chartstyle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olors9.xml" ContentType="application/vnd.ms-office.chartcolorstyle+xml"/>
  <Override PartName="/xl/charts/style9.xml" ContentType="application/vnd.ms-office.chartstyle+xml"/>
  <Override PartName="/xl/charts/chart6.xml" ContentType="application/vnd.openxmlformats-officedocument.drawingml.chart+xml"/>
  <Override PartName="/xl/charts/colors10.xml" ContentType="application/vnd.ms-office.chartcolorstyle+xml"/>
  <Override PartName="/xl/drawings/drawing12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olors11.xml" ContentType="application/vnd.ms-office.chartcolorstyle+xml"/>
  <Override PartName="/xl/charts/style11.xml" ContentType="application/vnd.ms-office.chartstyle+xml"/>
  <Override PartName="/xl/charts/chart11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olors8.xml" ContentType="application/vnd.ms-office.chartcolorstyle+xml"/>
  <Override PartName="/xl/charts/style7.xml" ContentType="application/vnd.ms-office.chartstyle+xml"/>
  <Override PartName="/xl/charts/chart8.xml" ContentType="application/vnd.openxmlformats-officedocument.drawingml.chart+xml"/>
  <Override PartName="/xl/charts/colors7.xml" ContentType="application/vnd.ms-office.chartcolorstyle+xml"/>
  <Override PartName="/xl/charts/chart7.xml" ContentType="application/vnd.openxmlformats-officedocument.drawingml.chart+xml"/>
  <Override PartName="/xl/charts/colors6.xml" ContentType="application/vnd.ms-office.chartcolorstyle+xml"/>
  <Override PartName="/xl/charts/style8.xml" ContentType="application/vnd.ms-office.chartstyle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Pasajeros total" sheetId="21" r:id="rId15"/>
    <sheet name="Pasajeros crucero" sheetId="22" r:id="rId16"/>
    <sheet name="Vehículos régimen pasaje" sheetId="23" r:id="rId17"/>
    <sheet name="Buques número" sheetId="24" r:id="rId18"/>
    <sheet name="Buques GT" sheetId="25" r:id="rId19"/>
    <sheet name="Cruceros" sheetId="26" r:id="rId20"/>
  </sheets>
  <definedNames>
    <definedName name="_xlnm.Print_Area" localSheetId="7">Avituallamiento!$A$1:$M$35</definedName>
    <definedName name="_xlnm.Print_Area" localSheetId="18">'Buques GT'!$A$1:$M$35</definedName>
    <definedName name="_xlnm.Print_Area" localSheetId="17">'Buques número'!$A$1:$M$35</definedName>
    <definedName name="_xlnm.Print_Area" localSheetId="19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5">'Pasajeros crucero'!$A$1:$M$35</definedName>
    <definedName name="_xlnm.Print_Area" localSheetId="14">'Pasajeros total'!$A$1:$M$35</definedName>
    <definedName name="_xlnm.Print_Area" localSheetId="6">Pesca!$A$1:$M$35</definedName>
    <definedName name="_xlnm.Print_Area" localSheetId="0">'Resumen general'!$A$1:$I$31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6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37" i="11"/>
  <c r="G37" i="11" s="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B37" i="15"/>
  <c r="F37" i="15" s="1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B37" i="7"/>
  <c r="F37" i="7" s="1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3" i="21" l="1"/>
  <c r="D47" i="21"/>
  <c r="D55" i="24"/>
  <c r="D50" i="24"/>
  <c r="D58" i="24"/>
  <c r="D53" i="24"/>
  <c r="D51" i="24"/>
  <c r="D48" i="23"/>
  <c r="D54" i="23"/>
  <c r="D44" i="23"/>
  <c r="D40" i="22"/>
  <c r="D41" i="21"/>
  <c r="D59" i="21"/>
  <c r="D42" i="21"/>
  <c r="D49" i="21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23" l="1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31" i="4"/>
  <c r="I14" i="4"/>
  <c r="I26" i="4"/>
  <c r="I22" i="4"/>
  <c r="I29" i="4"/>
  <c r="I24" i="4"/>
  <c r="I9" i="4"/>
  <c r="I12" i="4"/>
  <c r="I15" i="4"/>
  <c r="I30" i="4"/>
  <c r="I11" i="4"/>
  <c r="I27" i="4"/>
  <c r="I28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<sst xmlns="http://schemas.openxmlformats.org/spreadsheetml/2006/main" count="653" uniqueCount="92">
  <si>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</si>
  <si>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</si>
  <si>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</si>
  <si>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</si>
  <si>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</si>
  <si>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</si>
  <si>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</si>
  <si>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</si>
  <si>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</si>
  <si>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</si>
  <si>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</si>
  <si>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</si>
  <si>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</si>
  <si>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</si>
  <si>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</si>
  <si>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</si>
  <si>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</si>
  <si>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</si>
  <si>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</si>
  <si>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</si>
  <si>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</si>
  <si>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</si>
  <si>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</si>
  <si>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</si>
  <si>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</si>
  <si>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</si>
  <si>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</si>
  <si>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</si>
  <si>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</si>
  <si>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</si>
  <si>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</si>
  <si>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</si>
  <si>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</si>
  <si>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</si>
  <si>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</si>
  <si>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</si>
  <si>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</si>
  <si>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</si>
  <si>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</si>
  <si>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</si>
  <si>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</si>
  <si>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</si>
  <si>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</si>
  <si>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</si>
  <si>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</si>
  <si>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</si>
  <si>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</si>
  <si>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</si>
  <si>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</si>
  <si>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</si>
  <si>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</si>
  <si>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</si>
  <si>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</si>
  <si>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</si>
  <si>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</si>
  <si>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</si>
  <si>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</si>
  <si>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</si>
  <si>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</si>
  <si>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</si>
  <si>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</si>
  <si>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</si>
  <si>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</si>
  <si>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</si>
  <si>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</si>
  <si>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</si>
  <si>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</si>
  <si>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</si>
  <si>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</si>
  <si>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</si>
  <si>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</si>
  <si>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</si>
  <si>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</si>
  <si>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</si>
  <si>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</si>
  <si>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</si>
  <si>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</si>
  <si>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</si>
  <si>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</si>
  <si>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</si>
  <si>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</si>
  <si>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</si>
  <si>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</si>
  <si>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</si>
  <si>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</si>
  <si>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</si>
  <si>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</si>
  <si>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</si>
  <si>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</si>
  <si>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</si>
  <si>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</si>
  <si>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Mes 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</si>
</sst>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78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HUELVA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10541564</c:v>
                </c:pt>
                <c:pt idx="1">
                  <c:v>7225145</c:v>
                </c:pt>
                <c:pt idx="2">
                  <c:v>7039365</c:v>
                </c:pt>
                <c:pt idx="3">
                  <c:v>5626923</c:v>
                </c:pt>
                <c:pt idx="4">
                  <c:v>5256206</c:v>
                </c:pt>
                <c:pt idx="5">
                  <c:v>4571497</c:v>
                </c:pt>
                <c:pt idx="6">
                  <c:v>4012432</c:v>
                </c:pt>
                <c:pt idx="7">
                  <c:v>3304227</c:v>
                </c:pt>
                <c:pt idx="8">
                  <c:v>3128225</c:v>
                </c:pt>
                <c:pt idx="9">
                  <c:v>2925226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HUELVA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10810039</c:v>
                </c:pt>
                <c:pt idx="1">
                  <c:v>6807054</c:v>
                </c:pt>
                <c:pt idx="2">
                  <c:v>6034854</c:v>
                </c:pt>
                <c:pt idx="3">
                  <c:v>4930481</c:v>
                </c:pt>
                <c:pt idx="4">
                  <c:v>5174773</c:v>
                </c:pt>
                <c:pt idx="5">
                  <c:v>4092587</c:v>
                </c:pt>
                <c:pt idx="6">
                  <c:v>4054675</c:v>
                </c:pt>
                <c:pt idx="7">
                  <c:v>3554571</c:v>
                </c:pt>
                <c:pt idx="8">
                  <c:v>3116218</c:v>
                </c:pt>
                <c:pt idx="9">
                  <c:v>3237229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HUELVA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9718953</c:v>
                </c:pt>
                <c:pt idx="1">
                  <c:v>7088836</c:v>
                </c:pt>
                <c:pt idx="2">
                  <c:v>6990825</c:v>
                </c:pt>
                <c:pt idx="3">
                  <c:v>5482101</c:v>
                </c:pt>
                <c:pt idx="4">
                  <c:v>5219746</c:v>
                </c:pt>
                <c:pt idx="5">
                  <c:v>4546681</c:v>
                </c:pt>
                <c:pt idx="6">
                  <c:v>3674015</c:v>
                </c:pt>
                <c:pt idx="7">
                  <c:v>3268480</c:v>
                </c:pt>
                <c:pt idx="8">
                  <c:v>2998441</c:v>
                </c:pt>
                <c:pt idx="9">
                  <c:v>2907369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HUELVA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10017846</c:v>
                </c:pt>
                <c:pt idx="1">
                  <c:v>6665254</c:v>
                </c:pt>
                <c:pt idx="2">
                  <c:v>5982310</c:v>
                </c:pt>
                <c:pt idx="3">
                  <c:v>4872908</c:v>
                </c:pt>
                <c:pt idx="4">
                  <c:v>5130250</c:v>
                </c:pt>
                <c:pt idx="5">
                  <c:v>4071585</c:v>
                </c:pt>
                <c:pt idx="6">
                  <c:v>3692304</c:v>
                </c:pt>
                <c:pt idx="7">
                  <c:v>3519138</c:v>
                </c:pt>
                <c:pt idx="8">
                  <c:v>2937360</c:v>
                </c:pt>
                <c:pt idx="9">
                  <c:v>3211530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BAHIA DE ALGECIRAS</c:v>
                </c:pt>
                <c:pt idx="2">
                  <c:v>CARTAGENA</c:v>
                </c:pt>
                <c:pt idx="3">
                  <c:v>TARRAGONA</c:v>
                </c:pt>
                <c:pt idx="4">
                  <c:v>BARCELONA</c:v>
                </c:pt>
                <c:pt idx="5">
                  <c:v>HUELVA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3557032</c:v>
                </c:pt>
                <c:pt idx="1">
                  <c:v>3450025</c:v>
                </c:pt>
                <c:pt idx="2">
                  <c:v>3423824</c:v>
                </c:pt>
                <c:pt idx="3">
                  <c:v>2930851</c:v>
                </c:pt>
                <c:pt idx="4">
                  <c:v>1968566</c:v>
                </c:pt>
                <c:pt idx="5">
                  <c:v>1792245</c:v>
                </c:pt>
                <c:pt idx="6">
                  <c:v>1594073</c:v>
                </c:pt>
                <c:pt idx="7">
                  <c:v>1419673</c:v>
                </c:pt>
                <c:pt idx="8">
                  <c:v>1332075</c:v>
                </c:pt>
                <c:pt idx="9">
                  <c:v>851046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BAHIA DE ALGECIRAS</c:v>
                </c:pt>
                <c:pt idx="2">
                  <c:v>CARTAGENA</c:v>
                </c:pt>
                <c:pt idx="3">
                  <c:v>TARRAGONA</c:v>
                </c:pt>
                <c:pt idx="4">
                  <c:v>BARCELONA</c:v>
                </c:pt>
                <c:pt idx="5">
                  <c:v>HUELVA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2962514</c:v>
                </c:pt>
                <c:pt idx="1">
                  <c:v>3300841</c:v>
                </c:pt>
                <c:pt idx="2">
                  <c:v>3340924</c:v>
                </c:pt>
                <c:pt idx="3">
                  <c:v>3146719</c:v>
                </c:pt>
                <c:pt idx="4">
                  <c:v>2010734</c:v>
                </c:pt>
                <c:pt idx="5">
                  <c:v>2215060</c:v>
                </c:pt>
                <c:pt idx="6">
                  <c:v>1584884</c:v>
                </c:pt>
                <c:pt idx="7">
                  <c:v>1491346</c:v>
                </c:pt>
                <c:pt idx="8">
                  <c:v>1596979</c:v>
                </c:pt>
                <c:pt idx="9">
                  <c:v>929101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VALENCIA</c:v>
                </c:pt>
                <c:pt idx="4">
                  <c:v>HUELVA</c:v>
                </c:pt>
                <c:pt idx="5">
                  <c:v>CARTAGENA</c:v>
                </c:pt>
                <c:pt idx="6">
                  <c:v>ALMERIA</c:v>
                </c:pt>
                <c:pt idx="7">
                  <c:v>BILBAO</c:v>
                </c:pt>
                <c:pt idx="8">
                  <c:v>AVILES</c:v>
                </c:pt>
                <c:pt idx="9">
                  <c:v>BARCELONA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2913496</c:v>
                </c:pt>
                <c:pt idx="1">
                  <c:v>2068854</c:v>
                </c:pt>
                <c:pt idx="2">
                  <c:v>1390328</c:v>
                </c:pt>
                <c:pt idx="3">
                  <c:v>1165155</c:v>
                </c:pt>
                <c:pt idx="4">
                  <c:v>1054198</c:v>
                </c:pt>
                <c:pt idx="5">
                  <c:v>940926</c:v>
                </c:pt>
                <c:pt idx="6">
                  <c:v>914001</c:v>
                </c:pt>
                <c:pt idx="7">
                  <c:v>681778</c:v>
                </c:pt>
                <c:pt idx="8">
                  <c:v>648705</c:v>
                </c:pt>
                <c:pt idx="9">
                  <c:v>621228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VALENCIA</c:v>
                </c:pt>
                <c:pt idx="4">
                  <c:v>HUELVA</c:v>
                </c:pt>
                <c:pt idx="5">
                  <c:v>CARTAGENA</c:v>
                </c:pt>
                <c:pt idx="6">
                  <c:v>ALMERIA</c:v>
                </c:pt>
                <c:pt idx="7">
                  <c:v>BILBAO</c:v>
                </c:pt>
                <c:pt idx="8">
                  <c:v>AVILES</c:v>
                </c:pt>
                <c:pt idx="9">
                  <c:v>BARCELONA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3151274</c:v>
                </c:pt>
                <c:pt idx="1">
                  <c:v>1808024</c:v>
                </c:pt>
                <c:pt idx="2">
                  <c:v>1223783</c:v>
                </c:pt>
                <c:pt idx="3">
                  <c:v>978206</c:v>
                </c:pt>
                <c:pt idx="4">
                  <c:v>920237</c:v>
                </c:pt>
                <c:pt idx="5">
                  <c:v>635406</c:v>
                </c:pt>
                <c:pt idx="6">
                  <c:v>941839</c:v>
                </c:pt>
                <c:pt idx="7">
                  <c:v>626916</c:v>
                </c:pt>
                <c:pt idx="8">
                  <c:v>471487</c:v>
                </c:pt>
                <c:pt idx="9">
                  <c:v>497291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MALAGA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5921639</c:v>
                </c:pt>
                <c:pt idx="1">
                  <c:v>5541647</c:v>
                </c:pt>
                <c:pt idx="2">
                  <c:v>4499042</c:v>
                </c:pt>
                <c:pt idx="3">
                  <c:v>2554690</c:v>
                </c:pt>
                <c:pt idx="4">
                  <c:v>1315410</c:v>
                </c:pt>
                <c:pt idx="5">
                  <c:v>1243291</c:v>
                </c:pt>
                <c:pt idx="6">
                  <c:v>1091644</c:v>
                </c:pt>
                <c:pt idx="7">
                  <c:v>557904</c:v>
                </c:pt>
                <c:pt idx="8">
                  <c:v>485852</c:v>
                </c:pt>
                <c:pt idx="9">
                  <c:v>371145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MALAGA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6195629</c:v>
                </c:pt>
                <c:pt idx="1">
                  <c:v>4728443</c:v>
                </c:pt>
                <c:pt idx="2">
                  <c:v>4157229</c:v>
                </c:pt>
                <c:pt idx="3">
                  <c:v>2509375</c:v>
                </c:pt>
                <c:pt idx="4">
                  <c:v>1144394</c:v>
                </c:pt>
                <c:pt idx="5">
                  <c:v>1283478</c:v>
                </c:pt>
                <c:pt idx="6">
                  <c:v>1106415</c:v>
                </c:pt>
                <c:pt idx="7">
                  <c:v>544196</c:v>
                </c:pt>
                <c:pt idx="8">
                  <c:v>416556</c:v>
                </c:pt>
                <c:pt idx="9">
                  <c:v>267214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PASAIA</c:v>
                </c:pt>
                <c:pt idx="4">
                  <c:v>AVILES</c:v>
                </c:pt>
                <c:pt idx="5">
                  <c:v>GIJON</c:v>
                </c:pt>
                <c:pt idx="6">
                  <c:v>CASTELLON</c:v>
                </c:pt>
                <c:pt idx="7">
                  <c:v>LAS PALMAS</c:v>
                </c:pt>
                <c:pt idx="8">
                  <c:v>MARIN Y RIA DE PONTEVEDRA</c:v>
                </c:pt>
                <c:pt idx="9">
                  <c:v>BARCELONA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9243</c:v>
                </c:pt>
                <c:pt idx="1">
                  <c:v>4211</c:v>
                </c:pt>
                <c:pt idx="2">
                  <c:v>3774</c:v>
                </c:pt>
                <c:pt idx="3">
                  <c:v>2711</c:v>
                </c:pt>
                <c:pt idx="4">
                  <c:v>2411</c:v>
                </c:pt>
                <c:pt idx="5">
                  <c:v>1325</c:v>
                </c:pt>
                <c:pt idx="6">
                  <c:v>848</c:v>
                </c:pt>
                <c:pt idx="7">
                  <c:v>714</c:v>
                </c:pt>
                <c:pt idx="8">
                  <c:v>682</c:v>
                </c:pt>
                <c:pt idx="9">
                  <c:v>608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PASAIA</c:v>
                </c:pt>
                <c:pt idx="4">
                  <c:v>AVILES</c:v>
                </c:pt>
                <c:pt idx="5">
                  <c:v>GIJON</c:v>
                </c:pt>
                <c:pt idx="6">
                  <c:v>CASTELLON</c:v>
                </c:pt>
                <c:pt idx="7">
                  <c:v>LAS PALMAS</c:v>
                </c:pt>
                <c:pt idx="8">
                  <c:v>MARIN Y RIA DE PONTEVEDRA</c:v>
                </c:pt>
                <c:pt idx="9">
                  <c:v>BARCELONA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8311</c:v>
                </c:pt>
                <c:pt idx="1">
                  <c:v>4529</c:v>
                </c:pt>
                <c:pt idx="2">
                  <c:v>4522</c:v>
                </c:pt>
                <c:pt idx="3">
                  <c:v>2295</c:v>
                </c:pt>
                <c:pt idx="4">
                  <c:v>3393</c:v>
                </c:pt>
                <c:pt idx="5">
                  <c:v>544</c:v>
                </c:pt>
                <c:pt idx="6">
                  <c:v>627</c:v>
                </c:pt>
                <c:pt idx="7">
                  <c:v>983</c:v>
                </c:pt>
                <c:pt idx="8">
                  <c:v>789</c:v>
                </c:pt>
                <c:pt idx="9">
                  <c:v>282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VIGO</c:v>
                </c:pt>
                <c:pt idx="5">
                  <c:v>CEUTA</c:v>
                </c:pt>
                <c:pt idx="6">
                  <c:v>VALENCIA</c:v>
                </c:pt>
                <c:pt idx="7">
                  <c:v>TARRAGONA</c:v>
                </c:pt>
                <c:pt idx="8">
                  <c:v>GIJON</c:v>
                </c:pt>
                <c:pt idx="9">
                  <c:v>CARTAGENA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478824</c:v>
                </c:pt>
                <c:pt idx="1">
                  <c:v>337703</c:v>
                </c:pt>
                <c:pt idx="2">
                  <c:v>135701</c:v>
                </c:pt>
                <c:pt idx="3">
                  <c:v>129688</c:v>
                </c:pt>
                <c:pt idx="4">
                  <c:v>63120</c:v>
                </c:pt>
                <c:pt idx="5">
                  <c:v>59671</c:v>
                </c:pt>
                <c:pt idx="6">
                  <c:v>48298</c:v>
                </c:pt>
                <c:pt idx="7">
                  <c:v>36186</c:v>
                </c:pt>
                <c:pt idx="8">
                  <c:v>34422</c:v>
                </c:pt>
                <c:pt idx="9">
                  <c:v>24617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VIGO</c:v>
                </c:pt>
                <c:pt idx="5">
                  <c:v>CEUTA</c:v>
                </c:pt>
                <c:pt idx="6">
                  <c:v>VALENCIA</c:v>
                </c:pt>
                <c:pt idx="7">
                  <c:v>TARRAGONA</c:v>
                </c:pt>
                <c:pt idx="8">
                  <c:v>GIJON</c:v>
                </c:pt>
                <c:pt idx="9">
                  <c:v>CARTAGENA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465510</c:v>
                </c:pt>
                <c:pt idx="1">
                  <c:v>361388</c:v>
                </c:pt>
                <c:pt idx="2">
                  <c:v>141518</c:v>
                </c:pt>
                <c:pt idx="3">
                  <c:v>178726</c:v>
                </c:pt>
                <c:pt idx="4">
                  <c:v>65561</c:v>
                </c:pt>
                <c:pt idx="5">
                  <c:v>61981</c:v>
                </c:pt>
                <c:pt idx="6">
                  <c:v>52257</c:v>
                </c:pt>
                <c:pt idx="7">
                  <c:v>44206</c:v>
                </c:pt>
                <c:pt idx="8">
                  <c:v>34889</c:v>
                </c:pt>
                <c:pt idx="9">
                  <c:v>20753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BILBAO</c:v>
                </c:pt>
                <c:pt idx="7">
                  <c:v>CEUTA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4667581</c:v>
                </c:pt>
                <c:pt idx="1">
                  <c:v>1760534</c:v>
                </c:pt>
                <c:pt idx="2">
                  <c:v>1464642</c:v>
                </c:pt>
                <c:pt idx="3">
                  <c:v>1457422</c:v>
                </c:pt>
                <c:pt idx="4">
                  <c:v>472654</c:v>
                </c:pt>
                <c:pt idx="5">
                  <c:v>293662</c:v>
                </c:pt>
                <c:pt idx="6">
                  <c:v>181011</c:v>
                </c:pt>
                <c:pt idx="7">
                  <c:v>101125</c:v>
                </c:pt>
                <c:pt idx="8">
                  <c:v>48778</c:v>
                </c:pt>
                <c:pt idx="9">
                  <c:v>32352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BILBAO</c:v>
                </c:pt>
                <c:pt idx="7">
                  <c:v>CEUTA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5186091</c:v>
                </c:pt>
                <c:pt idx="1">
                  <c:v>1326546</c:v>
                </c:pt>
                <c:pt idx="2">
                  <c:v>1428648</c:v>
                </c:pt>
                <c:pt idx="3">
                  <c:v>1346596</c:v>
                </c:pt>
                <c:pt idx="4">
                  <c:v>499476</c:v>
                </c:pt>
                <c:pt idx="5">
                  <c:v>204389</c:v>
                </c:pt>
                <c:pt idx="6">
                  <c:v>221213</c:v>
                </c:pt>
                <c:pt idx="7">
                  <c:v>55517</c:v>
                </c:pt>
                <c:pt idx="8">
                  <c:v>81693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BAHIA DE CADIZ</c:v>
                </c:pt>
                <c:pt idx="7">
                  <c:v>BILBAO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4664445</c:v>
                </c:pt>
                <c:pt idx="1">
                  <c:v>1747815</c:v>
                </c:pt>
                <c:pt idx="2">
                  <c:v>1448863</c:v>
                </c:pt>
                <c:pt idx="3">
                  <c:v>1404619</c:v>
                </c:pt>
                <c:pt idx="4">
                  <c:v>292657</c:v>
                </c:pt>
                <c:pt idx="5">
                  <c:v>44055</c:v>
                </c:pt>
                <c:pt idx="6">
                  <c:v>26776</c:v>
                </c:pt>
                <c:pt idx="7">
                  <c:v>21772</c:v>
                </c:pt>
                <c:pt idx="8">
                  <c:v>5617</c:v>
                </c:pt>
                <c:pt idx="9">
                  <c:v>2429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BAHIA DE CADIZ</c:v>
                </c:pt>
                <c:pt idx="7">
                  <c:v>BILBAO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5148049</c:v>
                </c:pt>
                <c:pt idx="1">
                  <c:v>1307184</c:v>
                </c:pt>
                <c:pt idx="2">
                  <c:v>1403314</c:v>
                </c:pt>
                <c:pt idx="3">
                  <c:v>1268030</c:v>
                </c:pt>
                <c:pt idx="4">
                  <c:v>204317</c:v>
                </c:pt>
                <c:pt idx="5">
                  <c:v>73806</c:v>
                </c:pt>
                <c:pt idx="6">
                  <c:v>7745</c:v>
                </c:pt>
                <c:pt idx="7">
                  <c:v>27508</c:v>
                </c:pt>
                <c:pt idx="8">
                  <c:v>20255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MALAGA</c:v>
                </c:pt>
                <c:pt idx="8">
                  <c:v>BAHIA DE CADIZ</c:v>
                </c:pt>
                <c:pt idx="9">
                  <c:v>BALEARES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5174209</c:v>
                </c:pt>
                <c:pt idx="1">
                  <c:v>4333319</c:v>
                </c:pt>
                <c:pt idx="2">
                  <c:v>3298262</c:v>
                </c:pt>
                <c:pt idx="3">
                  <c:v>2039383</c:v>
                </c:pt>
                <c:pt idx="4">
                  <c:v>761955</c:v>
                </c:pt>
                <c:pt idx="5">
                  <c:v>535143</c:v>
                </c:pt>
                <c:pt idx="6">
                  <c:v>343025</c:v>
                </c:pt>
                <c:pt idx="7">
                  <c:v>306410</c:v>
                </c:pt>
                <c:pt idx="8">
                  <c:v>224740</c:v>
                </c:pt>
                <c:pt idx="9">
                  <c:v>208104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MALAGA</c:v>
                </c:pt>
                <c:pt idx="8">
                  <c:v>BAHIA DE CADIZ</c:v>
                </c:pt>
                <c:pt idx="9">
                  <c:v>BALEARES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5467384</c:v>
                </c:pt>
                <c:pt idx="1">
                  <c:v>3683914</c:v>
                </c:pt>
                <c:pt idx="2">
                  <c:v>3078247</c:v>
                </c:pt>
                <c:pt idx="3">
                  <c:v>1985864</c:v>
                </c:pt>
                <c:pt idx="4">
                  <c:v>708801</c:v>
                </c:pt>
                <c:pt idx="5">
                  <c:v>560656</c:v>
                </c:pt>
                <c:pt idx="6">
                  <c:v>336483</c:v>
                </c:pt>
                <c:pt idx="7">
                  <c:v>206476</c:v>
                </c:pt>
                <c:pt idx="8">
                  <c:v>165088</c:v>
                </c:pt>
                <c:pt idx="9">
                  <c:v>222977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VIGO</c:v>
                </c:pt>
                <c:pt idx="8">
                  <c:v>TARRAGONA</c:v>
                </c:pt>
                <c:pt idx="9">
                  <c:v>CEUTA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1293094</c:v>
                </c:pt>
                <c:pt idx="1">
                  <c:v>1257096</c:v>
                </c:pt>
                <c:pt idx="2">
                  <c:v>703114</c:v>
                </c:pt>
                <c:pt idx="3">
                  <c:v>583157</c:v>
                </c:pt>
                <c:pt idx="4">
                  <c:v>543586</c:v>
                </c:pt>
                <c:pt idx="5">
                  <c:v>429616</c:v>
                </c:pt>
                <c:pt idx="6">
                  <c:v>268206</c:v>
                </c:pt>
                <c:pt idx="7">
                  <c:v>168424</c:v>
                </c:pt>
                <c:pt idx="8">
                  <c:v>135445</c:v>
                </c:pt>
                <c:pt idx="9">
                  <c:v>128845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VIGO</c:v>
                </c:pt>
                <c:pt idx="8">
                  <c:v>TARRAGONA</c:v>
                </c:pt>
                <c:pt idx="9">
                  <c:v>CEUTA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1132884</c:v>
                </c:pt>
                <c:pt idx="1">
                  <c:v>1003583</c:v>
                </c:pt>
                <c:pt idx="2">
                  <c:v>664660</c:v>
                </c:pt>
                <c:pt idx="3">
                  <c:v>590035</c:v>
                </c:pt>
                <c:pt idx="4">
                  <c:v>551254</c:v>
                </c:pt>
                <c:pt idx="5">
                  <c:v>426063</c:v>
                </c:pt>
                <c:pt idx="6">
                  <c:v>266709</c:v>
                </c:pt>
                <c:pt idx="7">
                  <c:v>171243</c:v>
                </c:pt>
                <c:pt idx="8">
                  <c:v>81199</c:v>
                </c:pt>
                <c:pt idx="9">
                  <c:v>119926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BALEARES</c:v>
                </c:pt>
                <c:pt idx="9">
                  <c:v>BAHIA DE CADIZ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445507</c:v>
                </c:pt>
                <c:pt idx="1">
                  <c:v>430617</c:v>
                </c:pt>
                <c:pt idx="2">
                  <c:v>336449</c:v>
                </c:pt>
                <c:pt idx="3">
                  <c:v>191822</c:v>
                </c:pt>
                <c:pt idx="4">
                  <c:v>70925</c:v>
                </c:pt>
                <c:pt idx="5">
                  <c:v>70431</c:v>
                </c:pt>
                <c:pt idx="6">
                  <c:v>40895</c:v>
                </c:pt>
                <c:pt idx="7">
                  <c:v>34544</c:v>
                </c:pt>
                <c:pt idx="8">
                  <c:v>28883</c:v>
                </c:pt>
                <c:pt idx="9">
                  <c:v>28692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BALEARES</c:v>
                </c:pt>
                <c:pt idx="9">
                  <c:v>BAHIA DE CADIZ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501514</c:v>
                </c:pt>
                <c:pt idx="1">
                  <c:v>355547</c:v>
                </c:pt>
                <c:pt idx="2">
                  <c:v>314287</c:v>
                </c:pt>
                <c:pt idx="3">
                  <c:v>185172</c:v>
                </c:pt>
                <c:pt idx="4">
                  <c:v>64813</c:v>
                </c:pt>
                <c:pt idx="5">
                  <c:v>69433</c:v>
                </c:pt>
                <c:pt idx="6">
                  <c:v>28448</c:v>
                </c:pt>
                <c:pt idx="7">
                  <c:v>31888</c:v>
                </c:pt>
                <c:pt idx="8">
                  <c:v>29258</c:v>
                </c:pt>
                <c:pt idx="9">
                  <c:v>20575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SANTA CRUZ DE TENERIFE</c:v>
                </c:pt>
                <c:pt idx="7">
                  <c:v>BILBAO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326525</c:v>
                </c:pt>
                <c:pt idx="1">
                  <c:v>132480</c:v>
                </c:pt>
                <c:pt idx="2">
                  <c:v>117719</c:v>
                </c:pt>
                <c:pt idx="3">
                  <c:v>113545</c:v>
                </c:pt>
                <c:pt idx="4">
                  <c:v>39869</c:v>
                </c:pt>
                <c:pt idx="5">
                  <c:v>6279</c:v>
                </c:pt>
                <c:pt idx="6">
                  <c:v>3105</c:v>
                </c:pt>
                <c:pt idx="7">
                  <c:v>1177</c:v>
                </c:pt>
                <c:pt idx="8">
                  <c:v>612</c:v>
                </c:pt>
                <c:pt idx="9">
                  <c:v>486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SANTA CRUZ DE TENERIFE</c:v>
                </c:pt>
                <c:pt idx="7">
                  <c:v>BILBAO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477856</c:v>
                </c:pt>
                <c:pt idx="1">
                  <c:v>88122</c:v>
                </c:pt>
                <c:pt idx="2">
                  <c:v>114566</c:v>
                </c:pt>
                <c:pt idx="3">
                  <c:v>107177</c:v>
                </c:pt>
                <c:pt idx="4">
                  <c:v>28123</c:v>
                </c:pt>
                <c:pt idx="5">
                  <c:v>3772</c:v>
                </c:pt>
                <c:pt idx="6">
                  <c:v>5305</c:v>
                </c:pt>
                <c:pt idx="7">
                  <c:v>1653</c:v>
                </c:pt>
                <c:pt idx="8">
                  <c:v>0</c:v>
                </c:pt>
                <c:pt idx="9">
                  <c:v>1589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ALMERIA</c:v>
                </c:pt>
                <c:pt idx="6">
                  <c:v>BARCELONA</c:v>
                </c:pt>
                <c:pt idx="7">
                  <c:v>MELILLA</c:v>
                </c:pt>
                <c:pt idx="8">
                  <c:v>MALAGA</c:v>
                </c:pt>
                <c:pt idx="9">
                  <c:v>ALICANTE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634919</c:v>
                </c:pt>
                <c:pt idx="1">
                  <c:v>588458</c:v>
                </c:pt>
                <c:pt idx="2">
                  <c:v>278796</c:v>
                </c:pt>
                <c:pt idx="3">
                  <c:v>261191</c:v>
                </c:pt>
                <c:pt idx="4">
                  <c:v>113694</c:v>
                </c:pt>
                <c:pt idx="5">
                  <c:v>100372</c:v>
                </c:pt>
                <c:pt idx="6">
                  <c:v>72803</c:v>
                </c:pt>
                <c:pt idx="7">
                  <c:v>47849</c:v>
                </c:pt>
                <c:pt idx="8">
                  <c:v>45189</c:v>
                </c:pt>
                <c:pt idx="9">
                  <c:v>25131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ALMERIA</c:v>
                </c:pt>
                <c:pt idx="6">
                  <c:v>BARCELONA</c:v>
                </c:pt>
                <c:pt idx="7">
                  <c:v>MELILLA</c:v>
                </c:pt>
                <c:pt idx="8">
                  <c:v>MALAGA</c:v>
                </c:pt>
                <c:pt idx="9">
                  <c:v>ALICANTE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696939</c:v>
                </c:pt>
                <c:pt idx="1">
                  <c:v>551318</c:v>
                </c:pt>
                <c:pt idx="2">
                  <c:v>263576</c:v>
                </c:pt>
                <c:pt idx="3">
                  <c:v>250794</c:v>
                </c:pt>
                <c:pt idx="4">
                  <c:v>170203</c:v>
                </c:pt>
                <c:pt idx="5">
                  <c:v>100618</c:v>
                </c:pt>
                <c:pt idx="6">
                  <c:v>79497</c:v>
                </c:pt>
                <c:pt idx="7">
                  <c:v>41675</c:v>
                </c:pt>
                <c:pt idx="8">
                  <c:v>60122</c:v>
                </c:pt>
                <c:pt idx="9">
                  <c:v>15296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MALAGA</c:v>
                </c:pt>
                <c:pt idx="4">
                  <c:v>BALEARES</c:v>
                </c:pt>
                <c:pt idx="5">
                  <c:v>ALICANTE</c:v>
                </c:pt>
                <c:pt idx="6">
                  <c:v>BAHIA DE CADIZ</c:v>
                </c:pt>
                <c:pt idx="7">
                  <c:v>A CORUÑA</c:v>
                </c:pt>
                <c:pt idx="8">
                  <c:v>SANTANDER</c:v>
                </c:pt>
                <c:pt idx="9">
                  <c:v>CARTAGENA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87303</c:v>
                </c:pt>
                <c:pt idx="1">
                  <c:v>72908</c:v>
                </c:pt>
                <c:pt idx="2">
                  <c:v>14319</c:v>
                </c:pt>
                <c:pt idx="3">
                  <c:v>11649</c:v>
                </c:pt>
                <c:pt idx="4">
                  <c:v>7113</c:v>
                </c:pt>
                <c:pt idx="5">
                  <c:v>3008</c:v>
                </c:pt>
                <c:pt idx="6">
                  <c:v>2299</c:v>
                </c:pt>
                <c:pt idx="7">
                  <c:v>1379</c:v>
                </c:pt>
                <c:pt idx="8">
                  <c:v>1347</c:v>
                </c:pt>
                <c:pt idx="9">
                  <c:v>703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MALAGA</c:v>
                </c:pt>
                <c:pt idx="4">
                  <c:v>BALEARES</c:v>
                </c:pt>
                <c:pt idx="5">
                  <c:v>ALICANTE</c:v>
                </c:pt>
                <c:pt idx="6">
                  <c:v>BAHIA DE CADIZ</c:v>
                </c:pt>
                <c:pt idx="7">
                  <c:v>A CORUÑA</c:v>
                </c:pt>
                <c:pt idx="8">
                  <c:v>SANTANDER</c:v>
                </c:pt>
                <c:pt idx="9">
                  <c:v>CARTAGENA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113537</c:v>
                </c:pt>
                <c:pt idx="1">
                  <c:v>84887</c:v>
                </c:pt>
                <c:pt idx="2">
                  <c:v>28986</c:v>
                </c:pt>
                <c:pt idx="3">
                  <c:v>30503</c:v>
                </c:pt>
                <c:pt idx="4">
                  <c:v>19904</c:v>
                </c:pt>
                <c:pt idx="5">
                  <c:v>0</c:v>
                </c:pt>
                <c:pt idx="6">
                  <c:v>756</c:v>
                </c:pt>
                <c:pt idx="7">
                  <c:v>955</c:v>
                </c:pt>
                <c:pt idx="8">
                  <c:v>867</c:v>
                </c:pt>
                <c:pt idx="9">
                  <c:v>5555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ALMERIA</c:v>
                </c:pt>
                <c:pt idx="5">
                  <c:v>BARCELONA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MALAGA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156234</c:v>
                </c:pt>
                <c:pt idx="1">
                  <c:v>79409</c:v>
                </c:pt>
                <c:pt idx="2">
                  <c:v>49810</c:v>
                </c:pt>
                <c:pt idx="3">
                  <c:v>40456</c:v>
                </c:pt>
                <c:pt idx="4">
                  <c:v>21017</c:v>
                </c:pt>
                <c:pt idx="5">
                  <c:v>14539</c:v>
                </c:pt>
                <c:pt idx="6">
                  <c:v>12013</c:v>
                </c:pt>
                <c:pt idx="7">
                  <c:v>7321</c:v>
                </c:pt>
                <c:pt idx="8">
                  <c:v>5116</c:v>
                </c:pt>
                <c:pt idx="9">
                  <c:v>4815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ALMERIA</c:v>
                </c:pt>
                <c:pt idx="5">
                  <c:v>BARCELONA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MALAGA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144337</c:v>
                </c:pt>
                <c:pt idx="1">
                  <c:v>83340</c:v>
                </c:pt>
                <c:pt idx="2">
                  <c:v>47525</c:v>
                </c:pt>
                <c:pt idx="3">
                  <c:v>34806</c:v>
                </c:pt>
                <c:pt idx="4">
                  <c:v>23441</c:v>
                </c:pt>
                <c:pt idx="5">
                  <c:v>12538</c:v>
                </c:pt>
                <c:pt idx="6">
                  <c:v>15331</c:v>
                </c:pt>
                <c:pt idx="7">
                  <c:v>5587</c:v>
                </c:pt>
                <c:pt idx="8">
                  <c:v>6415</c:v>
                </c:pt>
                <c:pt idx="9">
                  <c:v>3587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CEUTA</c:v>
                </c:pt>
                <c:pt idx="4">
                  <c:v>BARCELONA</c:v>
                </c:pt>
                <c:pt idx="5">
                  <c:v>BALEARES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3190</c:v>
                </c:pt>
                <c:pt idx="1">
                  <c:v>2882</c:v>
                </c:pt>
                <c:pt idx="2">
                  <c:v>1681</c:v>
                </c:pt>
                <c:pt idx="3">
                  <c:v>1451</c:v>
                </c:pt>
                <c:pt idx="4">
                  <c:v>1279</c:v>
                </c:pt>
                <c:pt idx="5">
                  <c:v>1208</c:v>
                </c:pt>
                <c:pt idx="6">
                  <c:v>1021</c:v>
                </c:pt>
                <c:pt idx="7">
                  <c:v>527</c:v>
                </c:pt>
                <c:pt idx="8">
                  <c:v>419</c:v>
                </c:pt>
                <c:pt idx="9">
                  <c:v>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CEUTA</c:v>
                </c:pt>
                <c:pt idx="4">
                  <c:v>BARCELONA</c:v>
                </c:pt>
                <c:pt idx="5">
                  <c:v>BALEARES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3606</c:v>
                </c:pt>
                <c:pt idx="1">
                  <c:v>3268</c:v>
                </c:pt>
                <c:pt idx="2">
                  <c:v>1969</c:v>
                </c:pt>
                <c:pt idx="3">
                  <c:v>1395</c:v>
                </c:pt>
                <c:pt idx="4">
                  <c:v>1141</c:v>
                </c:pt>
                <c:pt idx="5">
                  <c:v>1124</c:v>
                </c:pt>
                <c:pt idx="6">
                  <c:v>965</c:v>
                </c:pt>
                <c:pt idx="7">
                  <c:v>544</c:v>
                </c:pt>
                <c:pt idx="8">
                  <c:v>394</c:v>
                </c:pt>
                <c:pt idx="9">
                  <c:v>360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33806646</c:v>
                </c:pt>
                <c:pt idx="1">
                  <c:v>27354492</c:v>
                </c:pt>
                <c:pt idx="2">
                  <c:v>22194610</c:v>
                </c:pt>
                <c:pt idx="3">
                  <c:v>21530913</c:v>
                </c:pt>
                <c:pt idx="4">
                  <c:v>19315310</c:v>
                </c:pt>
                <c:pt idx="5">
                  <c:v>13820936</c:v>
                </c:pt>
                <c:pt idx="6">
                  <c:v>8340581</c:v>
                </c:pt>
                <c:pt idx="7">
                  <c:v>6808419</c:v>
                </c:pt>
                <c:pt idx="8">
                  <c:v>6183712</c:v>
                </c:pt>
                <c:pt idx="9">
                  <c:v>5307625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33577728</c:v>
                </c:pt>
                <c:pt idx="1">
                  <c:v>23717739</c:v>
                </c:pt>
                <c:pt idx="2">
                  <c:v>26096277</c:v>
                </c:pt>
                <c:pt idx="3">
                  <c:v>21258266</c:v>
                </c:pt>
                <c:pt idx="4">
                  <c:v>16113153</c:v>
                </c:pt>
                <c:pt idx="5">
                  <c:v>12285524</c:v>
                </c:pt>
                <c:pt idx="6">
                  <c:v>7423681</c:v>
                </c:pt>
                <c:pt idx="7">
                  <c:v>6953512</c:v>
                </c:pt>
                <c:pt idx="8">
                  <c:v>5672765</c:v>
                </c:pt>
                <c:pt idx="9">
                  <c:v>4673125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MALAGA</c:v>
                </c:pt>
                <c:pt idx="4">
                  <c:v>#N/A</c:v>
                </c:pt>
                <c:pt idx="5">
                  <c:v>BAHIA DE CADIZ</c:v>
                </c:pt>
                <c:pt idx="6">
                  <c:v>SEVILLA</c:v>
                </c:pt>
                <c:pt idx="7">
                  <c:v>A CORUÑA</c:v>
                </c:pt>
                <c:pt idx="8">
                  <c:v>#N/A</c:v>
                </c:pt>
                <c:pt idx="9">
                  <c:v>ALICANTE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74</c:v>
                </c:pt>
                <c:pt idx="1">
                  <c:v>54</c:v>
                </c:pt>
                <c:pt idx="2">
                  <c:v>18</c:v>
                </c:pt>
                <c:pt idx="3">
                  <c:v>10</c:v>
                </c:pt>
                <c:pt idx="4">
                  <c:v>#N/A</c:v>
                </c:pt>
                <c:pt idx="5">
                  <c:v>7</c:v>
                </c:pt>
                <c:pt idx="6">
                  <c:v>5</c:v>
                </c:pt>
                <c:pt idx="7">
                  <c:v>3</c:v>
                </c:pt>
                <c:pt idx="8">
                  <c:v>#N/A</c:v>
                </c:pt>
                <c:pt idx="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MALAGA</c:v>
                </c:pt>
                <c:pt idx="4">
                  <c:v>#N/A</c:v>
                </c:pt>
                <c:pt idx="5">
                  <c:v>BAHIA DE CADIZ</c:v>
                </c:pt>
                <c:pt idx="6">
                  <c:v>SEVILLA</c:v>
                </c:pt>
                <c:pt idx="7">
                  <c:v>A CORUÑA</c:v>
                </c:pt>
                <c:pt idx="8">
                  <c:v>#N/A</c:v>
                </c:pt>
                <c:pt idx="9">
                  <c:v>ALICANTE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81</c:v>
                </c:pt>
                <c:pt idx="1">
                  <c:v>64</c:v>
                </c:pt>
                <c:pt idx="2">
                  <c:v>18</c:v>
                </c:pt>
                <c:pt idx="3">
                  <c:v>19</c:v>
                </c:pt>
                <c:pt idx="4">
                  <c:v>#N/A</c:v>
                </c:pt>
                <c:pt idx="5">
                  <c:v>1</c:v>
                </c:pt>
                <c:pt idx="6">
                  <c:v>0</c:v>
                </c:pt>
                <c:pt idx="7">
                  <c:v>2</c:v>
                </c:pt>
                <c:pt idx="8">
                  <c:v>#N/A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workbookViewId="0">
      <selection activeCell="I5" sqref="I5"/>
    </sheetView>
  </sheetViews>
  <sheetFormatPr baseColWidth="10" defaultRowHeight="15" x14ac:dyDescent="0.25"/>
  <cols>
    <col min="1" max="1" width="28.28515625" style="49" bestFit="1" customWidth="1"/>
    <col min="2" max="2" width="16" style="49" bestFit="1" customWidth="1"/>
    <col min="3" max="3" width="26.5703125" style="49" bestFit="1" customWidth="1"/>
    <col min="4" max="16384" width="11.42578125" style="49"/>
  </cols>
  <sheetData>
    <row r="1" spans="1:9" ht="22.5" customHeight="1" x14ac:dyDescent="0.35">
      <c r="D1" s="50" t="s">
        <v>36</v>
      </c>
    </row>
    <row r="4" spans="1:9" x14ac:dyDescent="0.25">
      <c r="F4" s="51"/>
      <c r="G4" s="51"/>
      <c r="I4" s="52">
        <v>38826</v>
      </c>
    </row>
    <row r="6" spans="1:9" x14ac:dyDescent="0.25">
      <c r="A6" s="53" t="s">
        <v>39</v>
      </c>
      <c r="B6" s="54"/>
      <c r="C6" s="54"/>
      <c r="D6" s="55" t="s">
        <v>91</v>
      </c>
      <c r="E6" s="56"/>
      <c r="F6" s="55" t="s">
        <v>37</v>
      </c>
      <c r="G6" s="56"/>
      <c r="H6" s="55" t="s">
        <v>38</v>
      </c>
      <c r="I6" s="56"/>
    </row>
    <row r="7" spans="1:9" x14ac:dyDescent="0.25">
      <c r="A7" s="57"/>
      <c r="B7" s="57"/>
      <c r="C7" s="57"/>
      <c r="D7" s="58">
        <v>2005</v>
      </c>
      <c r="E7" s="58">
        <v>2006</v>
      </c>
      <c r="F7" s="58">
        <v>2005</v>
      </c>
      <c r="G7" s="58">
        <v>2006</v>
      </c>
      <c r="H7" s="58" t="s">
        <v>0</v>
      </c>
      <c r="I7" s="58" t="s">
        <v>3</v>
      </c>
    </row>
    <row r="8" spans="1:9" x14ac:dyDescent="0.25">
      <c r="A8" s="59" t="s">
        <v>12</v>
      </c>
      <c r="B8" s="59" t="s">
        <v>13</v>
      </c>
      <c r="C8" s="60" t="s">
        <v>14</v>
      </c>
      <c r="D8" s="61">
        <v>11888499</v>
      </c>
      <c r="E8" s="61">
        <v>11769625</v>
      </c>
      <c r="F8" s="61">
        <v>24195880</v>
      </c>
      <c r="G8" s="61">
        <v>24120665</v>
      </c>
      <c r="H8" s="61">
        <v>-75215</v>
      </c>
      <c r="I8" s="62">
        <f>((G8*100/F8)-100)</f>
        <v>-0.31085870817676664</v>
      </c>
    </row>
    <row r="9" spans="1:9" x14ac:dyDescent="0.25">
      <c r="A9" s="63"/>
      <c r="B9" s="64"/>
      <c r="C9" s="60" t="s">
        <v>15</v>
      </c>
      <c r="D9" s="61">
        <v>7952496</v>
      </c>
      <c r="E9" s="61">
        <v>8346251</v>
      </c>
      <c r="F9" s="61">
        <v>16744607</v>
      </c>
      <c r="G9" s="61">
        <v>17846568</v>
      </c>
      <c r="H9" s="61">
        <v>1101961</v>
      </c>
      <c r="I9" s="62">
        <f t="shared" ref="I9:I19" si="0">((G9*100/F9)-100)</f>
        <v>6.580990524292389</v>
      </c>
    </row>
    <row r="10" spans="1:9" x14ac:dyDescent="0.25">
      <c r="A10" s="63"/>
      <c r="B10" s="59" t="s">
        <v>16</v>
      </c>
      <c r="C10" s="60" t="s">
        <v>17</v>
      </c>
      <c r="D10" s="61">
        <v>3965067</v>
      </c>
      <c r="E10" s="61">
        <v>4502455</v>
      </c>
      <c r="F10" s="61">
        <v>7884977</v>
      </c>
      <c r="G10" s="61">
        <v>8622181</v>
      </c>
      <c r="H10" s="61">
        <v>737204</v>
      </c>
      <c r="I10" s="62">
        <f t="shared" si="0"/>
        <v>9.3494755913682468</v>
      </c>
    </row>
    <row r="11" spans="1:9" x14ac:dyDescent="0.25">
      <c r="A11" s="63"/>
      <c r="B11" s="63"/>
      <c r="C11" s="60" t="s">
        <v>18</v>
      </c>
      <c r="D11" s="61">
        <v>8221389</v>
      </c>
      <c r="E11" s="61">
        <v>8847590</v>
      </c>
      <c r="F11" s="61">
        <v>16922763</v>
      </c>
      <c r="G11" s="61">
        <v>17798301</v>
      </c>
      <c r="H11" s="61">
        <v>875538</v>
      </c>
      <c r="I11" s="62">
        <f t="shared" si="0"/>
        <v>5.1737296090478821</v>
      </c>
    </row>
    <row r="12" spans="1:9" x14ac:dyDescent="0.25">
      <c r="A12" s="64"/>
      <c r="B12" s="64"/>
      <c r="C12" s="60" t="s">
        <v>2</v>
      </c>
      <c r="D12" s="61">
        <v>12186456</v>
      </c>
      <c r="E12" s="61">
        <v>13350045</v>
      </c>
      <c r="F12" s="61">
        <v>24807740</v>
      </c>
      <c r="G12" s="61">
        <v>26420482</v>
      </c>
      <c r="H12" s="61">
        <v>1612742</v>
      </c>
      <c r="I12" s="62">
        <f t="shared" si="0"/>
        <v>6.500963005900573</v>
      </c>
    </row>
    <row r="13" spans="1:9" x14ac:dyDescent="0.25">
      <c r="A13" s="65"/>
      <c r="B13" s="65"/>
      <c r="C13" s="66" t="s">
        <v>2</v>
      </c>
      <c r="D13" s="67">
        <v>32027451</v>
      </c>
      <c r="E13" s="67">
        <v>33465921</v>
      </c>
      <c r="F13" s="67">
        <v>65748227</v>
      </c>
      <c r="G13" s="67">
        <v>68387715</v>
      </c>
      <c r="H13" s="67">
        <v>2639488</v>
      </c>
      <c r="I13" s="68">
        <f t="shared" si="0"/>
        <v>4.0145386734154869</v>
      </c>
    </row>
    <row r="14" spans="1:9" x14ac:dyDescent="0.25">
      <c r="A14" s="59" t="s">
        <v>4</v>
      </c>
      <c r="B14" s="69" t="s">
        <v>5</v>
      </c>
      <c r="C14" s="60" t="s">
        <v>6</v>
      </c>
      <c r="D14" s="61">
        <v>16979</v>
      </c>
      <c r="E14" s="61">
        <v>17688</v>
      </c>
      <c r="F14" s="61">
        <v>30467</v>
      </c>
      <c r="G14" s="61">
        <v>29859</v>
      </c>
      <c r="H14" s="61">
        <v>-608</v>
      </c>
      <c r="I14" s="62">
        <f t="shared" si="0"/>
        <v>-1.9956017986674084</v>
      </c>
    </row>
    <row r="15" spans="1:9" x14ac:dyDescent="0.25">
      <c r="A15" s="63"/>
      <c r="B15" s="59" t="s">
        <v>7</v>
      </c>
      <c r="C15" s="60" t="s">
        <v>8</v>
      </c>
      <c r="D15" s="61">
        <v>538915</v>
      </c>
      <c r="E15" s="61">
        <v>519571</v>
      </c>
      <c r="F15" s="61">
        <v>1139681</v>
      </c>
      <c r="G15" s="61">
        <v>1101017</v>
      </c>
      <c r="H15" s="61">
        <v>-38664</v>
      </c>
      <c r="I15" s="62">
        <f t="shared" si="0"/>
        <v>-3.3925282601008462</v>
      </c>
    </row>
    <row r="16" spans="1:9" x14ac:dyDescent="0.25">
      <c r="A16" s="63"/>
      <c r="B16" s="64"/>
      <c r="C16" s="60" t="s">
        <v>9</v>
      </c>
      <c r="D16" s="61">
        <v>216282</v>
      </c>
      <c r="E16" s="61">
        <v>188868</v>
      </c>
      <c r="F16" s="61">
        <v>438113</v>
      </c>
      <c r="G16" s="61">
        <v>381816</v>
      </c>
      <c r="H16" s="61">
        <v>-56297</v>
      </c>
      <c r="I16" s="62">
        <f t="shared" si="0"/>
        <v>-12.849881195034158</v>
      </c>
    </row>
    <row r="17" spans="1:9" x14ac:dyDescent="0.25">
      <c r="A17" s="64"/>
      <c r="B17" s="69" t="s">
        <v>10</v>
      </c>
      <c r="C17" s="60" t="s">
        <v>11</v>
      </c>
      <c r="D17" s="61">
        <v>223632</v>
      </c>
      <c r="E17" s="61">
        <v>318246</v>
      </c>
      <c r="F17" s="61">
        <v>464278</v>
      </c>
      <c r="G17" s="61">
        <v>530927</v>
      </c>
      <c r="H17" s="61">
        <v>66649</v>
      </c>
      <c r="I17" s="62">
        <f t="shared" si="0"/>
        <v>14.355407751390331</v>
      </c>
    </row>
    <row r="18" spans="1:9" x14ac:dyDescent="0.25">
      <c r="A18" s="70"/>
      <c r="B18" s="70"/>
      <c r="C18" s="66" t="s">
        <v>2</v>
      </c>
      <c r="D18" s="67">
        <v>995808</v>
      </c>
      <c r="E18" s="67">
        <v>1044373</v>
      </c>
      <c r="F18" s="67">
        <v>2072539</v>
      </c>
      <c r="G18" s="67">
        <v>2043619</v>
      </c>
      <c r="H18" s="67">
        <v>-28920</v>
      </c>
      <c r="I18" s="68">
        <f t="shared" si="0"/>
        <v>-1.3953899058111858</v>
      </c>
    </row>
    <row r="19" spans="1:9" x14ac:dyDescent="0.25">
      <c r="A19" s="71"/>
      <c r="B19" s="71"/>
      <c r="C19" s="72" t="s">
        <v>1</v>
      </c>
      <c r="D19" s="73">
        <f>+D13+D18</f>
        <v>33023259</v>
      </c>
      <c r="E19" s="73">
        <f t="shared" ref="E19:G19" si="1">+E13+E18</f>
        <v>34510294</v>
      </c>
      <c r="F19" s="73">
        <f t="shared" si="1"/>
        <v>67820766</v>
      </c>
      <c r="G19" s="73">
        <f t="shared" si="1"/>
        <v>70431334</v>
      </c>
      <c r="H19" s="73">
        <f t="shared" ref="H19" si="2">G19-F19</f>
        <v>2610568</v>
      </c>
      <c r="I19" s="74">
        <f t="shared" si="0"/>
        <v>3.8492163299954427</v>
      </c>
    </row>
    <row r="20" spans="1:9" x14ac:dyDescent="0.25">
      <c r="A20" s="70"/>
      <c r="B20" s="70"/>
      <c r="I20" s="75"/>
    </row>
    <row r="21" spans="1:9" x14ac:dyDescent="0.25">
      <c r="A21" s="59" t="s">
        <v>19</v>
      </c>
      <c r="B21" s="59" t="s">
        <v>20</v>
      </c>
      <c r="C21" s="60" t="s">
        <v>21</v>
      </c>
      <c r="D21" s="61">
        <v>4998026</v>
      </c>
      <c r="E21" s="61">
        <v>5068097</v>
      </c>
      <c r="F21" s="61">
        <v>10382692</v>
      </c>
      <c r="G21" s="61">
        <v>10524412</v>
      </c>
      <c r="H21" s="61">
        <v>141720</v>
      </c>
      <c r="I21" s="62">
        <f t="shared" ref="I21:I31" si="3">((G21*100/F21)-100)</f>
        <v>1.3649639226512704</v>
      </c>
    </row>
    <row r="22" spans="1:9" x14ac:dyDescent="0.25">
      <c r="A22" s="63"/>
      <c r="B22" s="64"/>
      <c r="C22" s="60" t="s">
        <v>22</v>
      </c>
      <c r="D22" s="61">
        <v>4421169</v>
      </c>
      <c r="E22" s="61">
        <v>4627962</v>
      </c>
      <c r="F22" s="61">
        <v>9461807</v>
      </c>
      <c r="G22" s="61">
        <v>9661504</v>
      </c>
      <c r="H22" s="61">
        <v>199697</v>
      </c>
      <c r="I22" s="62">
        <f t="shared" si="3"/>
        <v>2.1105587970669859</v>
      </c>
    </row>
    <row r="23" spans="1:9" x14ac:dyDescent="0.25">
      <c r="A23" s="63"/>
      <c r="B23" s="69" t="s">
        <v>23</v>
      </c>
      <c r="C23" s="60" t="s">
        <v>24</v>
      </c>
      <c r="D23" s="61">
        <v>2903934</v>
      </c>
      <c r="E23" s="61">
        <v>3245350</v>
      </c>
      <c r="F23" s="61">
        <v>5642567</v>
      </c>
      <c r="G23" s="61">
        <v>6135183</v>
      </c>
      <c r="H23" s="61">
        <v>492616</v>
      </c>
      <c r="I23" s="62">
        <f t="shared" si="3"/>
        <v>8.730352692311854</v>
      </c>
    </row>
    <row r="24" spans="1:9" x14ac:dyDescent="0.25">
      <c r="A24" s="63"/>
      <c r="B24" s="59" t="s">
        <v>25</v>
      </c>
      <c r="C24" s="60" t="s">
        <v>26</v>
      </c>
      <c r="D24" s="61">
        <v>818453.5</v>
      </c>
      <c r="E24" s="61">
        <v>863376</v>
      </c>
      <c r="F24" s="61">
        <v>1665537.5</v>
      </c>
      <c r="G24" s="61">
        <v>1749781</v>
      </c>
      <c r="H24" s="61">
        <v>84243.5</v>
      </c>
      <c r="I24" s="62">
        <f t="shared" si="3"/>
        <v>5.0580368199455137</v>
      </c>
    </row>
    <row r="25" spans="1:9" x14ac:dyDescent="0.25">
      <c r="A25" s="63"/>
      <c r="B25" s="63"/>
      <c r="C25" s="60" t="s">
        <v>21</v>
      </c>
      <c r="D25" s="61">
        <v>398050</v>
      </c>
      <c r="E25" s="61">
        <v>359246</v>
      </c>
      <c r="F25" s="61">
        <v>828302</v>
      </c>
      <c r="G25" s="61">
        <v>742142</v>
      </c>
      <c r="H25" s="61">
        <v>-86160</v>
      </c>
      <c r="I25" s="62">
        <f t="shared" si="3"/>
        <v>-10.40200313412258</v>
      </c>
    </row>
    <row r="26" spans="1:9" x14ac:dyDescent="0.25">
      <c r="A26" s="63"/>
      <c r="B26" s="59" t="s">
        <v>27</v>
      </c>
      <c r="C26" s="60" t="s">
        <v>28</v>
      </c>
      <c r="D26" s="61">
        <v>997567</v>
      </c>
      <c r="E26" s="61">
        <v>1015425</v>
      </c>
      <c r="F26" s="61">
        <v>2276514</v>
      </c>
      <c r="G26" s="61">
        <v>2198109</v>
      </c>
      <c r="H26" s="61">
        <v>-78405</v>
      </c>
      <c r="I26" s="62">
        <f t="shared" si="3"/>
        <v>-3.4440816089863659</v>
      </c>
    </row>
    <row r="27" spans="1:9" x14ac:dyDescent="0.25">
      <c r="A27" s="63"/>
      <c r="B27" s="64"/>
      <c r="C27" s="60" t="s">
        <v>29</v>
      </c>
      <c r="D27" s="61">
        <v>143162</v>
      </c>
      <c r="E27" s="61">
        <v>88866</v>
      </c>
      <c r="F27" s="61">
        <v>292148</v>
      </c>
      <c r="G27" s="61">
        <v>203143</v>
      </c>
      <c r="H27" s="61">
        <v>-89005</v>
      </c>
      <c r="I27" s="62">
        <f t="shared" si="3"/>
        <v>-30.465722852800639</v>
      </c>
    </row>
    <row r="28" spans="1:9" x14ac:dyDescent="0.25">
      <c r="A28" s="63"/>
      <c r="B28" s="69" t="s">
        <v>30</v>
      </c>
      <c r="C28" s="60" t="s">
        <v>31</v>
      </c>
      <c r="D28" s="61">
        <v>159031</v>
      </c>
      <c r="E28" s="61">
        <v>169097</v>
      </c>
      <c r="F28" s="61">
        <v>384528</v>
      </c>
      <c r="G28" s="61">
        <v>398161</v>
      </c>
      <c r="H28" s="61">
        <v>13633</v>
      </c>
      <c r="I28" s="62">
        <f t="shared" si="3"/>
        <v>3.5453855115882362</v>
      </c>
    </row>
    <row r="29" spans="1:9" x14ac:dyDescent="0.25">
      <c r="A29" s="63"/>
      <c r="B29" s="59" t="s">
        <v>32</v>
      </c>
      <c r="C29" s="60" t="s">
        <v>33</v>
      </c>
      <c r="D29" s="61">
        <v>8592</v>
      </c>
      <c r="E29" s="61">
        <v>8469</v>
      </c>
      <c r="F29" s="61">
        <v>18063</v>
      </c>
      <c r="G29" s="61">
        <v>17491</v>
      </c>
      <c r="H29" s="61">
        <v>-572</v>
      </c>
      <c r="I29" s="62">
        <f t="shared" si="3"/>
        <v>-3.1666943475613181</v>
      </c>
    </row>
    <row r="30" spans="1:9" x14ac:dyDescent="0.25">
      <c r="A30" s="63"/>
      <c r="B30" s="63"/>
      <c r="C30" s="60" t="s">
        <v>34</v>
      </c>
      <c r="D30" s="61">
        <v>91571721</v>
      </c>
      <c r="E30" s="61">
        <v>97137927</v>
      </c>
      <c r="F30" s="61">
        <v>192842552</v>
      </c>
      <c r="G30" s="61">
        <v>200407959</v>
      </c>
      <c r="H30" s="61">
        <v>7565407</v>
      </c>
      <c r="I30" s="62">
        <f t="shared" si="3"/>
        <v>3.9231004368786841</v>
      </c>
    </row>
    <row r="31" spans="1:9" x14ac:dyDescent="0.25">
      <c r="A31" s="76"/>
      <c r="B31" s="77"/>
      <c r="C31" s="60" t="s">
        <v>35</v>
      </c>
      <c r="D31" s="61">
        <v>96</v>
      </c>
      <c r="E31" s="61">
        <v>92</v>
      </c>
      <c r="F31" s="61">
        <v>206</v>
      </c>
      <c r="G31" s="61">
        <v>183</v>
      </c>
      <c r="H31" s="61">
        <v>-23</v>
      </c>
      <c r="I31" s="62">
        <f t="shared" si="3"/>
        <v>-11.165048543689323</v>
      </c>
    </row>
  </sheetData>
  <mergeCells count="14">
    <mergeCell ref="A21:A31"/>
    <mergeCell ref="B21:B22"/>
    <mergeCell ref="B24:B25"/>
    <mergeCell ref="B26:B27"/>
    <mergeCell ref="B29:B31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71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38826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1286048</v>
      </c>
      <c r="C7" s="37">
        <v>911412</v>
      </c>
      <c r="D7" s="37">
        <v>2493700</v>
      </c>
      <c r="E7" s="37">
        <v>2173455</v>
      </c>
      <c r="F7" s="10">
        <f>((E7*100)/D7)-100</f>
        <v>-12.84216224886714</v>
      </c>
      <c r="G7" s="1"/>
      <c r="H7" s="1"/>
      <c r="I7" s="1"/>
    </row>
    <row r="8" spans="1:12" x14ac:dyDescent="0.25">
      <c r="A8" s="11" t="s">
        <v>42</v>
      </c>
      <c r="B8" s="38">
        <v>280902</v>
      </c>
      <c r="C8" s="38">
        <v>265619</v>
      </c>
      <c r="D8" s="38">
        <v>530850</v>
      </c>
      <c r="E8" s="38">
        <v>573521</v>
      </c>
      <c r="F8" s="13">
        <f t="shared" ref="F8:F35" si="0">((E8*100)/D8)-100</f>
        <v>8.0382405575963105</v>
      </c>
      <c r="G8" s="1"/>
      <c r="H8" s="1"/>
      <c r="I8" s="1"/>
    </row>
    <row r="9" spans="1:12" x14ac:dyDescent="0.25">
      <c r="A9" s="8" t="s">
        <v>43</v>
      </c>
      <c r="B9" s="37">
        <v>418409</v>
      </c>
      <c r="C9" s="37">
        <v>473853</v>
      </c>
      <c r="D9" s="37">
        <v>1037755</v>
      </c>
      <c r="E9" s="37">
        <v>1018484</v>
      </c>
      <c r="F9" s="10">
        <f t="shared" si="0"/>
        <v>-1.8569893664689658</v>
      </c>
      <c r="G9" s="1"/>
      <c r="H9" s="1"/>
      <c r="I9" s="1"/>
    </row>
    <row r="10" spans="1:12" x14ac:dyDescent="0.25">
      <c r="A10" s="11" t="s">
        <v>44</v>
      </c>
      <c r="B10" s="38">
        <v>387803</v>
      </c>
      <c r="C10" s="38">
        <v>492322</v>
      </c>
      <c r="D10" s="38">
        <v>749625</v>
      </c>
      <c r="E10" s="38">
        <v>1009228</v>
      </c>
      <c r="F10" s="13">
        <f t="shared" si="0"/>
        <v>34.63104885776221</v>
      </c>
      <c r="G10" s="1"/>
      <c r="H10" s="1"/>
      <c r="I10" s="1"/>
    </row>
    <row r="11" spans="1:12" x14ac:dyDescent="0.25">
      <c r="A11" s="8" t="s">
        <v>45</v>
      </c>
      <c r="B11" s="37">
        <v>5045626</v>
      </c>
      <c r="C11" s="37">
        <v>4657695</v>
      </c>
      <c r="D11" s="37">
        <v>10810039</v>
      </c>
      <c r="E11" s="37">
        <v>10541564</v>
      </c>
      <c r="F11" s="10">
        <f t="shared" si="0"/>
        <v>-2.4835710583467829</v>
      </c>
      <c r="G11" s="1"/>
      <c r="H11" s="1"/>
      <c r="I11" s="1"/>
    </row>
    <row r="12" spans="1:12" x14ac:dyDescent="0.25">
      <c r="A12" s="11" t="s">
        <v>46</v>
      </c>
      <c r="B12" s="38">
        <v>389493</v>
      </c>
      <c r="C12" s="38">
        <v>446822</v>
      </c>
      <c r="D12" s="38">
        <v>860226</v>
      </c>
      <c r="E12" s="38">
        <v>1012151</v>
      </c>
      <c r="F12" s="13">
        <f t="shared" si="0"/>
        <v>17.661056513055868</v>
      </c>
      <c r="G12" s="1"/>
      <c r="H12" s="1"/>
      <c r="I12" s="1"/>
    </row>
    <row r="13" spans="1:12" x14ac:dyDescent="0.25">
      <c r="A13" s="8" t="s">
        <v>47</v>
      </c>
      <c r="B13" s="37">
        <v>956025</v>
      </c>
      <c r="C13" s="37">
        <v>1054081</v>
      </c>
      <c r="D13" s="37">
        <v>1800652</v>
      </c>
      <c r="E13" s="37">
        <v>1951370</v>
      </c>
      <c r="F13" s="10">
        <f t="shared" si="0"/>
        <v>8.3701903532720365</v>
      </c>
      <c r="G13" s="1"/>
      <c r="H13" s="1"/>
      <c r="I13" s="1"/>
    </row>
    <row r="14" spans="1:12" x14ac:dyDescent="0.25">
      <c r="A14" s="11" t="s">
        <v>48</v>
      </c>
      <c r="B14" s="38">
        <v>3326118</v>
      </c>
      <c r="C14" s="38">
        <v>3600051</v>
      </c>
      <c r="D14" s="38">
        <v>6807054</v>
      </c>
      <c r="E14" s="38">
        <v>7225145</v>
      </c>
      <c r="F14" s="13">
        <f t="shared" si="0"/>
        <v>6.1420256104917001</v>
      </c>
      <c r="G14" s="1"/>
      <c r="H14" s="1"/>
      <c r="I14" s="1"/>
    </row>
    <row r="15" spans="1:12" x14ac:dyDescent="0.25">
      <c r="A15" s="8" t="s">
        <v>49</v>
      </c>
      <c r="B15" s="37">
        <v>2648375</v>
      </c>
      <c r="C15" s="37">
        <v>3052146</v>
      </c>
      <c r="D15" s="37">
        <v>4930481</v>
      </c>
      <c r="E15" s="37">
        <v>5626923</v>
      </c>
      <c r="F15" s="10">
        <f t="shared" si="0"/>
        <v>14.125234434530825</v>
      </c>
      <c r="G15" s="1"/>
      <c r="H15" s="1"/>
      <c r="I15" s="1"/>
    </row>
    <row r="16" spans="1:12" x14ac:dyDescent="0.25">
      <c r="A16" s="11" t="s">
        <v>50</v>
      </c>
      <c r="B16" s="38">
        <v>1978258</v>
      </c>
      <c r="C16" s="38">
        <v>2271950</v>
      </c>
      <c r="D16" s="38">
        <v>4092587</v>
      </c>
      <c r="E16" s="38">
        <v>4571497</v>
      </c>
      <c r="F16" s="13">
        <f t="shared" si="0"/>
        <v>11.701889293984465</v>
      </c>
      <c r="G16" s="1"/>
      <c r="H16" s="1"/>
      <c r="I16" s="1"/>
    </row>
    <row r="17" spans="1:9" x14ac:dyDescent="0.25">
      <c r="A17" s="8" t="s">
        <v>51</v>
      </c>
      <c r="B17" s="37">
        <v>948458</v>
      </c>
      <c r="C17" s="37">
        <v>1013550</v>
      </c>
      <c r="D17" s="37">
        <v>2043882</v>
      </c>
      <c r="E17" s="37">
        <v>2023399</v>
      </c>
      <c r="F17" s="10">
        <f t="shared" si="0"/>
        <v>-1.0021615729283724</v>
      </c>
      <c r="G17" s="1"/>
      <c r="H17" s="1"/>
      <c r="I17" s="1"/>
    </row>
    <row r="18" spans="1:9" x14ac:dyDescent="0.25">
      <c r="A18" s="11" t="s">
        <v>52</v>
      </c>
      <c r="B18" s="38">
        <v>118309</v>
      </c>
      <c r="C18" s="38">
        <v>164828</v>
      </c>
      <c r="D18" s="38">
        <v>309211</v>
      </c>
      <c r="E18" s="38">
        <v>356761</v>
      </c>
      <c r="F18" s="13">
        <f t="shared" si="0"/>
        <v>15.377848782869947</v>
      </c>
      <c r="G18" s="1"/>
      <c r="H18" s="1"/>
      <c r="I18" s="1"/>
    </row>
    <row r="19" spans="1:9" x14ac:dyDescent="0.25">
      <c r="A19" s="8" t="s">
        <v>53</v>
      </c>
      <c r="B19" s="37">
        <v>756754</v>
      </c>
      <c r="C19" s="37">
        <v>700706</v>
      </c>
      <c r="D19" s="37">
        <v>1421043</v>
      </c>
      <c r="E19" s="37">
        <v>1609760</v>
      </c>
      <c r="F19" s="10">
        <f t="shared" si="0"/>
        <v>13.280175195261506</v>
      </c>
      <c r="G19" s="1"/>
      <c r="H19" s="1"/>
      <c r="I19" s="1"/>
    </row>
    <row r="20" spans="1:9" x14ac:dyDescent="0.25">
      <c r="A20" s="11" t="s">
        <v>54</v>
      </c>
      <c r="B20" s="38">
        <v>1478895</v>
      </c>
      <c r="C20" s="38">
        <v>1275408</v>
      </c>
      <c r="D20" s="38">
        <v>3554571</v>
      </c>
      <c r="E20" s="38">
        <v>3304227</v>
      </c>
      <c r="F20" s="13">
        <f t="shared" si="0"/>
        <v>-7.0428752161653279</v>
      </c>
      <c r="G20" s="1"/>
      <c r="H20" s="1"/>
      <c r="I20" s="1"/>
    </row>
    <row r="21" spans="1:9" x14ac:dyDescent="0.25">
      <c r="A21" s="8" t="s">
        <v>55</v>
      </c>
      <c r="B21" s="37">
        <v>1682955</v>
      </c>
      <c r="C21" s="37">
        <v>1732146</v>
      </c>
      <c r="D21" s="37">
        <v>3237229</v>
      </c>
      <c r="E21" s="37">
        <v>2925226</v>
      </c>
      <c r="F21" s="10">
        <f t="shared" si="0"/>
        <v>-9.6379650620947785</v>
      </c>
      <c r="G21" s="1"/>
      <c r="H21" s="1"/>
      <c r="I21" s="1"/>
    </row>
    <row r="22" spans="1:9" x14ac:dyDescent="0.25">
      <c r="A22" s="11" t="s">
        <v>56</v>
      </c>
      <c r="B22" s="38">
        <v>1993236</v>
      </c>
      <c r="C22" s="38">
        <v>2001943</v>
      </c>
      <c r="D22" s="38">
        <v>4054675</v>
      </c>
      <c r="E22" s="38">
        <v>4012432</v>
      </c>
      <c r="F22" s="13">
        <f t="shared" si="0"/>
        <v>-1.0418344256937928</v>
      </c>
      <c r="G22" s="1"/>
      <c r="H22" s="1"/>
      <c r="I22" s="1"/>
    </row>
    <row r="23" spans="1:9" x14ac:dyDescent="0.25">
      <c r="A23" s="8" t="s">
        <v>57</v>
      </c>
      <c r="B23" s="37">
        <v>283017</v>
      </c>
      <c r="C23" s="37">
        <v>318050</v>
      </c>
      <c r="D23" s="37">
        <v>553430</v>
      </c>
      <c r="E23" s="37">
        <v>680729</v>
      </c>
      <c r="F23" s="10">
        <f t="shared" si="0"/>
        <v>23.001824982382601</v>
      </c>
      <c r="G23" s="1"/>
      <c r="H23" s="1"/>
      <c r="I23" s="1"/>
    </row>
    <row r="24" spans="1:9" x14ac:dyDescent="0.25">
      <c r="A24" s="11" t="s">
        <v>58</v>
      </c>
      <c r="B24" s="38">
        <v>126561</v>
      </c>
      <c r="C24" s="38">
        <v>170523</v>
      </c>
      <c r="D24" s="38">
        <v>253221</v>
      </c>
      <c r="E24" s="38">
        <v>316206</v>
      </c>
      <c r="F24" s="13">
        <f t="shared" si="0"/>
        <v>24.873529446609879</v>
      </c>
      <c r="G24" s="1"/>
      <c r="H24" s="1"/>
      <c r="I24" s="1"/>
    </row>
    <row r="25" spans="1:9" x14ac:dyDescent="0.25">
      <c r="A25" s="8" t="s">
        <v>59</v>
      </c>
      <c r="B25" s="37">
        <v>63601</v>
      </c>
      <c r="C25" s="37">
        <v>65847</v>
      </c>
      <c r="D25" s="37">
        <v>119623</v>
      </c>
      <c r="E25" s="37">
        <v>128267</v>
      </c>
      <c r="F25" s="10">
        <f t="shared" si="0"/>
        <v>7.2260351270240619</v>
      </c>
      <c r="G25" s="1"/>
      <c r="H25" s="1"/>
      <c r="I25" s="1"/>
    </row>
    <row r="26" spans="1:9" x14ac:dyDescent="0.25">
      <c r="A26" s="11" t="s">
        <v>60</v>
      </c>
      <c r="B26" s="38">
        <v>174290</v>
      </c>
      <c r="C26" s="38">
        <v>237433</v>
      </c>
      <c r="D26" s="38">
        <v>396729</v>
      </c>
      <c r="E26" s="38">
        <v>436375</v>
      </c>
      <c r="F26" s="13">
        <f t="shared" si="0"/>
        <v>9.993219552893791</v>
      </c>
      <c r="G26" s="1"/>
      <c r="H26" s="1"/>
      <c r="I26" s="1"/>
    </row>
    <row r="27" spans="1:9" x14ac:dyDescent="0.25">
      <c r="A27" s="8" t="s">
        <v>61</v>
      </c>
      <c r="B27" s="37">
        <v>422259</v>
      </c>
      <c r="C27" s="37">
        <v>427632</v>
      </c>
      <c r="D27" s="37">
        <v>837655</v>
      </c>
      <c r="E27" s="37">
        <v>882913</v>
      </c>
      <c r="F27" s="10">
        <f t="shared" si="0"/>
        <v>5.4029403513379606</v>
      </c>
      <c r="G27" s="1"/>
      <c r="H27" s="1"/>
      <c r="I27" s="1"/>
    </row>
    <row r="28" spans="1:9" x14ac:dyDescent="0.25">
      <c r="A28" s="11" t="s">
        <v>62</v>
      </c>
      <c r="B28" s="38">
        <v>1524416</v>
      </c>
      <c r="C28" s="38">
        <v>1531186</v>
      </c>
      <c r="D28" s="38">
        <v>3116218</v>
      </c>
      <c r="E28" s="38">
        <v>3128225</v>
      </c>
      <c r="F28" s="13">
        <f t="shared" si="0"/>
        <v>0.38530680459454913</v>
      </c>
      <c r="G28" s="1"/>
      <c r="H28" s="1"/>
      <c r="I28" s="1"/>
    </row>
    <row r="29" spans="1:9" x14ac:dyDescent="0.25">
      <c r="A29" s="8" t="s">
        <v>63</v>
      </c>
      <c r="B29" s="37">
        <v>438097</v>
      </c>
      <c r="C29" s="37">
        <v>345427</v>
      </c>
      <c r="D29" s="37">
        <v>986081</v>
      </c>
      <c r="E29" s="37">
        <v>803571</v>
      </c>
      <c r="F29" s="10">
        <f t="shared" si="0"/>
        <v>-18.50862150269603</v>
      </c>
      <c r="G29" s="1"/>
      <c r="H29" s="1"/>
      <c r="I29" s="1"/>
    </row>
    <row r="30" spans="1:9" x14ac:dyDescent="0.25">
      <c r="A30" s="11" t="s">
        <v>64</v>
      </c>
      <c r="B30" s="38">
        <v>352261</v>
      </c>
      <c r="C30" s="38">
        <v>396765</v>
      </c>
      <c r="D30" s="38">
        <v>705540</v>
      </c>
      <c r="E30" s="38">
        <v>860032</v>
      </c>
      <c r="F30" s="13">
        <f t="shared" si="0"/>
        <v>21.896986705218694</v>
      </c>
      <c r="G30" s="1"/>
      <c r="H30" s="1"/>
      <c r="I30" s="1"/>
    </row>
    <row r="31" spans="1:9" x14ac:dyDescent="0.25">
      <c r="A31" s="8" t="s">
        <v>65</v>
      </c>
      <c r="B31" s="37">
        <v>2642554</v>
      </c>
      <c r="C31" s="37">
        <v>2687745</v>
      </c>
      <c r="D31" s="37">
        <v>5174773</v>
      </c>
      <c r="E31" s="37">
        <v>5256206</v>
      </c>
      <c r="F31" s="10">
        <f t="shared" si="0"/>
        <v>1.573653568958477</v>
      </c>
      <c r="G31" s="1"/>
      <c r="H31" s="1"/>
      <c r="I31" s="1"/>
    </row>
    <row r="32" spans="1:9" x14ac:dyDescent="0.25">
      <c r="A32" s="11" t="s">
        <v>66</v>
      </c>
      <c r="B32" s="38">
        <v>2827574</v>
      </c>
      <c r="C32" s="38">
        <v>3743168</v>
      </c>
      <c r="D32" s="38">
        <v>6034854</v>
      </c>
      <c r="E32" s="38">
        <v>7039365</v>
      </c>
      <c r="F32" s="13">
        <f t="shared" si="0"/>
        <v>16.645158275577174</v>
      </c>
      <c r="G32" s="1"/>
      <c r="H32" s="1"/>
      <c r="I32" s="1"/>
    </row>
    <row r="33" spans="1:9" x14ac:dyDescent="0.25">
      <c r="A33" s="8" t="s">
        <v>67</v>
      </c>
      <c r="B33" s="37">
        <v>352562</v>
      </c>
      <c r="C33" s="37">
        <v>379167</v>
      </c>
      <c r="D33" s="37">
        <v>723813</v>
      </c>
      <c r="E33" s="37">
        <v>763996</v>
      </c>
      <c r="F33" s="10">
        <f t="shared" si="0"/>
        <v>5.5515720220554243</v>
      </c>
      <c r="G33" s="1"/>
      <c r="H33" s="1"/>
      <c r="I33" s="1"/>
    </row>
    <row r="34" spans="1:9" x14ac:dyDescent="0.25">
      <c r="A34" s="11" t="s">
        <v>68</v>
      </c>
      <c r="B34" s="38">
        <v>120403</v>
      </c>
      <c r="C34" s="38">
        <v>92819</v>
      </c>
      <c r="D34" s="38">
        <v>185249</v>
      </c>
      <c r="E34" s="38">
        <v>200306</v>
      </c>
      <c r="F34" s="13">
        <f t="shared" si="0"/>
        <v>8.1279790984026903</v>
      </c>
      <c r="G34" s="1"/>
      <c r="H34" s="1"/>
      <c r="I34" s="1"/>
    </row>
    <row r="35" spans="1:9" x14ac:dyDescent="0.25">
      <c r="A35" s="14" t="s">
        <v>69</v>
      </c>
      <c r="B35" s="15">
        <f>SUM(B7:B34)</f>
        <v>33023259</v>
      </c>
      <c r="C35" s="15">
        <f t="shared" ref="C35:E35" si="1">SUM(C7:C34)</f>
        <v>34510294</v>
      </c>
      <c r="D35" s="15">
        <f t="shared" si="1"/>
        <v>67820766</v>
      </c>
      <c r="E35" s="15">
        <f t="shared" si="1"/>
        <v>70431334</v>
      </c>
      <c r="F35" s="16">
        <f t="shared" si="0"/>
        <v>3.8492163299954427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2173455</v>
      </c>
      <c r="C38" s="41">
        <f>D7</f>
        <v>2493700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10541564</v>
      </c>
      <c r="G38" s="42">
        <f>LOOKUP(E38,$A$38:$A$65,$C$38:$C$65)</f>
        <v>10810039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573521</v>
      </c>
      <c r="C39" s="41">
        <f t="shared" ref="C39:C65" si="5">D8</f>
        <v>530850</v>
      </c>
      <c r="D39" s="41">
        <f t="shared" ref="D39:D65" si="6">_xlfn.RANK.EQ(B39,$B$38:$B$65)+COUNTIF($B$38:$B$65,B39)-1</f>
        <v>23</v>
      </c>
      <c r="E39" s="42" t="str">
        <f t="shared" si="2"/>
        <v>BARCELONA</v>
      </c>
      <c r="F39" s="42">
        <f t="shared" ref="F39:F65" si="7">LOOKUP(E39,$A$38:$A$65,$B$38:$B$65)</f>
        <v>7225145</v>
      </c>
      <c r="G39" s="42">
        <f t="shared" ref="G39:G65" si="8">LOOKUP(E39,$A$38:$A$65,$C$38:$C$65)</f>
        <v>6807054</v>
      </c>
    </row>
    <row r="40" spans="1:9" x14ac:dyDescent="0.25">
      <c r="A40" s="42" t="str">
        <f t="shared" si="3"/>
        <v>ALMERIA</v>
      </c>
      <c r="B40" s="41">
        <f t="shared" si="4"/>
        <v>1018484</v>
      </c>
      <c r="C40" s="41">
        <f t="shared" si="5"/>
        <v>1037755</v>
      </c>
      <c r="D40" s="41">
        <f t="shared" si="6"/>
        <v>15</v>
      </c>
      <c r="E40" s="42" t="str">
        <f t="shared" si="2"/>
        <v>VALENCIA</v>
      </c>
      <c r="F40" s="42">
        <f t="shared" si="7"/>
        <v>7039365</v>
      </c>
      <c r="G40" s="42">
        <f t="shared" si="8"/>
        <v>6034854</v>
      </c>
    </row>
    <row r="41" spans="1:9" x14ac:dyDescent="0.25">
      <c r="A41" s="42" t="str">
        <f t="shared" si="3"/>
        <v>AVILES</v>
      </c>
      <c r="B41" s="41">
        <f t="shared" si="4"/>
        <v>1009228</v>
      </c>
      <c r="C41" s="41">
        <f t="shared" si="5"/>
        <v>749625</v>
      </c>
      <c r="D41" s="41">
        <f t="shared" si="6"/>
        <v>17</v>
      </c>
      <c r="E41" s="42" t="str">
        <f t="shared" si="2"/>
        <v>BILBAO</v>
      </c>
      <c r="F41" s="42">
        <f t="shared" si="7"/>
        <v>5626923</v>
      </c>
      <c r="G41" s="42">
        <f t="shared" si="8"/>
        <v>4930481</v>
      </c>
    </row>
    <row r="42" spans="1:9" x14ac:dyDescent="0.25">
      <c r="A42" s="42" t="str">
        <f t="shared" si="3"/>
        <v>BAHIA DE ALGECIRAS</v>
      </c>
      <c r="B42" s="41">
        <f t="shared" si="4"/>
        <v>10541564</v>
      </c>
      <c r="C42" s="41">
        <f t="shared" si="5"/>
        <v>10810039</v>
      </c>
      <c r="D42" s="41">
        <f t="shared" si="6"/>
        <v>1</v>
      </c>
      <c r="E42" s="42" t="str">
        <f t="shared" si="2"/>
        <v>TARRAGONA</v>
      </c>
      <c r="F42" s="42">
        <f t="shared" si="7"/>
        <v>5256206</v>
      </c>
      <c r="G42" s="42">
        <f t="shared" si="8"/>
        <v>5174773</v>
      </c>
    </row>
    <row r="43" spans="1:9" x14ac:dyDescent="0.25">
      <c r="A43" s="42" t="str">
        <f t="shared" si="3"/>
        <v>BAHIA DE CADIZ</v>
      </c>
      <c r="B43" s="41">
        <f t="shared" si="4"/>
        <v>1012151</v>
      </c>
      <c r="C43" s="41">
        <f t="shared" si="5"/>
        <v>860226</v>
      </c>
      <c r="D43" s="41">
        <f t="shared" si="6"/>
        <v>16</v>
      </c>
      <c r="E43" s="42" t="str">
        <f t="shared" si="2"/>
        <v>CARTAGENA</v>
      </c>
      <c r="F43" s="42">
        <f t="shared" si="7"/>
        <v>4571497</v>
      </c>
      <c r="G43" s="42">
        <f t="shared" si="8"/>
        <v>4092587</v>
      </c>
    </row>
    <row r="44" spans="1:9" x14ac:dyDescent="0.25">
      <c r="A44" s="42" t="str">
        <f t="shared" si="3"/>
        <v>BALEARES</v>
      </c>
      <c r="B44" s="41">
        <f t="shared" si="4"/>
        <v>1951370</v>
      </c>
      <c r="C44" s="41">
        <f t="shared" si="5"/>
        <v>1800652</v>
      </c>
      <c r="D44" s="41">
        <f t="shared" si="6"/>
        <v>13</v>
      </c>
      <c r="E44" s="42" t="str">
        <f t="shared" si="2"/>
        <v>LAS PALMAS</v>
      </c>
      <c r="F44" s="42">
        <f t="shared" si="7"/>
        <v>4012432</v>
      </c>
      <c r="G44" s="42">
        <f t="shared" si="8"/>
        <v>4054675</v>
      </c>
    </row>
    <row r="45" spans="1:9" x14ac:dyDescent="0.25">
      <c r="A45" s="42" t="str">
        <f t="shared" si="3"/>
        <v>BARCELONA</v>
      </c>
      <c r="B45" s="41">
        <f t="shared" si="4"/>
        <v>7225145</v>
      </c>
      <c r="C45" s="41">
        <f t="shared" si="5"/>
        <v>6807054</v>
      </c>
      <c r="D45" s="41">
        <f t="shared" si="6"/>
        <v>2</v>
      </c>
      <c r="E45" s="42" t="str">
        <f t="shared" si="2"/>
        <v>GIJON</v>
      </c>
      <c r="F45" s="42">
        <f t="shared" si="7"/>
        <v>3304227</v>
      </c>
      <c r="G45" s="42">
        <f t="shared" si="8"/>
        <v>3554571</v>
      </c>
    </row>
    <row r="46" spans="1:9" x14ac:dyDescent="0.25">
      <c r="A46" s="42" t="str">
        <f t="shared" si="3"/>
        <v>BILBAO</v>
      </c>
      <c r="B46" s="41">
        <f t="shared" si="4"/>
        <v>5626923</v>
      </c>
      <c r="C46" s="41">
        <f t="shared" si="5"/>
        <v>4930481</v>
      </c>
      <c r="D46" s="41">
        <f t="shared" si="6"/>
        <v>4</v>
      </c>
      <c r="E46" s="42" t="str">
        <f t="shared" si="2"/>
        <v>SANTA CRUZ DE TENERIFE</v>
      </c>
      <c r="F46" s="42">
        <f t="shared" si="7"/>
        <v>3128225</v>
      </c>
      <c r="G46" s="42">
        <f t="shared" si="8"/>
        <v>3116218</v>
      </c>
    </row>
    <row r="47" spans="1:9" x14ac:dyDescent="0.25">
      <c r="A47" s="42" t="str">
        <f t="shared" si="3"/>
        <v>CARTAGENA</v>
      </c>
      <c r="B47" s="41">
        <f t="shared" si="4"/>
        <v>4571497</v>
      </c>
      <c r="C47" s="41">
        <f t="shared" si="5"/>
        <v>4092587</v>
      </c>
      <c r="D47" s="41">
        <f t="shared" si="6"/>
        <v>6</v>
      </c>
      <c r="E47" s="42" t="str">
        <f t="shared" si="2"/>
        <v>HUELVA</v>
      </c>
      <c r="F47" s="42">
        <f t="shared" si="7"/>
        <v>2925226</v>
      </c>
      <c r="G47" s="42">
        <f t="shared" si="8"/>
        <v>3237229</v>
      </c>
    </row>
    <row r="48" spans="1:9" x14ac:dyDescent="0.25">
      <c r="A48" s="42" t="str">
        <f t="shared" si="3"/>
        <v>CASTELLON</v>
      </c>
      <c r="B48" s="41">
        <f t="shared" si="4"/>
        <v>2023399</v>
      </c>
      <c r="C48" s="41">
        <f t="shared" si="5"/>
        <v>2043882</v>
      </c>
      <c r="D48" s="41">
        <f t="shared" si="6"/>
        <v>12</v>
      </c>
      <c r="E48" s="42" t="str">
        <f t="shared" si="2"/>
        <v>A CORUÑA</v>
      </c>
      <c r="F48" s="42">
        <f t="shared" si="7"/>
        <v>2173455</v>
      </c>
      <c r="G48" s="42">
        <f t="shared" si="8"/>
        <v>2493700</v>
      </c>
    </row>
    <row r="49" spans="1:7" x14ac:dyDescent="0.25">
      <c r="A49" s="42" t="str">
        <f t="shared" si="3"/>
        <v>CEUTA</v>
      </c>
      <c r="B49" s="41">
        <f t="shared" si="4"/>
        <v>356761</v>
      </c>
      <c r="C49" s="41">
        <f t="shared" si="5"/>
        <v>309211</v>
      </c>
      <c r="D49" s="41">
        <f t="shared" si="6"/>
        <v>25</v>
      </c>
      <c r="E49" s="42" t="str">
        <f t="shared" si="2"/>
        <v>CASTELLON</v>
      </c>
      <c r="F49" s="42">
        <f t="shared" si="7"/>
        <v>2023399</v>
      </c>
      <c r="G49" s="42">
        <f t="shared" si="8"/>
        <v>2043882</v>
      </c>
    </row>
    <row r="50" spans="1:7" x14ac:dyDescent="0.25">
      <c r="A50" s="42" t="str">
        <f t="shared" si="3"/>
        <v>FERROL-SAN CIBRAO</v>
      </c>
      <c r="B50" s="41">
        <f t="shared" si="4"/>
        <v>1609760</v>
      </c>
      <c r="C50" s="41">
        <f t="shared" si="5"/>
        <v>1421043</v>
      </c>
      <c r="D50" s="41">
        <f t="shared" si="6"/>
        <v>14</v>
      </c>
      <c r="E50" s="42" t="str">
        <f t="shared" si="2"/>
        <v>BALEARES</v>
      </c>
      <c r="F50" s="42">
        <f t="shared" si="7"/>
        <v>1951370</v>
      </c>
      <c r="G50" s="42">
        <f t="shared" si="8"/>
        <v>1800652</v>
      </c>
    </row>
    <row r="51" spans="1:7" x14ac:dyDescent="0.25">
      <c r="A51" s="42" t="str">
        <f t="shared" si="3"/>
        <v>GIJON</v>
      </c>
      <c r="B51" s="41">
        <f t="shared" si="4"/>
        <v>3304227</v>
      </c>
      <c r="C51" s="41">
        <f t="shared" si="5"/>
        <v>3554571</v>
      </c>
      <c r="D51" s="41">
        <f t="shared" si="6"/>
        <v>8</v>
      </c>
      <c r="E51" s="42" t="str">
        <f t="shared" si="2"/>
        <v>FERROL-SAN CIBRAO</v>
      </c>
      <c r="F51" s="42">
        <f t="shared" si="7"/>
        <v>1609760</v>
      </c>
      <c r="G51" s="42">
        <f t="shared" si="8"/>
        <v>1421043</v>
      </c>
    </row>
    <row r="52" spans="1:7" x14ac:dyDescent="0.25">
      <c r="A52" s="42" t="str">
        <f t="shared" si="3"/>
        <v>HUELVA</v>
      </c>
      <c r="B52" s="41">
        <f t="shared" si="4"/>
        <v>2925226</v>
      </c>
      <c r="C52" s="41">
        <f t="shared" si="5"/>
        <v>3237229</v>
      </c>
      <c r="D52" s="41">
        <f t="shared" si="6"/>
        <v>10</v>
      </c>
      <c r="E52" s="42" t="str">
        <f t="shared" si="2"/>
        <v>ALMERIA</v>
      </c>
      <c r="F52" s="42">
        <f t="shared" si="7"/>
        <v>1018484</v>
      </c>
      <c r="G52" s="42">
        <f t="shared" si="8"/>
        <v>1037755</v>
      </c>
    </row>
    <row r="53" spans="1:7" x14ac:dyDescent="0.25">
      <c r="A53" s="42" t="str">
        <f t="shared" si="3"/>
        <v>LAS PALMAS</v>
      </c>
      <c r="B53" s="41">
        <f t="shared" si="4"/>
        <v>4012432</v>
      </c>
      <c r="C53" s="41">
        <f t="shared" si="5"/>
        <v>4054675</v>
      </c>
      <c r="D53" s="41">
        <f t="shared" si="6"/>
        <v>7</v>
      </c>
      <c r="E53" s="42" t="str">
        <f t="shared" si="2"/>
        <v>BAHIA DE CADIZ</v>
      </c>
      <c r="F53" s="42">
        <f t="shared" si="7"/>
        <v>1012151</v>
      </c>
      <c r="G53" s="42">
        <f t="shared" si="8"/>
        <v>860226</v>
      </c>
    </row>
    <row r="54" spans="1:7" x14ac:dyDescent="0.25">
      <c r="A54" s="42" t="str">
        <f t="shared" si="3"/>
        <v>MALAGA</v>
      </c>
      <c r="B54" s="41">
        <f t="shared" si="4"/>
        <v>680729</v>
      </c>
      <c r="C54" s="41">
        <f t="shared" si="5"/>
        <v>553430</v>
      </c>
      <c r="D54" s="41">
        <f t="shared" si="6"/>
        <v>22</v>
      </c>
      <c r="E54" s="42" t="str">
        <f t="shared" si="2"/>
        <v>AVILES</v>
      </c>
      <c r="F54" s="42">
        <f t="shared" si="7"/>
        <v>1009228</v>
      </c>
      <c r="G54" s="42">
        <f t="shared" si="8"/>
        <v>749625</v>
      </c>
    </row>
    <row r="55" spans="1:7" x14ac:dyDescent="0.25">
      <c r="A55" s="42" t="str">
        <f t="shared" si="3"/>
        <v>MARIN Y RIA DE PONTEVEDRA</v>
      </c>
      <c r="B55" s="41">
        <f t="shared" si="4"/>
        <v>316206</v>
      </c>
      <c r="C55" s="41">
        <f t="shared" si="5"/>
        <v>253221</v>
      </c>
      <c r="D55" s="41">
        <f t="shared" si="6"/>
        <v>26</v>
      </c>
      <c r="E55" s="42" t="str">
        <f t="shared" si="2"/>
        <v>PASAIA</v>
      </c>
      <c r="F55" s="42">
        <f t="shared" si="7"/>
        <v>882913</v>
      </c>
      <c r="G55" s="42">
        <f t="shared" si="8"/>
        <v>837655</v>
      </c>
    </row>
    <row r="56" spans="1:7" x14ac:dyDescent="0.25">
      <c r="A56" s="42" t="str">
        <f t="shared" si="3"/>
        <v>MELILLA</v>
      </c>
      <c r="B56" s="41">
        <f t="shared" si="4"/>
        <v>128267</v>
      </c>
      <c r="C56" s="41">
        <f t="shared" si="5"/>
        <v>119623</v>
      </c>
      <c r="D56" s="41">
        <f t="shared" si="6"/>
        <v>28</v>
      </c>
      <c r="E56" s="42" t="str">
        <f t="shared" si="2"/>
        <v>SEVILLA</v>
      </c>
      <c r="F56" s="42">
        <f t="shared" si="7"/>
        <v>860032</v>
      </c>
      <c r="G56" s="42">
        <f t="shared" si="8"/>
        <v>705540</v>
      </c>
    </row>
    <row r="57" spans="1:7" x14ac:dyDescent="0.25">
      <c r="A57" s="42" t="str">
        <f t="shared" si="3"/>
        <v>MOTRIL</v>
      </c>
      <c r="B57" s="41">
        <f t="shared" si="4"/>
        <v>436375</v>
      </c>
      <c r="C57" s="41">
        <f t="shared" si="5"/>
        <v>396729</v>
      </c>
      <c r="D57" s="41">
        <f t="shared" si="6"/>
        <v>24</v>
      </c>
      <c r="E57" s="42" t="str">
        <f t="shared" si="2"/>
        <v>SANTANDER</v>
      </c>
      <c r="F57" s="42">
        <f t="shared" si="7"/>
        <v>803571</v>
      </c>
      <c r="G57" s="42">
        <f t="shared" si="8"/>
        <v>986081</v>
      </c>
    </row>
    <row r="58" spans="1:7" x14ac:dyDescent="0.25">
      <c r="A58" s="42" t="str">
        <f t="shared" si="3"/>
        <v>PASAIA</v>
      </c>
      <c r="B58" s="41">
        <f t="shared" si="4"/>
        <v>882913</v>
      </c>
      <c r="C58" s="41">
        <f t="shared" si="5"/>
        <v>837655</v>
      </c>
      <c r="D58" s="41">
        <f t="shared" si="6"/>
        <v>18</v>
      </c>
      <c r="E58" s="42" t="str">
        <f t="shared" si="2"/>
        <v>VIGO</v>
      </c>
      <c r="F58" s="42">
        <f t="shared" si="7"/>
        <v>763996</v>
      </c>
      <c r="G58" s="42">
        <f t="shared" si="8"/>
        <v>723813</v>
      </c>
    </row>
    <row r="59" spans="1:7" x14ac:dyDescent="0.25">
      <c r="A59" s="42" t="str">
        <f t="shared" si="3"/>
        <v>SANTA CRUZ DE TENERIFE</v>
      </c>
      <c r="B59" s="41">
        <f t="shared" si="4"/>
        <v>3128225</v>
      </c>
      <c r="C59" s="41">
        <f t="shared" si="5"/>
        <v>3116218</v>
      </c>
      <c r="D59" s="41">
        <f t="shared" si="6"/>
        <v>9</v>
      </c>
      <c r="E59" s="42" t="str">
        <f t="shared" si="2"/>
        <v>MALAGA</v>
      </c>
      <c r="F59" s="42">
        <f t="shared" si="7"/>
        <v>680729</v>
      </c>
      <c r="G59" s="42">
        <f t="shared" si="8"/>
        <v>553430</v>
      </c>
    </row>
    <row r="60" spans="1:7" x14ac:dyDescent="0.25">
      <c r="A60" s="42" t="str">
        <f t="shared" si="3"/>
        <v>SANTANDER</v>
      </c>
      <c r="B60" s="41">
        <f t="shared" si="4"/>
        <v>803571</v>
      </c>
      <c r="C60" s="41">
        <f t="shared" si="5"/>
        <v>986081</v>
      </c>
      <c r="D60" s="41">
        <f t="shared" si="6"/>
        <v>20</v>
      </c>
      <c r="E60" s="42" t="str">
        <f t="shared" si="2"/>
        <v>ALICANTE</v>
      </c>
      <c r="F60" s="42">
        <f t="shared" si="7"/>
        <v>573521</v>
      </c>
      <c r="G60" s="42">
        <f t="shared" si="8"/>
        <v>530850</v>
      </c>
    </row>
    <row r="61" spans="1:7" x14ac:dyDescent="0.25">
      <c r="A61" s="42" t="str">
        <f t="shared" si="3"/>
        <v>SEVILLA</v>
      </c>
      <c r="B61" s="41">
        <f t="shared" si="4"/>
        <v>860032</v>
      </c>
      <c r="C61" s="41">
        <f t="shared" si="5"/>
        <v>705540</v>
      </c>
      <c r="D61" s="41">
        <f t="shared" si="6"/>
        <v>19</v>
      </c>
      <c r="E61" s="42" t="str">
        <f t="shared" si="2"/>
        <v>MOTRIL</v>
      </c>
      <c r="F61" s="42">
        <f t="shared" si="7"/>
        <v>436375</v>
      </c>
      <c r="G61" s="42">
        <f t="shared" si="8"/>
        <v>396729</v>
      </c>
    </row>
    <row r="62" spans="1:7" x14ac:dyDescent="0.25">
      <c r="A62" s="42" t="str">
        <f t="shared" si="3"/>
        <v>TARRAGONA</v>
      </c>
      <c r="B62" s="41">
        <f t="shared" si="4"/>
        <v>5256206</v>
      </c>
      <c r="C62" s="41">
        <f t="shared" si="5"/>
        <v>5174773</v>
      </c>
      <c r="D62" s="41">
        <f t="shared" si="6"/>
        <v>5</v>
      </c>
      <c r="E62" s="42" t="str">
        <f t="shared" si="2"/>
        <v>CEUTA</v>
      </c>
      <c r="F62" s="42">
        <f t="shared" si="7"/>
        <v>356761</v>
      </c>
      <c r="G62" s="42">
        <f t="shared" si="8"/>
        <v>309211</v>
      </c>
    </row>
    <row r="63" spans="1:7" x14ac:dyDescent="0.25">
      <c r="A63" s="42" t="str">
        <f t="shared" si="3"/>
        <v>VALENCIA</v>
      </c>
      <c r="B63" s="41">
        <f t="shared" si="4"/>
        <v>7039365</v>
      </c>
      <c r="C63" s="41">
        <f t="shared" si="5"/>
        <v>6034854</v>
      </c>
      <c r="D63" s="41">
        <f t="shared" si="6"/>
        <v>3</v>
      </c>
      <c r="E63" s="42" t="str">
        <f t="shared" si="2"/>
        <v>MARIN Y RIA DE PONTEVEDRA</v>
      </c>
      <c r="F63" s="42">
        <f t="shared" si="7"/>
        <v>316206</v>
      </c>
      <c r="G63" s="42">
        <f t="shared" si="8"/>
        <v>253221</v>
      </c>
    </row>
    <row r="64" spans="1:7" x14ac:dyDescent="0.25">
      <c r="A64" s="42" t="str">
        <f t="shared" si="3"/>
        <v>VIGO</v>
      </c>
      <c r="B64" s="41">
        <f t="shared" si="4"/>
        <v>763996</v>
      </c>
      <c r="C64" s="41">
        <f t="shared" si="5"/>
        <v>723813</v>
      </c>
      <c r="D64" s="41">
        <f t="shared" si="6"/>
        <v>21</v>
      </c>
      <c r="E64" s="42" t="str">
        <f t="shared" si="2"/>
        <v>VILAGARCIA</v>
      </c>
      <c r="F64" s="42">
        <f t="shared" si="7"/>
        <v>200306</v>
      </c>
      <c r="G64" s="42">
        <f t="shared" si="8"/>
        <v>185249</v>
      </c>
    </row>
    <row r="65" spans="1:7" x14ac:dyDescent="0.25">
      <c r="A65" s="42" t="str">
        <f t="shared" si="3"/>
        <v>VILAGARCIA</v>
      </c>
      <c r="B65" s="41">
        <f t="shared" si="4"/>
        <v>200306</v>
      </c>
      <c r="C65" s="41">
        <f t="shared" si="5"/>
        <v>185249</v>
      </c>
      <c r="D65" s="41">
        <f t="shared" si="6"/>
        <v>27</v>
      </c>
      <c r="E65" s="42" t="str">
        <f t="shared" si="2"/>
        <v>MELILLA</v>
      </c>
      <c r="F65" s="42">
        <f t="shared" si="7"/>
        <v>128267</v>
      </c>
      <c r="G65" s="42">
        <f t="shared" si="8"/>
        <v>119623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72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73</v>
      </c>
    </row>
    <row r="5" spans="1:12" x14ac:dyDescent="0.25">
      <c r="A5" s="47" t="s">
        <v>70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38826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1232521</v>
      </c>
      <c r="C7" s="37">
        <v>880140</v>
      </c>
      <c r="D7" s="37">
        <v>2382057</v>
      </c>
      <c r="E7" s="37">
        <v>2107521</v>
      </c>
      <c r="F7" s="10">
        <f>((E7*100)/D7)-100</f>
        <v>-11.525165014942971</v>
      </c>
      <c r="G7" s="1"/>
      <c r="H7" s="1"/>
      <c r="I7" s="1"/>
    </row>
    <row r="8" spans="1:12" x14ac:dyDescent="0.25">
      <c r="A8" s="11" t="s">
        <v>42</v>
      </c>
      <c r="B8" s="38">
        <v>277978</v>
      </c>
      <c r="C8" s="38">
        <v>262042</v>
      </c>
      <c r="D8" s="38">
        <v>525067</v>
      </c>
      <c r="E8" s="38">
        <v>566319</v>
      </c>
      <c r="F8" s="13">
        <f t="shared" ref="F8:F35" si="0">((E8*100)/D8)-100</f>
        <v>7.8565211677747726</v>
      </c>
      <c r="G8" s="1"/>
      <c r="H8" s="1"/>
      <c r="I8" s="1"/>
    </row>
    <row r="9" spans="1:12" x14ac:dyDescent="0.25">
      <c r="A9" s="8" t="s">
        <v>43</v>
      </c>
      <c r="B9" s="37">
        <v>409219</v>
      </c>
      <c r="C9" s="37">
        <v>464757</v>
      </c>
      <c r="D9" s="37">
        <v>1018306</v>
      </c>
      <c r="E9" s="37">
        <v>1000458</v>
      </c>
      <c r="F9" s="10">
        <f t="shared" si="0"/>
        <v>-1.7527148028195825</v>
      </c>
      <c r="G9" s="1"/>
      <c r="H9" s="1"/>
      <c r="I9" s="1"/>
    </row>
    <row r="10" spans="1:12" x14ac:dyDescent="0.25">
      <c r="A10" s="11" t="s">
        <v>44</v>
      </c>
      <c r="B10" s="38">
        <v>380693</v>
      </c>
      <c r="C10" s="38">
        <v>486065</v>
      </c>
      <c r="D10" s="38">
        <v>737638</v>
      </c>
      <c r="E10" s="38">
        <v>996892</v>
      </c>
      <c r="F10" s="13">
        <f t="shared" si="0"/>
        <v>35.146508178808574</v>
      </c>
      <c r="G10" s="1"/>
      <c r="H10" s="1"/>
      <c r="I10" s="1"/>
    </row>
    <row r="11" spans="1:12" x14ac:dyDescent="0.25">
      <c r="A11" s="8" t="s">
        <v>45</v>
      </c>
      <c r="B11" s="37">
        <v>4682899</v>
      </c>
      <c r="C11" s="37">
        <v>4252967</v>
      </c>
      <c r="D11" s="37">
        <v>10017846</v>
      </c>
      <c r="E11" s="37">
        <v>9718953</v>
      </c>
      <c r="F11" s="10">
        <f t="shared" si="0"/>
        <v>-2.9836054577001931</v>
      </c>
      <c r="G11" s="1"/>
      <c r="H11" s="1"/>
      <c r="I11" s="1"/>
    </row>
    <row r="12" spans="1:12" x14ac:dyDescent="0.25">
      <c r="A12" s="11" t="s">
        <v>46</v>
      </c>
      <c r="B12" s="38">
        <v>383514</v>
      </c>
      <c r="C12" s="38">
        <v>441379</v>
      </c>
      <c r="D12" s="38">
        <v>845679</v>
      </c>
      <c r="E12" s="38">
        <v>998276</v>
      </c>
      <c r="F12" s="13">
        <f t="shared" si="0"/>
        <v>18.044317051741857</v>
      </c>
      <c r="G12" s="1"/>
      <c r="H12" s="1"/>
      <c r="I12" s="1"/>
    </row>
    <row r="13" spans="1:12" x14ac:dyDescent="0.25">
      <c r="A13" s="8" t="s">
        <v>47</v>
      </c>
      <c r="B13" s="37">
        <v>952986</v>
      </c>
      <c r="C13" s="37">
        <v>1052016</v>
      </c>
      <c r="D13" s="37">
        <v>1793605</v>
      </c>
      <c r="E13" s="37">
        <v>1948018</v>
      </c>
      <c r="F13" s="10">
        <f t="shared" si="0"/>
        <v>8.6090861700318584</v>
      </c>
      <c r="G13" s="1"/>
      <c r="H13" s="1"/>
      <c r="I13" s="1"/>
    </row>
    <row r="14" spans="1:12" x14ac:dyDescent="0.25">
      <c r="A14" s="11" t="s">
        <v>48</v>
      </c>
      <c r="B14" s="38">
        <v>3253367</v>
      </c>
      <c r="C14" s="38">
        <v>3529804</v>
      </c>
      <c r="D14" s="38">
        <v>6665254</v>
      </c>
      <c r="E14" s="38">
        <v>7088836</v>
      </c>
      <c r="F14" s="13">
        <f t="shared" si="0"/>
        <v>6.3550766407401795</v>
      </c>
      <c r="G14" s="1"/>
      <c r="H14" s="1"/>
      <c r="I14" s="1"/>
    </row>
    <row r="15" spans="1:12" x14ac:dyDescent="0.25">
      <c r="A15" s="8" t="s">
        <v>49</v>
      </c>
      <c r="B15" s="37">
        <v>2600557</v>
      </c>
      <c r="C15" s="37">
        <v>2917749</v>
      </c>
      <c r="D15" s="37">
        <v>4872908</v>
      </c>
      <c r="E15" s="37">
        <v>5482101</v>
      </c>
      <c r="F15" s="10">
        <f t="shared" si="0"/>
        <v>12.501631469340282</v>
      </c>
      <c r="G15" s="1"/>
      <c r="H15" s="1"/>
      <c r="I15" s="1"/>
    </row>
    <row r="16" spans="1:12" x14ac:dyDescent="0.25">
      <c r="A16" s="11" t="s">
        <v>50</v>
      </c>
      <c r="B16" s="38">
        <v>1964003</v>
      </c>
      <c r="C16" s="38">
        <v>2262150</v>
      </c>
      <c r="D16" s="38">
        <v>4071585</v>
      </c>
      <c r="E16" s="38">
        <v>4546681</v>
      </c>
      <c r="F16" s="13">
        <f t="shared" si="0"/>
        <v>11.668576242421565</v>
      </c>
      <c r="G16" s="1"/>
      <c r="H16" s="1"/>
      <c r="I16" s="1"/>
    </row>
    <row r="17" spans="1:9" x14ac:dyDescent="0.25">
      <c r="A17" s="8" t="s">
        <v>51</v>
      </c>
      <c r="B17" s="37">
        <v>945414</v>
      </c>
      <c r="C17" s="37">
        <v>1010325</v>
      </c>
      <c r="D17" s="37">
        <v>2038099</v>
      </c>
      <c r="E17" s="37">
        <v>2017030</v>
      </c>
      <c r="F17" s="10">
        <f t="shared" si="0"/>
        <v>-1.0337574376907099</v>
      </c>
      <c r="G17" s="1"/>
      <c r="H17" s="1"/>
      <c r="I17" s="1"/>
    </row>
    <row r="18" spans="1:9" x14ac:dyDescent="0.25">
      <c r="A18" s="11" t="s">
        <v>52</v>
      </c>
      <c r="B18" s="38">
        <v>93345</v>
      </c>
      <c r="C18" s="38">
        <v>135627</v>
      </c>
      <c r="D18" s="38">
        <v>246778</v>
      </c>
      <c r="E18" s="38">
        <v>289119</v>
      </c>
      <c r="F18" s="13">
        <f t="shared" si="0"/>
        <v>17.157526197635121</v>
      </c>
      <c r="G18" s="1"/>
      <c r="H18" s="1"/>
      <c r="I18" s="1"/>
    </row>
    <row r="19" spans="1:9" x14ac:dyDescent="0.25">
      <c r="A19" s="8" t="s">
        <v>53</v>
      </c>
      <c r="B19" s="37">
        <v>755329</v>
      </c>
      <c r="C19" s="37">
        <v>699438</v>
      </c>
      <c r="D19" s="37">
        <v>1418713</v>
      </c>
      <c r="E19" s="37">
        <v>1607643</v>
      </c>
      <c r="F19" s="10">
        <f t="shared" si="0"/>
        <v>13.316999280333661</v>
      </c>
      <c r="G19" s="1"/>
      <c r="H19" s="1"/>
      <c r="I19" s="1"/>
    </row>
    <row r="20" spans="1:9" x14ac:dyDescent="0.25">
      <c r="A20" s="11" t="s">
        <v>54</v>
      </c>
      <c r="B20" s="38">
        <v>1464803</v>
      </c>
      <c r="C20" s="38">
        <v>1264752</v>
      </c>
      <c r="D20" s="38">
        <v>3519138</v>
      </c>
      <c r="E20" s="38">
        <v>3268480</v>
      </c>
      <c r="F20" s="13">
        <f t="shared" si="0"/>
        <v>-7.1227101636821288</v>
      </c>
      <c r="G20" s="1"/>
      <c r="H20" s="1"/>
      <c r="I20" s="1"/>
    </row>
    <row r="21" spans="1:9" x14ac:dyDescent="0.25">
      <c r="A21" s="8" t="s">
        <v>55</v>
      </c>
      <c r="B21" s="37">
        <v>1671353</v>
      </c>
      <c r="C21" s="37">
        <v>1726119</v>
      </c>
      <c r="D21" s="37">
        <v>3211530</v>
      </c>
      <c r="E21" s="37">
        <v>2907369</v>
      </c>
      <c r="F21" s="10">
        <f t="shared" si="0"/>
        <v>-9.4709063904120399</v>
      </c>
      <c r="G21" s="1"/>
      <c r="H21" s="1"/>
      <c r="I21" s="1"/>
    </row>
    <row r="22" spans="1:9" x14ac:dyDescent="0.25">
      <c r="A22" s="11" t="s">
        <v>56</v>
      </c>
      <c r="B22" s="38">
        <v>1819854</v>
      </c>
      <c r="C22" s="38">
        <v>1835785</v>
      </c>
      <c r="D22" s="38">
        <v>3692304</v>
      </c>
      <c r="E22" s="38">
        <v>3674015</v>
      </c>
      <c r="F22" s="13">
        <f t="shared" si="0"/>
        <v>-0.49532757866090549</v>
      </c>
      <c r="G22" s="1"/>
      <c r="H22" s="1"/>
      <c r="I22" s="1"/>
    </row>
    <row r="23" spans="1:9" x14ac:dyDescent="0.25">
      <c r="A23" s="8" t="s">
        <v>57</v>
      </c>
      <c r="B23" s="37">
        <v>279473</v>
      </c>
      <c r="C23" s="37">
        <v>315730</v>
      </c>
      <c r="D23" s="37">
        <v>544185</v>
      </c>
      <c r="E23" s="37">
        <v>673589</v>
      </c>
      <c r="F23" s="10">
        <f t="shared" si="0"/>
        <v>23.779413251008393</v>
      </c>
      <c r="G23" s="1"/>
      <c r="H23" s="1"/>
      <c r="I23" s="1"/>
    </row>
    <row r="24" spans="1:9" x14ac:dyDescent="0.25">
      <c r="A24" s="11" t="s">
        <v>58</v>
      </c>
      <c r="B24" s="38">
        <v>121122</v>
      </c>
      <c r="C24" s="38">
        <v>165863</v>
      </c>
      <c r="D24" s="38">
        <v>241198</v>
      </c>
      <c r="E24" s="38">
        <v>304232</v>
      </c>
      <c r="F24" s="13">
        <f t="shared" si="0"/>
        <v>26.133715868290778</v>
      </c>
      <c r="G24" s="1"/>
      <c r="H24" s="1"/>
      <c r="I24" s="1"/>
    </row>
    <row r="25" spans="1:9" x14ac:dyDescent="0.25">
      <c r="A25" s="8" t="s">
        <v>59</v>
      </c>
      <c r="B25" s="37">
        <v>62522</v>
      </c>
      <c r="C25" s="37">
        <v>65831</v>
      </c>
      <c r="D25" s="37">
        <v>118516</v>
      </c>
      <c r="E25" s="37">
        <v>128234</v>
      </c>
      <c r="F25" s="10">
        <f t="shared" si="0"/>
        <v>8.1997367444058256</v>
      </c>
      <c r="G25" s="1"/>
      <c r="H25" s="1"/>
      <c r="I25" s="1"/>
    </row>
    <row r="26" spans="1:9" x14ac:dyDescent="0.25">
      <c r="A26" s="11" t="s">
        <v>60</v>
      </c>
      <c r="B26" s="38">
        <v>172721</v>
      </c>
      <c r="C26" s="38">
        <v>236245</v>
      </c>
      <c r="D26" s="38">
        <v>393983</v>
      </c>
      <c r="E26" s="38">
        <v>433896</v>
      </c>
      <c r="F26" s="13">
        <f t="shared" si="0"/>
        <v>10.130640154524428</v>
      </c>
      <c r="G26" s="1"/>
      <c r="H26" s="1"/>
      <c r="I26" s="1"/>
    </row>
    <row r="27" spans="1:9" x14ac:dyDescent="0.25">
      <c r="A27" s="8" t="s">
        <v>61</v>
      </c>
      <c r="B27" s="37">
        <v>417286</v>
      </c>
      <c r="C27" s="37">
        <v>422365</v>
      </c>
      <c r="D27" s="37">
        <v>827923</v>
      </c>
      <c r="E27" s="37">
        <v>873014</v>
      </c>
      <c r="F27" s="10">
        <f t="shared" si="0"/>
        <v>5.4462794245358594</v>
      </c>
      <c r="G27" s="1"/>
      <c r="H27" s="1"/>
      <c r="I27" s="1"/>
    </row>
    <row r="28" spans="1:9" x14ac:dyDescent="0.25">
      <c r="A28" s="11" t="s">
        <v>62</v>
      </c>
      <c r="B28" s="38">
        <v>1446463</v>
      </c>
      <c r="C28" s="38">
        <v>1474092</v>
      </c>
      <c r="D28" s="38">
        <v>2937360</v>
      </c>
      <c r="E28" s="38">
        <v>2998441</v>
      </c>
      <c r="F28" s="13">
        <f t="shared" si="0"/>
        <v>2.0794522973009748</v>
      </c>
      <c r="G28" s="1"/>
      <c r="H28" s="1"/>
      <c r="I28" s="1"/>
    </row>
    <row r="29" spans="1:9" x14ac:dyDescent="0.25">
      <c r="A29" s="8" t="s">
        <v>63</v>
      </c>
      <c r="B29" s="37">
        <v>433988</v>
      </c>
      <c r="C29" s="37">
        <v>343147</v>
      </c>
      <c r="D29" s="37">
        <v>976486</v>
      </c>
      <c r="E29" s="37">
        <v>796905</v>
      </c>
      <c r="F29" s="10">
        <f t="shared" si="0"/>
        <v>-18.390535040952969</v>
      </c>
      <c r="G29" s="1"/>
      <c r="H29" s="1"/>
      <c r="I29" s="1"/>
    </row>
    <row r="30" spans="1:9" x14ac:dyDescent="0.25">
      <c r="A30" s="11" t="s">
        <v>64</v>
      </c>
      <c r="B30" s="38">
        <v>352261</v>
      </c>
      <c r="C30" s="38">
        <v>396765</v>
      </c>
      <c r="D30" s="38">
        <v>705540</v>
      </c>
      <c r="E30" s="38">
        <v>860032</v>
      </c>
      <c r="F30" s="13">
        <f t="shared" si="0"/>
        <v>21.896986705218694</v>
      </c>
      <c r="G30" s="1"/>
      <c r="H30" s="1"/>
      <c r="I30" s="1"/>
    </row>
    <row r="31" spans="1:9" x14ac:dyDescent="0.25">
      <c r="A31" s="8" t="s">
        <v>65</v>
      </c>
      <c r="B31" s="37">
        <v>2614638</v>
      </c>
      <c r="C31" s="37">
        <v>2670545</v>
      </c>
      <c r="D31" s="37">
        <v>5130250</v>
      </c>
      <c r="E31" s="37">
        <v>5219746</v>
      </c>
      <c r="F31" s="10">
        <f t="shared" si="0"/>
        <v>1.7444763900394662</v>
      </c>
      <c r="G31" s="1"/>
      <c r="H31" s="1"/>
      <c r="I31" s="1"/>
    </row>
    <row r="32" spans="1:9" x14ac:dyDescent="0.25">
      <c r="A32" s="11" t="s">
        <v>66</v>
      </c>
      <c r="B32" s="38">
        <v>2803104</v>
      </c>
      <c r="C32" s="38">
        <v>3719496</v>
      </c>
      <c r="D32" s="38">
        <v>5982310</v>
      </c>
      <c r="E32" s="38">
        <v>6990825</v>
      </c>
      <c r="F32" s="13">
        <f t="shared" si="0"/>
        <v>16.858287183378991</v>
      </c>
      <c r="G32" s="1"/>
      <c r="H32" s="1"/>
      <c r="I32" s="1"/>
    </row>
    <row r="33" spans="1:9" x14ac:dyDescent="0.25">
      <c r="A33" s="8" t="s">
        <v>67</v>
      </c>
      <c r="B33" s="37">
        <v>315997</v>
      </c>
      <c r="C33" s="37">
        <v>342182</v>
      </c>
      <c r="D33" s="37">
        <v>649925</v>
      </c>
      <c r="E33" s="37">
        <v>691533</v>
      </c>
      <c r="F33" s="10">
        <f t="shared" si="0"/>
        <v>6.401969458014392</v>
      </c>
      <c r="G33" s="1"/>
      <c r="H33" s="1"/>
      <c r="I33" s="1"/>
    </row>
    <row r="34" spans="1:9" x14ac:dyDescent="0.25">
      <c r="A34" s="11" t="s">
        <v>68</v>
      </c>
      <c r="B34" s="38">
        <v>120041</v>
      </c>
      <c r="C34" s="38">
        <v>92545</v>
      </c>
      <c r="D34" s="38">
        <v>184044</v>
      </c>
      <c r="E34" s="38">
        <v>199557</v>
      </c>
      <c r="F34" s="13">
        <f t="shared" si="0"/>
        <v>8.4289626393688479</v>
      </c>
      <c r="G34" s="1"/>
      <c r="H34" s="1"/>
      <c r="I34" s="1"/>
    </row>
    <row r="35" spans="1:9" x14ac:dyDescent="0.25">
      <c r="A35" s="14" t="s">
        <v>69</v>
      </c>
      <c r="B35" s="15">
        <f>SUM(B7:B34)</f>
        <v>32027451</v>
      </c>
      <c r="C35" s="15">
        <f t="shared" ref="C35:E35" si="1">SUM(C7:C34)</f>
        <v>33465921</v>
      </c>
      <c r="D35" s="15">
        <f t="shared" si="1"/>
        <v>65748227</v>
      </c>
      <c r="E35" s="15">
        <f t="shared" si="1"/>
        <v>68387715</v>
      </c>
      <c r="F35" s="16">
        <f t="shared" si="0"/>
        <v>4.0145386734154869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2107521</v>
      </c>
      <c r="C38" s="41">
        <f>D7</f>
        <v>2382057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9718953</v>
      </c>
      <c r="G38" s="42">
        <f>LOOKUP(E38,$A$38:$A$65,$C$38:$C$65)</f>
        <v>10017846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566319</v>
      </c>
      <c r="C39" s="41">
        <f t="shared" ref="C39:C65" si="5">D8</f>
        <v>525067</v>
      </c>
      <c r="D39" s="41">
        <f t="shared" ref="D39:D65" si="6">_xlfn.RANK.EQ(B39,$B$38:$B$65)+COUNTIF($B$38:$B$65,B39)-1</f>
        <v>23</v>
      </c>
      <c r="E39" s="42" t="str">
        <f t="shared" si="2"/>
        <v>BARCELONA</v>
      </c>
      <c r="F39" s="42">
        <f t="shared" ref="F39:F54" si="7">LOOKUP(E39,$A$38:$A$65,$B$38:$B$65)</f>
        <v>7088836</v>
      </c>
      <c r="G39" s="42">
        <f t="shared" ref="G39:G65" si="8">LOOKUP(E39,$A$38:$A$65,$C$38:$C$65)</f>
        <v>6665254</v>
      </c>
    </row>
    <row r="40" spans="1:9" x14ac:dyDescent="0.25">
      <c r="A40" s="42" t="str">
        <f t="shared" si="3"/>
        <v>ALMERIA</v>
      </c>
      <c r="B40" s="41">
        <f t="shared" si="4"/>
        <v>1000458</v>
      </c>
      <c r="C40" s="41">
        <f t="shared" si="5"/>
        <v>1018306</v>
      </c>
      <c r="D40" s="41">
        <f t="shared" si="6"/>
        <v>15</v>
      </c>
      <c r="E40" s="42" t="str">
        <f t="shared" si="2"/>
        <v>VALENCIA</v>
      </c>
      <c r="F40" s="42">
        <f t="shared" si="7"/>
        <v>6990825</v>
      </c>
      <c r="G40" s="42">
        <f t="shared" si="8"/>
        <v>5982310</v>
      </c>
    </row>
    <row r="41" spans="1:9" x14ac:dyDescent="0.25">
      <c r="A41" s="42" t="str">
        <f t="shared" si="3"/>
        <v>AVILES</v>
      </c>
      <c r="B41" s="41">
        <f t="shared" si="4"/>
        <v>996892</v>
      </c>
      <c r="C41" s="41">
        <f t="shared" si="5"/>
        <v>737638</v>
      </c>
      <c r="D41" s="41">
        <f t="shared" si="6"/>
        <v>17</v>
      </c>
      <c r="E41" s="42" t="str">
        <f t="shared" si="2"/>
        <v>BILBAO</v>
      </c>
      <c r="F41" s="42">
        <f t="shared" si="7"/>
        <v>5482101</v>
      </c>
      <c r="G41" s="42">
        <f t="shared" si="8"/>
        <v>4872908</v>
      </c>
    </row>
    <row r="42" spans="1:9" x14ac:dyDescent="0.25">
      <c r="A42" s="42" t="str">
        <f t="shared" si="3"/>
        <v>BAHIA DE ALGECIRAS</v>
      </c>
      <c r="B42" s="41">
        <f t="shared" si="4"/>
        <v>9718953</v>
      </c>
      <c r="C42" s="41">
        <f t="shared" si="5"/>
        <v>10017846</v>
      </c>
      <c r="D42" s="41">
        <f t="shared" si="6"/>
        <v>1</v>
      </c>
      <c r="E42" s="42" t="str">
        <f t="shared" si="2"/>
        <v>TARRAGONA</v>
      </c>
      <c r="F42" s="42">
        <f t="shared" si="7"/>
        <v>5219746</v>
      </c>
      <c r="G42" s="42">
        <f t="shared" si="8"/>
        <v>5130250</v>
      </c>
    </row>
    <row r="43" spans="1:9" x14ac:dyDescent="0.25">
      <c r="A43" s="42" t="str">
        <f t="shared" si="3"/>
        <v>BAHIA DE CADIZ</v>
      </c>
      <c r="B43" s="41">
        <f t="shared" si="4"/>
        <v>998276</v>
      </c>
      <c r="C43" s="41">
        <f t="shared" si="5"/>
        <v>845679</v>
      </c>
      <c r="D43" s="41">
        <f t="shared" si="6"/>
        <v>16</v>
      </c>
      <c r="E43" s="42" t="str">
        <f t="shared" si="2"/>
        <v>CARTAGENA</v>
      </c>
      <c r="F43" s="42">
        <f t="shared" si="7"/>
        <v>4546681</v>
      </c>
      <c r="G43" s="42">
        <f t="shared" si="8"/>
        <v>4071585</v>
      </c>
    </row>
    <row r="44" spans="1:9" x14ac:dyDescent="0.25">
      <c r="A44" s="42" t="str">
        <f t="shared" si="3"/>
        <v>BALEARES</v>
      </c>
      <c r="B44" s="41">
        <f t="shared" si="4"/>
        <v>1948018</v>
      </c>
      <c r="C44" s="41">
        <f t="shared" si="5"/>
        <v>1793605</v>
      </c>
      <c r="D44" s="41">
        <f t="shared" si="6"/>
        <v>13</v>
      </c>
      <c r="E44" s="42" t="str">
        <f t="shared" si="2"/>
        <v>LAS PALMAS</v>
      </c>
      <c r="F44" s="42">
        <f t="shared" si="7"/>
        <v>3674015</v>
      </c>
      <c r="G44" s="42">
        <f t="shared" si="8"/>
        <v>3692304</v>
      </c>
    </row>
    <row r="45" spans="1:9" x14ac:dyDescent="0.25">
      <c r="A45" s="42" t="str">
        <f t="shared" si="3"/>
        <v>BARCELONA</v>
      </c>
      <c r="B45" s="41">
        <f t="shared" si="4"/>
        <v>7088836</v>
      </c>
      <c r="C45" s="41">
        <f t="shared" si="5"/>
        <v>6665254</v>
      </c>
      <c r="D45" s="41">
        <f t="shared" si="6"/>
        <v>2</v>
      </c>
      <c r="E45" s="42" t="str">
        <f t="shared" si="2"/>
        <v>GIJON</v>
      </c>
      <c r="F45" s="42">
        <f t="shared" si="7"/>
        <v>3268480</v>
      </c>
      <c r="G45" s="42">
        <f t="shared" si="8"/>
        <v>3519138</v>
      </c>
    </row>
    <row r="46" spans="1:9" x14ac:dyDescent="0.25">
      <c r="A46" s="42" t="str">
        <f t="shared" si="3"/>
        <v>BILBAO</v>
      </c>
      <c r="B46" s="41">
        <f t="shared" si="4"/>
        <v>5482101</v>
      </c>
      <c r="C46" s="41">
        <f t="shared" si="5"/>
        <v>4872908</v>
      </c>
      <c r="D46" s="41">
        <f t="shared" si="6"/>
        <v>4</v>
      </c>
      <c r="E46" s="42" t="str">
        <f t="shared" si="2"/>
        <v>SANTA CRUZ DE TENERIFE</v>
      </c>
      <c r="F46" s="42">
        <f t="shared" si="7"/>
        <v>2998441</v>
      </c>
      <c r="G46" s="42">
        <f t="shared" si="8"/>
        <v>2937360</v>
      </c>
    </row>
    <row r="47" spans="1:9" x14ac:dyDescent="0.25">
      <c r="A47" s="42" t="str">
        <f t="shared" si="3"/>
        <v>CARTAGENA</v>
      </c>
      <c r="B47" s="41">
        <f t="shared" si="4"/>
        <v>4546681</v>
      </c>
      <c r="C47" s="41">
        <f t="shared" si="5"/>
        <v>4071585</v>
      </c>
      <c r="D47" s="41">
        <f t="shared" si="6"/>
        <v>6</v>
      </c>
      <c r="E47" s="42" t="str">
        <f t="shared" si="2"/>
        <v>HUELVA</v>
      </c>
      <c r="F47" s="42">
        <f t="shared" si="7"/>
        <v>2907369</v>
      </c>
      <c r="G47" s="42">
        <f t="shared" si="8"/>
        <v>3211530</v>
      </c>
    </row>
    <row r="48" spans="1:9" x14ac:dyDescent="0.25">
      <c r="A48" s="42" t="str">
        <f t="shared" si="3"/>
        <v>CASTELLON</v>
      </c>
      <c r="B48" s="41">
        <f t="shared" si="4"/>
        <v>2017030</v>
      </c>
      <c r="C48" s="41">
        <f t="shared" si="5"/>
        <v>2038099</v>
      </c>
      <c r="D48" s="41">
        <f t="shared" si="6"/>
        <v>12</v>
      </c>
      <c r="E48" s="42" t="str">
        <f t="shared" si="2"/>
        <v>A CORUÑA</v>
      </c>
      <c r="F48" s="42">
        <f t="shared" si="7"/>
        <v>2107521</v>
      </c>
      <c r="G48" s="42">
        <f t="shared" si="8"/>
        <v>2382057</v>
      </c>
    </row>
    <row r="49" spans="1:7" x14ac:dyDescent="0.25">
      <c r="A49" s="42" t="str">
        <f t="shared" si="3"/>
        <v>CEUTA</v>
      </c>
      <c r="B49" s="41">
        <f t="shared" si="4"/>
        <v>289119</v>
      </c>
      <c r="C49" s="41">
        <f t="shared" si="5"/>
        <v>246778</v>
      </c>
      <c r="D49" s="41">
        <f t="shared" si="6"/>
        <v>26</v>
      </c>
      <c r="E49" s="42" t="str">
        <f t="shared" si="2"/>
        <v>CASTELLON</v>
      </c>
      <c r="F49" s="42">
        <f t="shared" si="7"/>
        <v>2017030</v>
      </c>
      <c r="G49" s="42">
        <f t="shared" si="8"/>
        <v>2038099</v>
      </c>
    </row>
    <row r="50" spans="1:7" x14ac:dyDescent="0.25">
      <c r="A50" s="42" t="str">
        <f t="shared" si="3"/>
        <v>FERROL-SAN CIBRAO</v>
      </c>
      <c r="B50" s="41">
        <f t="shared" si="4"/>
        <v>1607643</v>
      </c>
      <c r="C50" s="41">
        <f t="shared" si="5"/>
        <v>1418713</v>
      </c>
      <c r="D50" s="41">
        <f t="shared" si="6"/>
        <v>14</v>
      </c>
      <c r="E50" s="42" t="str">
        <f t="shared" si="2"/>
        <v>BALEARES</v>
      </c>
      <c r="F50" s="42">
        <f t="shared" si="7"/>
        <v>1948018</v>
      </c>
      <c r="G50" s="42">
        <f t="shared" si="8"/>
        <v>1793605</v>
      </c>
    </row>
    <row r="51" spans="1:7" x14ac:dyDescent="0.25">
      <c r="A51" s="42" t="str">
        <f t="shared" si="3"/>
        <v>GIJON</v>
      </c>
      <c r="B51" s="41">
        <f t="shared" si="4"/>
        <v>3268480</v>
      </c>
      <c r="C51" s="41">
        <f t="shared" si="5"/>
        <v>3519138</v>
      </c>
      <c r="D51" s="41">
        <f t="shared" si="6"/>
        <v>8</v>
      </c>
      <c r="E51" s="42" t="str">
        <f t="shared" si="2"/>
        <v>FERROL-SAN CIBRAO</v>
      </c>
      <c r="F51" s="42">
        <f t="shared" si="7"/>
        <v>1607643</v>
      </c>
      <c r="G51" s="42">
        <f t="shared" si="8"/>
        <v>1418713</v>
      </c>
    </row>
    <row r="52" spans="1:7" x14ac:dyDescent="0.25">
      <c r="A52" s="42" t="str">
        <f t="shared" si="3"/>
        <v>HUELVA</v>
      </c>
      <c r="B52" s="41">
        <f t="shared" si="4"/>
        <v>2907369</v>
      </c>
      <c r="C52" s="41">
        <f t="shared" si="5"/>
        <v>3211530</v>
      </c>
      <c r="D52" s="41">
        <f t="shared" si="6"/>
        <v>10</v>
      </c>
      <c r="E52" s="42" t="str">
        <f t="shared" si="2"/>
        <v>ALMERIA</v>
      </c>
      <c r="F52" s="42">
        <f t="shared" si="7"/>
        <v>1000458</v>
      </c>
      <c r="G52" s="42">
        <f t="shared" si="8"/>
        <v>1018306</v>
      </c>
    </row>
    <row r="53" spans="1:7" x14ac:dyDescent="0.25">
      <c r="A53" s="42" t="str">
        <f t="shared" si="3"/>
        <v>LAS PALMAS</v>
      </c>
      <c r="B53" s="41">
        <f t="shared" si="4"/>
        <v>3674015</v>
      </c>
      <c r="C53" s="41">
        <f t="shared" si="5"/>
        <v>3692304</v>
      </c>
      <c r="D53" s="41">
        <f t="shared" si="6"/>
        <v>7</v>
      </c>
      <c r="E53" s="42" t="str">
        <f t="shared" si="2"/>
        <v>BAHIA DE CADIZ</v>
      </c>
      <c r="F53" s="42">
        <f t="shared" si="7"/>
        <v>998276</v>
      </c>
      <c r="G53" s="42">
        <f t="shared" si="8"/>
        <v>845679</v>
      </c>
    </row>
    <row r="54" spans="1:7" x14ac:dyDescent="0.25">
      <c r="A54" s="42" t="str">
        <f t="shared" si="3"/>
        <v>MALAGA</v>
      </c>
      <c r="B54" s="41">
        <f t="shared" si="4"/>
        <v>673589</v>
      </c>
      <c r="C54" s="41">
        <f t="shared" si="5"/>
        <v>544185</v>
      </c>
      <c r="D54" s="41">
        <f t="shared" si="6"/>
        <v>22</v>
      </c>
      <c r="E54" s="42" t="str">
        <f t="shared" si="2"/>
        <v>AVILES</v>
      </c>
      <c r="F54" s="42">
        <f t="shared" si="7"/>
        <v>996892</v>
      </c>
      <c r="G54" s="42">
        <f t="shared" si="8"/>
        <v>737638</v>
      </c>
    </row>
    <row r="55" spans="1:7" x14ac:dyDescent="0.25">
      <c r="A55" s="42" t="str">
        <f t="shared" si="3"/>
        <v>MARIN Y RIA DE PONTEVEDRA</v>
      </c>
      <c r="B55" s="41">
        <f t="shared" si="4"/>
        <v>304232</v>
      </c>
      <c r="C55" s="41">
        <f t="shared" si="5"/>
        <v>241198</v>
      </c>
      <c r="D55" s="41">
        <f t="shared" si="6"/>
        <v>25</v>
      </c>
      <c r="E55" s="42" t="str">
        <f t="shared" si="2"/>
        <v>PASAIA</v>
      </c>
      <c r="F55" s="42">
        <f t="shared" ref="F55:F65" si="9">LOOKUP(E55,$A$38:$A$65,$B$38:$B$65)</f>
        <v>873014</v>
      </c>
      <c r="G55" s="42">
        <f t="shared" si="8"/>
        <v>827923</v>
      </c>
    </row>
    <row r="56" spans="1:7" x14ac:dyDescent="0.25">
      <c r="A56" s="42" t="str">
        <f t="shared" si="3"/>
        <v>MELILLA</v>
      </c>
      <c r="B56" s="41">
        <f t="shared" si="4"/>
        <v>128234</v>
      </c>
      <c r="C56" s="41">
        <f t="shared" si="5"/>
        <v>118516</v>
      </c>
      <c r="D56" s="41">
        <f t="shared" si="6"/>
        <v>28</v>
      </c>
      <c r="E56" s="42" t="str">
        <f t="shared" si="2"/>
        <v>SEVILLA</v>
      </c>
      <c r="F56" s="42">
        <f t="shared" si="9"/>
        <v>860032</v>
      </c>
      <c r="G56" s="42">
        <f t="shared" si="8"/>
        <v>705540</v>
      </c>
    </row>
    <row r="57" spans="1:7" x14ac:dyDescent="0.25">
      <c r="A57" s="42" t="str">
        <f t="shared" si="3"/>
        <v>MOTRIL</v>
      </c>
      <c r="B57" s="41">
        <f t="shared" si="4"/>
        <v>433896</v>
      </c>
      <c r="C57" s="41">
        <f t="shared" si="5"/>
        <v>393983</v>
      </c>
      <c r="D57" s="41">
        <f t="shared" si="6"/>
        <v>24</v>
      </c>
      <c r="E57" s="42" t="str">
        <f t="shared" si="2"/>
        <v>SANTANDER</v>
      </c>
      <c r="F57" s="42">
        <f t="shared" si="9"/>
        <v>796905</v>
      </c>
      <c r="G57" s="42">
        <f t="shared" si="8"/>
        <v>976486</v>
      </c>
    </row>
    <row r="58" spans="1:7" x14ac:dyDescent="0.25">
      <c r="A58" s="42" t="str">
        <f t="shared" si="3"/>
        <v>PASAIA</v>
      </c>
      <c r="B58" s="41">
        <f t="shared" si="4"/>
        <v>873014</v>
      </c>
      <c r="C58" s="41">
        <f t="shared" si="5"/>
        <v>827923</v>
      </c>
      <c r="D58" s="41">
        <f t="shared" si="6"/>
        <v>18</v>
      </c>
      <c r="E58" s="42" t="str">
        <f t="shared" si="2"/>
        <v>VIGO</v>
      </c>
      <c r="F58" s="42">
        <f t="shared" si="9"/>
        <v>691533</v>
      </c>
      <c r="G58" s="42">
        <f t="shared" si="8"/>
        <v>649925</v>
      </c>
    </row>
    <row r="59" spans="1:7" x14ac:dyDescent="0.25">
      <c r="A59" s="42" t="str">
        <f t="shared" si="3"/>
        <v>SANTA CRUZ DE TENERIFE</v>
      </c>
      <c r="B59" s="41">
        <f t="shared" si="4"/>
        <v>2998441</v>
      </c>
      <c r="C59" s="41">
        <f t="shared" si="5"/>
        <v>2937360</v>
      </c>
      <c r="D59" s="41">
        <f t="shared" si="6"/>
        <v>9</v>
      </c>
      <c r="E59" s="42" t="str">
        <f t="shared" si="2"/>
        <v>MALAGA</v>
      </c>
      <c r="F59" s="42">
        <f t="shared" si="9"/>
        <v>673589</v>
      </c>
      <c r="G59" s="42">
        <f t="shared" si="8"/>
        <v>544185</v>
      </c>
    </row>
    <row r="60" spans="1:7" x14ac:dyDescent="0.25">
      <c r="A60" s="42" t="str">
        <f t="shared" si="3"/>
        <v>SANTANDER</v>
      </c>
      <c r="B60" s="41">
        <f t="shared" si="4"/>
        <v>796905</v>
      </c>
      <c r="C60" s="41">
        <f t="shared" si="5"/>
        <v>976486</v>
      </c>
      <c r="D60" s="41">
        <f t="shared" si="6"/>
        <v>20</v>
      </c>
      <c r="E60" s="42" t="str">
        <f t="shared" si="2"/>
        <v>ALICANTE</v>
      </c>
      <c r="F60" s="42">
        <f t="shared" si="9"/>
        <v>566319</v>
      </c>
      <c r="G60" s="42">
        <f t="shared" si="8"/>
        <v>525067</v>
      </c>
    </row>
    <row r="61" spans="1:7" x14ac:dyDescent="0.25">
      <c r="A61" s="42" t="str">
        <f t="shared" si="3"/>
        <v>SEVILLA</v>
      </c>
      <c r="B61" s="41">
        <f t="shared" si="4"/>
        <v>860032</v>
      </c>
      <c r="C61" s="41">
        <f t="shared" si="5"/>
        <v>705540</v>
      </c>
      <c r="D61" s="41">
        <f t="shared" si="6"/>
        <v>19</v>
      </c>
      <c r="E61" s="42" t="str">
        <f t="shared" si="2"/>
        <v>MOTRIL</v>
      </c>
      <c r="F61" s="42">
        <f t="shared" si="9"/>
        <v>433896</v>
      </c>
      <c r="G61" s="42">
        <f t="shared" si="8"/>
        <v>393983</v>
      </c>
    </row>
    <row r="62" spans="1:7" x14ac:dyDescent="0.25">
      <c r="A62" s="42" t="str">
        <f t="shared" si="3"/>
        <v>TARRAGONA</v>
      </c>
      <c r="B62" s="41">
        <f t="shared" si="4"/>
        <v>5219746</v>
      </c>
      <c r="C62" s="41">
        <f t="shared" si="5"/>
        <v>5130250</v>
      </c>
      <c r="D62" s="41">
        <f t="shared" si="6"/>
        <v>5</v>
      </c>
      <c r="E62" s="42" t="str">
        <f t="shared" si="2"/>
        <v>MARIN Y RIA DE PONTEVEDRA</v>
      </c>
      <c r="F62" s="42">
        <f t="shared" si="9"/>
        <v>304232</v>
      </c>
      <c r="G62" s="42">
        <f t="shared" si="8"/>
        <v>241198</v>
      </c>
    </row>
    <row r="63" spans="1:7" x14ac:dyDescent="0.25">
      <c r="A63" s="42" t="str">
        <f t="shared" si="3"/>
        <v>VALENCIA</v>
      </c>
      <c r="B63" s="41">
        <f t="shared" si="4"/>
        <v>6990825</v>
      </c>
      <c r="C63" s="41">
        <f t="shared" si="5"/>
        <v>5982310</v>
      </c>
      <c r="D63" s="41">
        <f t="shared" si="6"/>
        <v>3</v>
      </c>
      <c r="E63" s="42" t="str">
        <f t="shared" si="2"/>
        <v>CEUTA</v>
      </c>
      <c r="F63" s="42">
        <f t="shared" si="9"/>
        <v>289119</v>
      </c>
      <c r="G63" s="42">
        <f t="shared" si="8"/>
        <v>246778</v>
      </c>
    </row>
    <row r="64" spans="1:7" x14ac:dyDescent="0.25">
      <c r="A64" s="42" t="str">
        <f t="shared" si="3"/>
        <v>VIGO</v>
      </c>
      <c r="B64" s="41">
        <f t="shared" si="4"/>
        <v>691533</v>
      </c>
      <c r="C64" s="41">
        <f t="shared" si="5"/>
        <v>649925</v>
      </c>
      <c r="D64" s="41">
        <f t="shared" si="6"/>
        <v>21</v>
      </c>
      <c r="E64" s="42" t="str">
        <f t="shared" si="2"/>
        <v>VILAGARCIA</v>
      </c>
      <c r="F64" s="42">
        <f t="shared" si="9"/>
        <v>199557</v>
      </c>
      <c r="G64" s="42">
        <f t="shared" si="8"/>
        <v>184044</v>
      </c>
    </row>
    <row r="65" spans="1:7" x14ac:dyDescent="0.25">
      <c r="A65" s="42" t="str">
        <f t="shared" si="3"/>
        <v>VILAGARCIA</v>
      </c>
      <c r="B65" s="41">
        <f t="shared" si="4"/>
        <v>199557</v>
      </c>
      <c r="C65" s="41">
        <f t="shared" si="5"/>
        <v>184044</v>
      </c>
      <c r="D65" s="41">
        <f t="shared" si="6"/>
        <v>27</v>
      </c>
      <c r="E65" s="42" t="str">
        <f t="shared" si="2"/>
        <v>MELILLA</v>
      </c>
      <c r="F65" s="42">
        <f t="shared" si="9"/>
        <v>128234</v>
      </c>
      <c r="G65" s="42">
        <f t="shared" si="8"/>
        <v>118516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38826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829758</v>
      </c>
      <c r="C7" s="37">
        <v>577734</v>
      </c>
      <c r="D7" s="37">
        <v>1596979</v>
      </c>
      <c r="E7" s="37">
        <v>1332075</v>
      </c>
      <c r="F7" s="10">
        <f>((E7*100)/D7)-100</f>
        <v>-16.587819877406034</v>
      </c>
      <c r="G7" s="1"/>
      <c r="H7" s="1"/>
      <c r="I7" s="1"/>
    </row>
    <row r="8" spans="1:12" x14ac:dyDescent="0.25">
      <c r="A8" s="11" t="s">
        <v>42</v>
      </c>
      <c r="B8" s="38">
        <v>6607</v>
      </c>
      <c r="C8" s="38">
        <v>10799</v>
      </c>
      <c r="D8" s="38">
        <v>22177</v>
      </c>
      <c r="E8" s="38">
        <v>25834</v>
      </c>
      <c r="F8" s="13">
        <f t="shared" ref="F8:F35" si="0">((E8*100)/D8)-100</f>
        <v>16.490057266537406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2000</v>
      </c>
      <c r="E9" s="37">
        <v>0</v>
      </c>
      <c r="F9" s="10">
        <f t="shared" si="0"/>
        <v>-100</v>
      </c>
      <c r="G9" s="1"/>
      <c r="H9" s="1"/>
      <c r="I9" s="1"/>
    </row>
    <row r="10" spans="1:12" x14ac:dyDescent="0.25">
      <c r="A10" s="11" t="s">
        <v>44</v>
      </c>
      <c r="B10" s="38">
        <v>54324</v>
      </c>
      <c r="C10" s="38">
        <v>76598</v>
      </c>
      <c r="D10" s="38">
        <v>106755</v>
      </c>
      <c r="E10" s="38">
        <v>135864</v>
      </c>
      <c r="F10" s="13">
        <f t="shared" si="0"/>
        <v>27.267106927076014</v>
      </c>
      <c r="G10" s="1"/>
      <c r="H10" s="1"/>
      <c r="I10" s="1"/>
    </row>
    <row r="11" spans="1:12" x14ac:dyDescent="0.25">
      <c r="A11" s="8" t="s">
        <v>45</v>
      </c>
      <c r="B11" s="37">
        <v>1544264</v>
      </c>
      <c r="C11" s="37">
        <v>1345943</v>
      </c>
      <c r="D11" s="37">
        <v>3300841</v>
      </c>
      <c r="E11" s="37">
        <v>3450025</v>
      </c>
      <c r="F11" s="10">
        <f t="shared" si="0"/>
        <v>4.5195754657676588</v>
      </c>
      <c r="G11" s="1"/>
      <c r="H11" s="1"/>
      <c r="I11" s="1"/>
    </row>
    <row r="12" spans="1:12" x14ac:dyDescent="0.25">
      <c r="A12" s="11" t="s">
        <v>46</v>
      </c>
      <c r="B12" s="38">
        <v>11848</v>
      </c>
      <c r="C12" s="38">
        <v>7455</v>
      </c>
      <c r="D12" s="38">
        <v>16856</v>
      </c>
      <c r="E12" s="38">
        <v>14861</v>
      </c>
      <c r="F12" s="13">
        <f t="shared" si="0"/>
        <v>-11.83554817275747</v>
      </c>
      <c r="G12" s="1"/>
      <c r="H12" s="1"/>
      <c r="I12" s="1"/>
    </row>
    <row r="13" spans="1:12" x14ac:dyDescent="0.25">
      <c r="A13" s="8" t="s">
        <v>47</v>
      </c>
      <c r="B13" s="37">
        <v>134113</v>
      </c>
      <c r="C13" s="37">
        <v>163208</v>
      </c>
      <c r="D13" s="37">
        <v>262193</v>
      </c>
      <c r="E13" s="37">
        <v>286563</v>
      </c>
      <c r="F13" s="10">
        <f t="shared" si="0"/>
        <v>9.2946798732231599</v>
      </c>
      <c r="G13" s="1"/>
      <c r="H13" s="1"/>
      <c r="I13" s="1"/>
    </row>
    <row r="14" spans="1:12" x14ac:dyDescent="0.25">
      <c r="A14" s="11" t="s">
        <v>48</v>
      </c>
      <c r="B14" s="38">
        <v>1036763</v>
      </c>
      <c r="C14" s="38">
        <v>950693</v>
      </c>
      <c r="D14" s="38">
        <v>2010734</v>
      </c>
      <c r="E14" s="38">
        <v>1968566</v>
      </c>
      <c r="F14" s="13">
        <f t="shared" si="0"/>
        <v>-2.0971446247987018</v>
      </c>
      <c r="G14" s="1"/>
      <c r="H14" s="1"/>
      <c r="I14" s="1"/>
    </row>
    <row r="15" spans="1:12" x14ac:dyDescent="0.25">
      <c r="A15" s="8" t="s">
        <v>49</v>
      </c>
      <c r="B15" s="37">
        <v>1478468</v>
      </c>
      <c r="C15" s="37">
        <v>1807388</v>
      </c>
      <c r="D15" s="37">
        <v>2962514</v>
      </c>
      <c r="E15" s="37">
        <v>3557032</v>
      </c>
      <c r="F15" s="10">
        <f t="shared" si="0"/>
        <v>20.068023307231627</v>
      </c>
      <c r="G15" s="1"/>
      <c r="H15" s="1"/>
      <c r="I15" s="1"/>
    </row>
    <row r="16" spans="1:12" x14ac:dyDescent="0.25">
      <c r="A16" s="11" t="s">
        <v>50</v>
      </c>
      <c r="B16" s="38">
        <v>1595699</v>
      </c>
      <c r="C16" s="38">
        <v>1717471</v>
      </c>
      <c r="D16" s="38">
        <v>3340924</v>
      </c>
      <c r="E16" s="38">
        <v>3423824</v>
      </c>
      <c r="F16" s="13">
        <f t="shared" si="0"/>
        <v>2.481349470984668</v>
      </c>
      <c r="G16" s="1"/>
      <c r="H16" s="1"/>
      <c r="I16" s="1"/>
    </row>
    <row r="17" spans="1:9" x14ac:dyDescent="0.25">
      <c r="A17" s="8" t="s">
        <v>51</v>
      </c>
      <c r="B17" s="37">
        <v>635743</v>
      </c>
      <c r="C17" s="37">
        <v>714355</v>
      </c>
      <c r="D17" s="37">
        <v>1491346</v>
      </c>
      <c r="E17" s="37">
        <v>1419673</v>
      </c>
      <c r="F17" s="10">
        <f t="shared" si="0"/>
        <v>-4.8059269948087149</v>
      </c>
      <c r="G17" s="1"/>
      <c r="H17" s="1"/>
      <c r="I17" s="1"/>
    </row>
    <row r="18" spans="1:9" x14ac:dyDescent="0.25">
      <c r="A18" s="11" t="s">
        <v>52</v>
      </c>
      <c r="B18" s="38">
        <v>26293</v>
      </c>
      <c r="C18" s="38">
        <v>62794</v>
      </c>
      <c r="D18" s="38">
        <v>113827</v>
      </c>
      <c r="E18" s="38">
        <v>147250</v>
      </c>
      <c r="F18" s="13">
        <f t="shared" si="0"/>
        <v>29.362980663638666</v>
      </c>
      <c r="G18" s="1"/>
      <c r="H18" s="1"/>
      <c r="I18" s="1"/>
    </row>
    <row r="19" spans="1:9" x14ac:dyDescent="0.25">
      <c r="A19" s="8" t="s">
        <v>53</v>
      </c>
      <c r="B19" s="37">
        <v>42792</v>
      </c>
      <c r="C19" s="37">
        <v>71642</v>
      </c>
      <c r="D19" s="37">
        <v>122474</v>
      </c>
      <c r="E19" s="37">
        <v>140082</v>
      </c>
      <c r="F19" s="10">
        <f t="shared" si="0"/>
        <v>14.376928980844909</v>
      </c>
      <c r="G19" s="1"/>
      <c r="H19" s="1"/>
      <c r="I19" s="1"/>
    </row>
    <row r="20" spans="1:9" x14ac:dyDescent="0.25">
      <c r="A20" s="11" t="s">
        <v>54</v>
      </c>
      <c r="B20" s="38">
        <v>123555</v>
      </c>
      <c r="C20" s="38">
        <v>118013</v>
      </c>
      <c r="D20" s="38">
        <v>287278</v>
      </c>
      <c r="E20" s="38">
        <v>264518</v>
      </c>
      <c r="F20" s="13">
        <f t="shared" si="0"/>
        <v>-7.9226393945933893</v>
      </c>
      <c r="G20" s="1"/>
      <c r="H20" s="1"/>
      <c r="I20" s="1"/>
    </row>
    <row r="21" spans="1:9" x14ac:dyDescent="0.25">
      <c r="A21" s="8" t="s">
        <v>55</v>
      </c>
      <c r="B21" s="37">
        <v>1140025</v>
      </c>
      <c r="C21" s="37">
        <v>1035990</v>
      </c>
      <c r="D21" s="37">
        <v>2215060</v>
      </c>
      <c r="E21" s="37">
        <v>1792245</v>
      </c>
      <c r="F21" s="10">
        <f t="shared" si="0"/>
        <v>-19.088196256534815</v>
      </c>
      <c r="G21" s="1"/>
      <c r="H21" s="1"/>
      <c r="I21" s="1"/>
    </row>
    <row r="22" spans="1:9" x14ac:dyDescent="0.25">
      <c r="A22" s="11" t="s">
        <v>56</v>
      </c>
      <c r="B22" s="38">
        <v>479716</v>
      </c>
      <c r="C22" s="38">
        <v>447537</v>
      </c>
      <c r="D22" s="38">
        <v>929101</v>
      </c>
      <c r="E22" s="38">
        <v>851046</v>
      </c>
      <c r="F22" s="13">
        <f t="shared" si="0"/>
        <v>-8.4011318468067486</v>
      </c>
      <c r="G22" s="1"/>
      <c r="H22" s="1"/>
      <c r="I22" s="1"/>
    </row>
    <row r="23" spans="1:9" x14ac:dyDescent="0.25">
      <c r="A23" s="8" t="s">
        <v>57</v>
      </c>
      <c r="B23" s="37">
        <v>4484</v>
      </c>
      <c r="C23" s="37">
        <v>10537</v>
      </c>
      <c r="D23" s="37">
        <v>15269</v>
      </c>
      <c r="E23" s="37">
        <v>14859</v>
      </c>
      <c r="F23" s="10">
        <f t="shared" si="0"/>
        <v>-2.6851791210950324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0</v>
      </c>
      <c r="D24" s="38">
        <v>0</v>
      </c>
      <c r="E24" s="3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7">
        <v>5880</v>
      </c>
      <c r="C25" s="37">
        <v>4307</v>
      </c>
      <c r="D25" s="37">
        <v>9603</v>
      </c>
      <c r="E25" s="37">
        <v>9706</v>
      </c>
      <c r="F25" s="10">
        <f t="shared" si="0"/>
        <v>1.0725814849526216</v>
      </c>
      <c r="G25" s="1"/>
      <c r="H25" s="1"/>
      <c r="I25" s="1"/>
    </row>
    <row r="26" spans="1:9" x14ac:dyDescent="0.25">
      <c r="A26" s="11" t="s">
        <v>60</v>
      </c>
      <c r="B26" s="38">
        <v>73255</v>
      </c>
      <c r="C26" s="38">
        <v>111315</v>
      </c>
      <c r="D26" s="38">
        <v>195218</v>
      </c>
      <c r="E26" s="38">
        <v>240326</v>
      </c>
      <c r="F26" s="13">
        <f t="shared" si="0"/>
        <v>23.106475837269102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799850</v>
      </c>
      <c r="C28" s="38">
        <v>726818</v>
      </c>
      <c r="D28" s="38">
        <v>1584884</v>
      </c>
      <c r="E28" s="38">
        <v>1594073</v>
      </c>
      <c r="F28" s="13">
        <f t="shared" si="0"/>
        <v>0.57979006665472355</v>
      </c>
      <c r="G28" s="1"/>
      <c r="H28" s="1"/>
      <c r="I28" s="1"/>
    </row>
    <row r="29" spans="1:9" x14ac:dyDescent="0.25">
      <c r="A29" s="8" t="s">
        <v>63</v>
      </c>
      <c r="B29" s="37">
        <v>28030</v>
      </c>
      <c r="C29" s="37">
        <v>30762</v>
      </c>
      <c r="D29" s="37">
        <v>41199</v>
      </c>
      <c r="E29" s="37">
        <v>69196</v>
      </c>
      <c r="F29" s="10">
        <f t="shared" si="0"/>
        <v>67.955532901284016</v>
      </c>
      <c r="G29" s="1"/>
      <c r="H29" s="1"/>
      <c r="I29" s="1"/>
    </row>
    <row r="30" spans="1:9" x14ac:dyDescent="0.25">
      <c r="A30" s="11" t="s">
        <v>64</v>
      </c>
      <c r="B30" s="38">
        <v>29760</v>
      </c>
      <c r="C30" s="38">
        <v>33193</v>
      </c>
      <c r="D30" s="38">
        <v>65208</v>
      </c>
      <c r="E30" s="38">
        <v>79997</v>
      </c>
      <c r="F30" s="13">
        <f t="shared" si="0"/>
        <v>22.679732548153595</v>
      </c>
      <c r="G30" s="1"/>
      <c r="H30" s="1"/>
      <c r="I30" s="1"/>
    </row>
    <row r="31" spans="1:9" x14ac:dyDescent="0.25">
      <c r="A31" s="8" t="s">
        <v>65</v>
      </c>
      <c r="B31" s="37">
        <v>1593422</v>
      </c>
      <c r="C31" s="37">
        <v>1530504</v>
      </c>
      <c r="D31" s="37">
        <v>3146719</v>
      </c>
      <c r="E31" s="37">
        <v>2930851</v>
      </c>
      <c r="F31" s="10">
        <f t="shared" si="0"/>
        <v>-6.8600977716790084</v>
      </c>
      <c r="G31" s="1"/>
      <c r="H31" s="1"/>
      <c r="I31" s="1"/>
    </row>
    <row r="32" spans="1:9" x14ac:dyDescent="0.25">
      <c r="A32" s="11" t="s">
        <v>66</v>
      </c>
      <c r="B32" s="38">
        <v>156081</v>
      </c>
      <c r="C32" s="38">
        <v>164088</v>
      </c>
      <c r="D32" s="38">
        <v>275661</v>
      </c>
      <c r="E32" s="38">
        <v>284023</v>
      </c>
      <c r="F32" s="13">
        <f t="shared" si="0"/>
        <v>3.0334359956613355</v>
      </c>
      <c r="G32" s="1"/>
      <c r="H32" s="1"/>
      <c r="I32" s="1"/>
    </row>
    <row r="33" spans="1:9" x14ac:dyDescent="0.25">
      <c r="A33" s="8" t="s">
        <v>67</v>
      </c>
      <c r="B33" s="37">
        <v>2077</v>
      </c>
      <c r="C33" s="37">
        <v>15886</v>
      </c>
      <c r="D33" s="37">
        <v>10862</v>
      </c>
      <c r="E33" s="37">
        <v>21415</v>
      </c>
      <c r="F33" s="10">
        <f t="shared" si="0"/>
        <v>97.155220033143081</v>
      </c>
      <c r="G33" s="1"/>
      <c r="H33" s="1"/>
      <c r="I33" s="1"/>
    </row>
    <row r="34" spans="1:9" x14ac:dyDescent="0.25">
      <c r="A34" s="11" t="s">
        <v>68</v>
      </c>
      <c r="B34" s="38">
        <v>55692</v>
      </c>
      <c r="C34" s="38">
        <v>34595</v>
      </c>
      <c r="D34" s="38">
        <v>70198</v>
      </c>
      <c r="E34" s="38">
        <v>66761</v>
      </c>
      <c r="F34" s="13">
        <f t="shared" si="0"/>
        <v>-4.896150887489668</v>
      </c>
      <c r="G34" s="1"/>
      <c r="H34" s="1"/>
      <c r="I34" s="1"/>
    </row>
    <row r="35" spans="1:9" x14ac:dyDescent="0.25">
      <c r="A35" s="14" t="s">
        <v>69</v>
      </c>
      <c r="B35" s="15">
        <f>SUM(B7:B34)</f>
        <v>11888499</v>
      </c>
      <c r="C35" s="15">
        <f t="shared" ref="C35:E35" si="1">SUM(C7:C34)</f>
        <v>11769625</v>
      </c>
      <c r="D35" s="15">
        <f t="shared" si="1"/>
        <v>24195880</v>
      </c>
      <c r="E35" s="15">
        <f t="shared" si="1"/>
        <v>24120665</v>
      </c>
      <c r="F35" s="16">
        <f t="shared" si="0"/>
        <v>-0.31085870817676664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1332075</v>
      </c>
      <c r="C38" s="41">
        <f>D7</f>
        <v>1596979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BILBAO</v>
      </c>
      <c r="F38" s="42">
        <f>LOOKUP(E38,$A$38:$A$65,$B$38:$B$65)</f>
        <v>3557032</v>
      </c>
      <c r="G38" s="42">
        <f>LOOKUP(E38,$A$38:$A$65,$C$38:$C$65)</f>
        <v>2962514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25834</v>
      </c>
      <c r="C39" s="41">
        <f t="shared" ref="C39:C65" si="5">D8</f>
        <v>22177</v>
      </c>
      <c r="D39" s="41">
        <f t="shared" ref="D39:D65" si="6">_xlfn.RANK.EQ(B39,$B$38:$B$65)+COUNTIF($B$38:$B$65,B39)-1</f>
        <v>21</v>
      </c>
      <c r="E39" s="42" t="str">
        <f t="shared" si="2"/>
        <v>BAHIA DE ALGECIRAS</v>
      </c>
      <c r="F39" s="42">
        <f t="shared" ref="F39:F54" si="7">LOOKUP(E39,$A$38:$A$65,$B$38:$B$65)</f>
        <v>3450025</v>
      </c>
      <c r="G39" s="42">
        <f t="shared" ref="G39:G65" si="8">LOOKUP(E39,$A$38:$A$65,$C$38:$C$65)</f>
        <v>3300841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2000</v>
      </c>
      <c r="D40" s="41">
        <f t="shared" si="6"/>
        <v>28</v>
      </c>
      <c r="E40" s="42" t="str">
        <f t="shared" si="2"/>
        <v>CARTAGENA</v>
      </c>
      <c r="F40" s="42">
        <f t="shared" si="7"/>
        <v>3423824</v>
      </c>
      <c r="G40" s="42">
        <f t="shared" si="8"/>
        <v>3340924</v>
      </c>
    </row>
    <row r="41" spans="1:9" x14ac:dyDescent="0.25">
      <c r="A41" s="42" t="str">
        <f t="shared" si="3"/>
        <v>AVILES</v>
      </c>
      <c r="B41" s="41">
        <f t="shared" si="4"/>
        <v>135864</v>
      </c>
      <c r="C41" s="41">
        <f t="shared" si="5"/>
        <v>106755</v>
      </c>
      <c r="D41" s="41">
        <f t="shared" si="6"/>
        <v>17</v>
      </c>
      <c r="E41" s="42" t="str">
        <f t="shared" si="2"/>
        <v>TARRAGONA</v>
      </c>
      <c r="F41" s="42">
        <f t="shared" si="7"/>
        <v>2930851</v>
      </c>
      <c r="G41" s="42">
        <f t="shared" si="8"/>
        <v>3146719</v>
      </c>
    </row>
    <row r="42" spans="1:9" x14ac:dyDescent="0.25">
      <c r="A42" s="42" t="str">
        <f t="shared" si="3"/>
        <v>BAHIA DE ALGECIRAS</v>
      </c>
      <c r="B42" s="41">
        <f t="shared" si="4"/>
        <v>3450025</v>
      </c>
      <c r="C42" s="41">
        <f t="shared" si="5"/>
        <v>3300841</v>
      </c>
      <c r="D42" s="41">
        <f t="shared" si="6"/>
        <v>2</v>
      </c>
      <c r="E42" s="42" t="str">
        <f t="shared" si="2"/>
        <v>BARCELONA</v>
      </c>
      <c r="F42" s="42">
        <f t="shared" si="7"/>
        <v>1968566</v>
      </c>
      <c r="G42" s="42">
        <f t="shared" si="8"/>
        <v>2010734</v>
      </c>
    </row>
    <row r="43" spans="1:9" x14ac:dyDescent="0.25">
      <c r="A43" s="42" t="str">
        <f t="shared" si="3"/>
        <v>BAHIA DE CADIZ</v>
      </c>
      <c r="B43" s="41">
        <f t="shared" si="4"/>
        <v>14861</v>
      </c>
      <c r="C43" s="41">
        <f t="shared" si="5"/>
        <v>16856</v>
      </c>
      <c r="D43" s="41">
        <f t="shared" si="6"/>
        <v>23</v>
      </c>
      <c r="E43" s="42" t="str">
        <f t="shared" si="2"/>
        <v>HUELVA</v>
      </c>
      <c r="F43" s="42">
        <f t="shared" si="7"/>
        <v>1792245</v>
      </c>
      <c r="G43" s="42">
        <f t="shared" si="8"/>
        <v>2215060</v>
      </c>
    </row>
    <row r="44" spans="1:9" x14ac:dyDescent="0.25">
      <c r="A44" s="42" t="str">
        <f t="shared" si="3"/>
        <v>BALEARES</v>
      </c>
      <c r="B44" s="41">
        <f t="shared" si="4"/>
        <v>286563</v>
      </c>
      <c r="C44" s="41">
        <f t="shared" si="5"/>
        <v>262193</v>
      </c>
      <c r="D44" s="41">
        <f t="shared" si="6"/>
        <v>11</v>
      </c>
      <c r="E44" s="42" t="str">
        <f t="shared" si="2"/>
        <v>SANTA CRUZ DE TENERIFE</v>
      </c>
      <c r="F44" s="42">
        <f t="shared" si="7"/>
        <v>1594073</v>
      </c>
      <c r="G44" s="42">
        <f t="shared" si="8"/>
        <v>1584884</v>
      </c>
    </row>
    <row r="45" spans="1:9" x14ac:dyDescent="0.25">
      <c r="A45" s="42" t="str">
        <f t="shared" si="3"/>
        <v>BARCELONA</v>
      </c>
      <c r="B45" s="41">
        <f t="shared" si="4"/>
        <v>1968566</v>
      </c>
      <c r="C45" s="41">
        <f t="shared" si="5"/>
        <v>2010734</v>
      </c>
      <c r="D45" s="41">
        <f t="shared" si="6"/>
        <v>5</v>
      </c>
      <c r="E45" s="42" t="str">
        <f t="shared" si="2"/>
        <v>CASTELLON</v>
      </c>
      <c r="F45" s="42">
        <f t="shared" si="7"/>
        <v>1419673</v>
      </c>
      <c r="G45" s="42">
        <f t="shared" si="8"/>
        <v>1491346</v>
      </c>
    </row>
    <row r="46" spans="1:9" x14ac:dyDescent="0.25">
      <c r="A46" s="42" t="str">
        <f t="shared" si="3"/>
        <v>BILBAO</v>
      </c>
      <c r="B46" s="41">
        <f t="shared" si="4"/>
        <v>3557032</v>
      </c>
      <c r="C46" s="41">
        <f t="shared" si="5"/>
        <v>2962514</v>
      </c>
      <c r="D46" s="41">
        <f t="shared" si="6"/>
        <v>1</v>
      </c>
      <c r="E46" s="42" t="str">
        <f t="shared" si="2"/>
        <v>A CORUÑA</v>
      </c>
      <c r="F46" s="42">
        <f t="shared" si="7"/>
        <v>1332075</v>
      </c>
      <c r="G46" s="42">
        <f t="shared" si="8"/>
        <v>1596979</v>
      </c>
    </row>
    <row r="47" spans="1:9" x14ac:dyDescent="0.25">
      <c r="A47" s="42" t="str">
        <f t="shared" si="3"/>
        <v>CARTAGENA</v>
      </c>
      <c r="B47" s="41">
        <f t="shared" si="4"/>
        <v>3423824</v>
      </c>
      <c r="C47" s="41">
        <f t="shared" si="5"/>
        <v>3340924</v>
      </c>
      <c r="D47" s="41">
        <f t="shared" si="6"/>
        <v>3</v>
      </c>
      <c r="E47" s="42" t="str">
        <f t="shared" si="2"/>
        <v>LAS PALMAS</v>
      </c>
      <c r="F47" s="42">
        <f t="shared" si="7"/>
        <v>851046</v>
      </c>
      <c r="G47" s="42">
        <f t="shared" si="8"/>
        <v>929101</v>
      </c>
    </row>
    <row r="48" spans="1:9" x14ac:dyDescent="0.25">
      <c r="A48" s="42" t="str">
        <f t="shared" si="3"/>
        <v>CASTELLON</v>
      </c>
      <c r="B48" s="41">
        <f t="shared" si="4"/>
        <v>1419673</v>
      </c>
      <c r="C48" s="41">
        <f t="shared" si="5"/>
        <v>1491346</v>
      </c>
      <c r="D48" s="41">
        <f t="shared" si="6"/>
        <v>8</v>
      </c>
      <c r="E48" s="42" t="str">
        <f t="shared" si="2"/>
        <v>BALEARES</v>
      </c>
      <c r="F48" s="42">
        <f t="shared" si="7"/>
        <v>286563</v>
      </c>
      <c r="G48" s="42">
        <f t="shared" si="8"/>
        <v>262193</v>
      </c>
    </row>
    <row r="49" spans="1:7" x14ac:dyDescent="0.25">
      <c r="A49" s="42" t="str">
        <f t="shared" si="3"/>
        <v>CEUTA</v>
      </c>
      <c r="B49" s="41">
        <f t="shared" si="4"/>
        <v>147250</v>
      </c>
      <c r="C49" s="41">
        <f t="shared" si="5"/>
        <v>113827</v>
      </c>
      <c r="D49" s="41">
        <f t="shared" si="6"/>
        <v>15</v>
      </c>
      <c r="E49" s="42" t="str">
        <f t="shared" si="2"/>
        <v>VALENCIA</v>
      </c>
      <c r="F49" s="42">
        <f t="shared" si="7"/>
        <v>284023</v>
      </c>
      <c r="G49" s="42">
        <f t="shared" si="8"/>
        <v>275661</v>
      </c>
    </row>
    <row r="50" spans="1:7" x14ac:dyDescent="0.25">
      <c r="A50" s="42" t="str">
        <f t="shared" si="3"/>
        <v>FERROL-SAN CIBRAO</v>
      </c>
      <c r="B50" s="41">
        <f t="shared" si="4"/>
        <v>140082</v>
      </c>
      <c r="C50" s="41">
        <f t="shared" si="5"/>
        <v>122474</v>
      </c>
      <c r="D50" s="41">
        <f t="shared" si="6"/>
        <v>16</v>
      </c>
      <c r="E50" s="42" t="str">
        <f t="shared" si="2"/>
        <v>GIJON</v>
      </c>
      <c r="F50" s="42">
        <f t="shared" si="7"/>
        <v>264518</v>
      </c>
      <c r="G50" s="42">
        <f t="shared" si="8"/>
        <v>287278</v>
      </c>
    </row>
    <row r="51" spans="1:7" x14ac:dyDescent="0.25">
      <c r="A51" s="42" t="str">
        <f t="shared" si="3"/>
        <v>GIJON</v>
      </c>
      <c r="B51" s="41">
        <f t="shared" si="4"/>
        <v>264518</v>
      </c>
      <c r="C51" s="41">
        <f t="shared" si="5"/>
        <v>287278</v>
      </c>
      <c r="D51" s="41">
        <f t="shared" si="6"/>
        <v>13</v>
      </c>
      <c r="E51" s="42" t="str">
        <f t="shared" si="2"/>
        <v>MOTRIL</v>
      </c>
      <c r="F51" s="42">
        <f t="shared" si="7"/>
        <v>240326</v>
      </c>
      <c r="G51" s="42">
        <f t="shared" si="8"/>
        <v>195218</v>
      </c>
    </row>
    <row r="52" spans="1:7" x14ac:dyDescent="0.25">
      <c r="A52" s="42" t="str">
        <f t="shared" si="3"/>
        <v>HUELVA</v>
      </c>
      <c r="B52" s="41">
        <f t="shared" si="4"/>
        <v>1792245</v>
      </c>
      <c r="C52" s="41">
        <f t="shared" si="5"/>
        <v>2215060</v>
      </c>
      <c r="D52" s="41">
        <f t="shared" si="6"/>
        <v>6</v>
      </c>
      <c r="E52" s="42" t="str">
        <f t="shared" si="2"/>
        <v>CEUTA</v>
      </c>
      <c r="F52" s="42">
        <f t="shared" si="7"/>
        <v>147250</v>
      </c>
      <c r="G52" s="42">
        <f t="shared" si="8"/>
        <v>113827</v>
      </c>
    </row>
    <row r="53" spans="1:7" x14ac:dyDescent="0.25">
      <c r="A53" s="42" t="str">
        <f t="shared" si="3"/>
        <v>LAS PALMAS</v>
      </c>
      <c r="B53" s="41">
        <f t="shared" si="4"/>
        <v>851046</v>
      </c>
      <c r="C53" s="41">
        <f t="shared" si="5"/>
        <v>929101</v>
      </c>
      <c r="D53" s="41">
        <f t="shared" si="6"/>
        <v>10</v>
      </c>
      <c r="E53" s="42" t="str">
        <f t="shared" si="2"/>
        <v>FERROL-SAN CIBRAO</v>
      </c>
      <c r="F53" s="42">
        <f t="shared" si="7"/>
        <v>140082</v>
      </c>
      <c r="G53" s="42">
        <f t="shared" si="8"/>
        <v>122474</v>
      </c>
    </row>
    <row r="54" spans="1:7" x14ac:dyDescent="0.25">
      <c r="A54" s="42" t="str">
        <f t="shared" si="3"/>
        <v>MALAGA</v>
      </c>
      <c r="B54" s="41">
        <f t="shared" si="4"/>
        <v>14859</v>
      </c>
      <c r="C54" s="41">
        <f t="shared" si="5"/>
        <v>15269</v>
      </c>
      <c r="D54" s="41">
        <f t="shared" si="6"/>
        <v>24</v>
      </c>
      <c r="E54" s="42" t="str">
        <f t="shared" si="2"/>
        <v>AVILES</v>
      </c>
      <c r="F54" s="42">
        <f t="shared" si="7"/>
        <v>135864</v>
      </c>
      <c r="G54" s="42">
        <f t="shared" si="8"/>
        <v>106755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79997</v>
      </c>
      <c r="G55" s="42">
        <f t="shared" si="8"/>
        <v>65208</v>
      </c>
    </row>
    <row r="56" spans="1:7" x14ac:dyDescent="0.25">
      <c r="A56" s="42" t="str">
        <f t="shared" si="3"/>
        <v>MELILLA</v>
      </c>
      <c r="B56" s="41">
        <f t="shared" si="4"/>
        <v>9706</v>
      </c>
      <c r="C56" s="41">
        <f t="shared" si="5"/>
        <v>9603</v>
      </c>
      <c r="D56" s="41">
        <f t="shared" si="6"/>
        <v>25</v>
      </c>
      <c r="E56" s="42" t="str">
        <f t="shared" si="2"/>
        <v>SANTANDER</v>
      </c>
      <c r="F56" s="42">
        <f t="shared" si="9"/>
        <v>69196</v>
      </c>
      <c r="G56" s="42">
        <f t="shared" si="8"/>
        <v>41199</v>
      </c>
    </row>
    <row r="57" spans="1:7" x14ac:dyDescent="0.25">
      <c r="A57" s="42" t="str">
        <f t="shared" si="3"/>
        <v>MOTRIL</v>
      </c>
      <c r="B57" s="41">
        <f t="shared" si="4"/>
        <v>240326</v>
      </c>
      <c r="C57" s="41">
        <f t="shared" si="5"/>
        <v>195218</v>
      </c>
      <c r="D57" s="41">
        <f t="shared" si="6"/>
        <v>14</v>
      </c>
      <c r="E57" s="42" t="str">
        <f t="shared" si="2"/>
        <v>VILAGARCIA</v>
      </c>
      <c r="F57" s="42">
        <f t="shared" si="9"/>
        <v>66761</v>
      </c>
      <c r="G57" s="42">
        <f t="shared" si="8"/>
        <v>70198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ALICANTE</v>
      </c>
      <c r="F58" s="42">
        <f t="shared" si="9"/>
        <v>25834</v>
      </c>
      <c r="G58" s="42">
        <f t="shared" si="8"/>
        <v>22177</v>
      </c>
    </row>
    <row r="59" spans="1:7" x14ac:dyDescent="0.25">
      <c r="A59" s="42" t="str">
        <f t="shared" si="3"/>
        <v>SANTA CRUZ DE TENERIFE</v>
      </c>
      <c r="B59" s="41">
        <f t="shared" si="4"/>
        <v>1594073</v>
      </c>
      <c r="C59" s="41">
        <f t="shared" si="5"/>
        <v>1584884</v>
      </c>
      <c r="D59" s="41">
        <f t="shared" si="6"/>
        <v>7</v>
      </c>
      <c r="E59" s="42" t="str">
        <f t="shared" si="2"/>
        <v>VIGO</v>
      </c>
      <c r="F59" s="42">
        <f t="shared" si="9"/>
        <v>21415</v>
      </c>
      <c r="G59" s="42">
        <f t="shared" si="8"/>
        <v>10862</v>
      </c>
    </row>
    <row r="60" spans="1:7" x14ac:dyDescent="0.25">
      <c r="A60" s="42" t="str">
        <f t="shared" si="3"/>
        <v>SANTANDER</v>
      </c>
      <c r="B60" s="41">
        <f t="shared" si="4"/>
        <v>69196</v>
      </c>
      <c r="C60" s="41">
        <f t="shared" si="5"/>
        <v>41199</v>
      </c>
      <c r="D60" s="41">
        <f t="shared" si="6"/>
        <v>19</v>
      </c>
      <c r="E60" s="42" t="str">
        <f t="shared" si="2"/>
        <v>BAHIA DE CADIZ</v>
      </c>
      <c r="F60" s="42">
        <f t="shared" si="9"/>
        <v>14861</v>
      </c>
      <c r="G60" s="42">
        <f t="shared" si="8"/>
        <v>16856</v>
      </c>
    </row>
    <row r="61" spans="1:7" x14ac:dyDescent="0.25">
      <c r="A61" s="42" t="str">
        <f t="shared" si="3"/>
        <v>SEVILLA</v>
      </c>
      <c r="B61" s="41">
        <f t="shared" si="4"/>
        <v>79997</v>
      </c>
      <c r="C61" s="41">
        <f t="shared" si="5"/>
        <v>65208</v>
      </c>
      <c r="D61" s="41">
        <f t="shared" si="6"/>
        <v>18</v>
      </c>
      <c r="E61" s="42" t="str">
        <f t="shared" si="2"/>
        <v>MALAGA</v>
      </c>
      <c r="F61" s="42">
        <f t="shared" si="9"/>
        <v>14859</v>
      </c>
      <c r="G61" s="42">
        <f t="shared" si="8"/>
        <v>15269</v>
      </c>
    </row>
    <row r="62" spans="1:7" x14ac:dyDescent="0.25">
      <c r="A62" s="42" t="str">
        <f t="shared" si="3"/>
        <v>TARRAGONA</v>
      </c>
      <c r="B62" s="41">
        <f t="shared" si="4"/>
        <v>2930851</v>
      </c>
      <c r="C62" s="41">
        <f t="shared" si="5"/>
        <v>3146719</v>
      </c>
      <c r="D62" s="41">
        <f t="shared" si="6"/>
        <v>4</v>
      </c>
      <c r="E62" s="42" t="str">
        <f t="shared" si="2"/>
        <v>MELILLA</v>
      </c>
      <c r="F62" s="42">
        <f t="shared" si="9"/>
        <v>9706</v>
      </c>
      <c r="G62" s="42">
        <f t="shared" si="8"/>
        <v>9603</v>
      </c>
    </row>
    <row r="63" spans="1:7" x14ac:dyDescent="0.25">
      <c r="A63" s="42" t="str">
        <f t="shared" si="3"/>
        <v>VALENCIA</v>
      </c>
      <c r="B63" s="41">
        <f t="shared" si="4"/>
        <v>284023</v>
      </c>
      <c r="C63" s="41">
        <f t="shared" si="5"/>
        <v>275661</v>
      </c>
      <c r="D63" s="41">
        <f t="shared" si="6"/>
        <v>12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21415</v>
      </c>
      <c r="C64" s="41">
        <f t="shared" si="5"/>
        <v>10862</v>
      </c>
      <c r="D64" s="41">
        <f t="shared" si="6"/>
        <v>22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66761</v>
      </c>
      <c r="C65" s="41">
        <f t="shared" si="5"/>
        <v>70198</v>
      </c>
      <c r="D65" s="41">
        <f t="shared" si="6"/>
        <v>20</v>
      </c>
      <c r="E65" s="42" t="str">
        <f t="shared" si="2"/>
        <v>ALMERIA</v>
      </c>
      <c r="F65" s="42">
        <f t="shared" si="9"/>
        <v>0</v>
      </c>
      <c r="G65" s="42">
        <f t="shared" si="8"/>
        <v>2000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38826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19">
        <v>304705</v>
      </c>
      <c r="C7" s="19">
        <v>229646</v>
      </c>
      <c r="D7" s="19">
        <v>610831</v>
      </c>
      <c r="E7" s="19">
        <v>606695</v>
      </c>
      <c r="F7" s="10">
        <f>((E7*100)/D7)-100</f>
        <v>-0.67711036276810432</v>
      </c>
      <c r="G7" s="1"/>
      <c r="H7" s="1"/>
      <c r="I7" s="1"/>
    </row>
    <row r="8" spans="1:12" x14ac:dyDescent="0.25">
      <c r="A8" s="11" t="s">
        <v>42</v>
      </c>
      <c r="B8" s="20">
        <v>153379</v>
      </c>
      <c r="C8" s="20">
        <v>124501</v>
      </c>
      <c r="D8" s="20">
        <v>243970</v>
      </c>
      <c r="E8" s="20">
        <v>294995</v>
      </c>
      <c r="F8" s="13">
        <f t="shared" ref="F8:F35" si="0">((E8*100)/D8)-100</f>
        <v>20.914456695495346</v>
      </c>
      <c r="G8" s="1"/>
      <c r="H8" s="1"/>
      <c r="I8" s="1"/>
    </row>
    <row r="9" spans="1:12" x14ac:dyDescent="0.25">
      <c r="A9" s="8" t="s">
        <v>43</v>
      </c>
      <c r="B9" s="19">
        <v>374472</v>
      </c>
      <c r="C9" s="19">
        <v>418943</v>
      </c>
      <c r="D9" s="19">
        <v>941839</v>
      </c>
      <c r="E9" s="19">
        <v>914001</v>
      </c>
      <c r="F9" s="10">
        <f t="shared" si="0"/>
        <v>-2.9557068670972484</v>
      </c>
      <c r="G9" s="1"/>
      <c r="H9" s="1"/>
      <c r="I9" s="1"/>
    </row>
    <row r="10" spans="1:12" x14ac:dyDescent="0.25">
      <c r="A10" s="11" t="s">
        <v>44</v>
      </c>
      <c r="B10" s="20">
        <v>250889</v>
      </c>
      <c r="C10" s="20">
        <v>284295</v>
      </c>
      <c r="D10" s="20">
        <v>471487</v>
      </c>
      <c r="E10" s="20">
        <v>648705</v>
      </c>
      <c r="F10" s="13">
        <f t="shared" si="0"/>
        <v>37.587038454930877</v>
      </c>
      <c r="G10" s="1"/>
      <c r="H10" s="1"/>
      <c r="I10" s="1"/>
    </row>
    <row r="11" spans="1:12" x14ac:dyDescent="0.25">
      <c r="A11" s="8" t="s">
        <v>45</v>
      </c>
      <c r="B11" s="19">
        <v>284209</v>
      </c>
      <c r="C11" s="19">
        <v>85046</v>
      </c>
      <c r="D11" s="19">
        <v>521376</v>
      </c>
      <c r="E11" s="19">
        <v>347289</v>
      </c>
      <c r="F11" s="10">
        <f t="shared" si="0"/>
        <v>-33.389914380408769</v>
      </c>
      <c r="G11" s="1"/>
      <c r="H11" s="1"/>
      <c r="I11" s="1"/>
    </row>
    <row r="12" spans="1:12" x14ac:dyDescent="0.25">
      <c r="A12" s="11" t="s">
        <v>46</v>
      </c>
      <c r="B12" s="20">
        <v>156490</v>
      </c>
      <c r="C12" s="20">
        <v>208507</v>
      </c>
      <c r="D12" s="20">
        <v>412267</v>
      </c>
      <c r="E12" s="20">
        <v>497563</v>
      </c>
      <c r="F12" s="13">
        <f t="shared" si="0"/>
        <v>20.689504617153446</v>
      </c>
      <c r="G12" s="1"/>
      <c r="H12" s="1"/>
      <c r="I12" s="1"/>
    </row>
    <row r="13" spans="1:12" x14ac:dyDescent="0.25">
      <c r="A13" s="8" t="s">
        <v>47</v>
      </c>
      <c r="B13" s="19">
        <v>203738</v>
      </c>
      <c r="C13" s="19">
        <v>172725</v>
      </c>
      <c r="D13" s="19">
        <v>387018</v>
      </c>
      <c r="E13" s="19">
        <v>346045</v>
      </c>
      <c r="F13" s="10">
        <f t="shared" si="0"/>
        <v>-10.586846089845949</v>
      </c>
      <c r="G13" s="1"/>
      <c r="H13" s="1"/>
      <c r="I13" s="1"/>
    </row>
    <row r="14" spans="1:12" x14ac:dyDescent="0.25">
      <c r="A14" s="11" t="s">
        <v>48</v>
      </c>
      <c r="B14" s="20">
        <v>169064</v>
      </c>
      <c r="C14" s="20">
        <v>286862</v>
      </c>
      <c r="D14" s="20">
        <v>497291</v>
      </c>
      <c r="E14" s="20">
        <v>621228</v>
      </c>
      <c r="F14" s="13">
        <f t="shared" si="0"/>
        <v>24.922429724245958</v>
      </c>
      <c r="G14" s="1"/>
      <c r="H14" s="1"/>
      <c r="I14" s="1"/>
    </row>
    <row r="15" spans="1:12" x14ac:dyDescent="0.25">
      <c r="A15" s="8" t="s">
        <v>49</v>
      </c>
      <c r="B15" s="19">
        <v>407569</v>
      </c>
      <c r="C15" s="19">
        <v>407686</v>
      </c>
      <c r="D15" s="19">
        <v>626916</v>
      </c>
      <c r="E15" s="19">
        <v>681778</v>
      </c>
      <c r="F15" s="10">
        <f t="shared" si="0"/>
        <v>8.7510926503710209</v>
      </c>
      <c r="G15" s="1"/>
      <c r="H15" s="1"/>
      <c r="I15" s="1"/>
    </row>
    <row r="16" spans="1:12" x14ac:dyDescent="0.25">
      <c r="A16" s="11" t="s">
        <v>50</v>
      </c>
      <c r="B16" s="20">
        <v>333318</v>
      </c>
      <c r="C16" s="20">
        <v>449361</v>
      </c>
      <c r="D16" s="20">
        <v>635406</v>
      </c>
      <c r="E16" s="20">
        <v>940926</v>
      </c>
      <c r="F16" s="13">
        <f t="shared" si="0"/>
        <v>48.08264322338789</v>
      </c>
      <c r="G16" s="1"/>
      <c r="H16" s="1"/>
      <c r="I16" s="1"/>
    </row>
    <row r="17" spans="1:9" x14ac:dyDescent="0.25">
      <c r="A17" s="8" t="s">
        <v>51</v>
      </c>
      <c r="B17" s="19">
        <v>249690</v>
      </c>
      <c r="C17" s="19">
        <v>193332</v>
      </c>
      <c r="D17" s="19">
        <v>411388</v>
      </c>
      <c r="E17" s="19">
        <v>399447</v>
      </c>
      <c r="F17" s="10">
        <f t="shared" si="0"/>
        <v>-2.9026126187443424</v>
      </c>
      <c r="G17" s="1"/>
      <c r="H17" s="1"/>
      <c r="I17" s="1"/>
    </row>
    <row r="18" spans="1:9" x14ac:dyDescent="0.25">
      <c r="A18" s="11" t="s">
        <v>52</v>
      </c>
      <c r="B18" s="20">
        <v>6043</v>
      </c>
      <c r="C18" s="20">
        <v>5423</v>
      </c>
      <c r="D18" s="20">
        <v>10598</v>
      </c>
      <c r="E18" s="20">
        <v>10286</v>
      </c>
      <c r="F18" s="13">
        <f t="shared" si="0"/>
        <v>-2.9439516889979274</v>
      </c>
      <c r="G18" s="1"/>
      <c r="H18" s="1"/>
      <c r="I18" s="1"/>
    </row>
    <row r="19" spans="1:9" x14ac:dyDescent="0.25">
      <c r="A19" s="8" t="s">
        <v>53</v>
      </c>
      <c r="B19" s="19">
        <v>673704</v>
      </c>
      <c r="C19" s="19">
        <v>584298</v>
      </c>
      <c r="D19" s="19">
        <v>1223783</v>
      </c>
      <c r="E19" s="19">
        <v>1390328</v>
      </c>
      <c r="F19" s="10">
        <f t="shared" si="0"/>
        <v>13.609030359140462</v>
      </c>
      <c r="G19" s="1"/>
      <c r="H19" s="1"/>
      <c r="I19" s="1"/>
    </row>
    <row r="20" spans="1:9" x14ac:dyDescent="0.25">
      <c r="A20" s="11" t="s">
        <v>54</v>
      </c>
      <c r="B20" s="20">
        <v>1304507</v>
      </c>
      <c r="C20" s="20">
        <v>1098403</v>
      </c>
      <c r="D20" s="20">
        <v>3151274</v>
      </c>
      <c r="E20" s="20">
        <v>2913496</v>
      </c>
      <c r="F20" s="13">
        <f t="shared" si="0"/>
        <v>-7.5454562186594956</v>
      </c>
      <c r="G20" s="1"/>
      <c r="H20" s="1"/>
      <c r="I20" s="1"/>
    </row>
    <row r="21" spans="1:9" x14ac:dyDescent="0.25">
      <c r="A21" s="8" t="s">
        <v>55</v>
      </c>
      <c r="B21" s="19">
        <v>481702</v>
      </c>
      <c r="C21" s="19">
        <v>649929</v>
      </c>
      <c r="D21" s="19">
        <v>920237</v>
      </c>
      <c r="E21" s="19">
        <v>1054198</v>
      </c>
      <c r="F21" s="10">
        <f t="shared" si="0"/>
        <v>14.557228192302631</v>
      </c>
      <c r="G21" s="1"/>
      <c r="H21" s="1"/>
      <c r="I21" s="1"/>
    </row>
    <row r="22" spans="1:9" x14ac:dyDescent="0.25">
      <c r="A22" s="11" t="s">
        <v>56</v>
      </c>
      <c r="B22" s="20">
        <v>128053</v>
      </c>
      <c r="C22" s="20">
        <v>154963</v>
      </c>
      <c r="D22" s="20">
        <v>253828</v>
      </c>
      <c r="E22" s="20">
        <v>268279</v>
      </c>
      <c r="F22" s="13">
        <f t="shared" si="0"/>
        <v>5.6932253336905347</v>
      </c>
      <c r="G22" s="1"/>
      <c r="H22" s="1"/>
      <c r="I22" s="1"/>
    </row>
    <row r="23" spans="1:9" x14ac:dyDescent="0.25">
      <c r="A23" s="8" t="s">
        <v>57</v>
      </c>
      <c r="B23" s="19">
        <v>138069</v>
      </c>
      <c r="C23" s="19">
        <v>138594</v>
      </c>
      <c r="D23" s="19">
        <v>261702</v>
      </c>
      <c r="E23" s="19">
        <v>287585</v>
      </c>
      <c r="F23" s="10">
        <f t="shared" si="0"/>
        <v>9.8902568570358653</v>
      </c>
      <c r="G23" s="1"/>
      <c r="H23" s="1"/>
      <c r="I23" s="1"/>
    </row>
    <row r="24" spans="1:9" x14ac:dyDescent="0.25">
      <c r="A24" s="11" t="s">
        <v>58</v>
      </c>
      <c r="B24" s="20">
        <v>67895</v>
      </c>
      <c r="C24" s="20">
        <v>91832</v>
      </c>
      <c r="D24" s="20">
        <v>119847</v>
      </c>
      <c r="E24" s="20">
        <v>153407</v>
      </c>
      <c r="F24" s="13">
        <f t="shared" si="0"/>
        <v>28.002369688018888</v>
      </c>
      <c r="G24" s="1"/>
      <c r="H24" s="1"/>
      <c r="I24" s="1"/>
    </row>
    <row r="25" spans="1:9" x14ac:dyDescent="0.25">
      <c r="A25" s="8" t="s">
        <v>59</v>
      </c>
      <c r="B25" s="19">
        <v>9972</v>
      </c>
      <c r="C25" s="19">
        <v>3851</v>
      </c>
      <c r="D25" s="19">
        <v>14111</v>
      </c>
      <c r="E25" s="19">
        <v>6804</v>
      </c>
      <c r="F25" s="10">
        <f t="shared" si="0"/>
        <v>-51.782297498405498</v>
      </c>
      <c r="G25" s="1"/>
      <c r="H25" s="1"/>
      <c r="I25" s="1"/>
    </row>
    <row r="26" spans="1:9" x14ac:dyDescent="0.25">
      <c r="A26" s="11" t="s">
        <v>60</v>
      </c>
      <c r="B26" s="20">
        <v>77168</v>
      </c>
      <c r="C26" s="20">
        <v>97033</v>
      </c>
      <c r="D26" s="20">
        <v>167313</v>
      </c>
      <c r="E26" s="20">
        <v>153512</v>
      </c>
      <c r="F26" s="13">
        <f t="shared" si="0"/>
        <v>-8.2486118831172774</v>
      </c>
      <c r="G26" s="1"/>
      <c r="H26" s="1"/>
      <c r="I26" s="1"/>
    </row>
    <row r="27" spans="1:9" x14ac:dyDescent="0.25">
      <c r="A27" s="8" t="s">
        <v>61</v>
      </c>
      <c r="B27" s="19">
        <v>251973</v>
      </c>
      <c r="C27" s="19">
        <v>246320</v>
      </c>
      <c r="D27" s="19">
        <v>516017</v>
      </c>
      <c r="E27" s="19">
        <v>505435</v>
      </c>
      <c r="F27" s="10">
        <f t="shared" si="0"/>
        <v>-2.0507076317253166</v>
      </c>
      <c r="G27" s="1"/>
      <c r="H27" s="1"/>
      <c r="I27" s="1"/>
    </row>
    <row r="28" spans="1:9" x14ac:dyDescent="0.25">
      <c r="A28" s="11" t="s">
        <v>62</v>
      </c>
      <c r="B28" s="20">
        <v>86416</v>
      </c>
      <c r="C28" s="20">
        <v>207815</v>
      </c>
      <c r="D28" s="20">
        <v>246061</v>
      </c>
      <c r="E28" s="20">
        <v>312724</v>
      </c>
      <c r="F28" s="13">
        <f t="shared" si="0"/>
        <v>27.092062537338307</v>
      </c>
      <c r="G28" s="1"/>
      <c r="H28" s="1"/>
      <c r="I28" s="1"/>
    </row>
    <row r="29" spans="1:9" x14ac:dyDescent="0.25">
      <c r="A29" s="8" t="s">
        <v>63</v>
      </c>
      <c r="B29" s="19">
        <v>326491</v>
      </c>
      <c r="C29" s="19">
        <v>229621</v>
      </c>
      <c r="D29" s="19">
        <v>768836</v>
      </c>
      <c r="E29" s="19">
        <v>562258</v>
      </c>
      <c r="F29" s="10">
        <f t="shared" si="0"/>
        <v>-26.868929134431795</v>
      </c>
      <c r="G29" s="1"/>
      <c r="H29" s="1"/>
      <c r="I29" s="1"/>
    </row>
    <row r="30" spans="1:9" x14ac:dyDescent="0.25">
      <c r="A30" s="11" t="s">
        <v>64</v>
      </c>
      <c r="B30" s="20">
        <v>196802</v>
      </c>
      <c r="C30" s="20">
        <v>233018</v>
      </c>
      <c r="D30" s="20">
        <v>365962</v>
      </c>
      <c r="E30" s="20">
        <v>478088</v>
      </c>
      <c r="F30" s="13">
        <f t="shared" si="0"/>
        <v>30.638700192916218</v>
      </c>
      <c r="G30" s="1"/>
      <c r="H30" s="1"/>
      <c r="I30" s="1"/>
    </row>
    <row r="31" spans="1:9" x14ac:dyDescent="0.25">
      <c r="A31" s="8" t="s">
        <v>65</v>
      </c>
      <c r="B31" s="19">
        <v>922051</v>
      </c>
      <c r="C31" s="19">
        <v>1022176</v>
      </c>
      <c r="D31" s="19">
        <v>1808024</v>
      </c>
      <c r="E31" s="19">
        <v>2068854</v>
      </c>
      <c r="F31" s="10">
        <f t="shared" si="0"/>
        <v>14.426246554249275</v>
      </c>
      <c r="G31" s="1"/>
      <c r="H31" s="1"/>
      <c r="I31" s="1"/>
    </row>
    <row r="32" spans="1:9" x14ac:dyDescent="0.25">
      <c r="A32" s="11" t="s">
        <v>66</v>
      </c>
      <c r="B32" s="20">
        <v>293369</v>
      </c>
      <c r="C32" s="20">
        <v>616152</v>
      </c>
      <c r="D32" s="20">
        <v>978206</v>
      </c>
      <c r="E32" s="20">
        <v>1165155</v>
      </c>
      <c r="F32" s="13">
        <f t="shared" si="0"/>
        <v>19.111414160207559</v>
      </c>
      <c r="G32" s="1"/>
      <c r="H32" s="1"/>
      <c r="I32" s="1"/>
    </row>
    <row r="33" spans="1:9" x14ac:dyDescent="0.25">
      <c r="A33" s="8" t="s">
        <v>67</v>
      </c>
      <c r="B33" s="19">
        <v>51297</v>
      </c>
      <c r="C33" s="19">
        <v>59772</v>
      </c>
      <c r="D33" s="19">
        <v>94867</v>
      </c>
      <c r="E33" s="19">
        <v>112214</v>
      </c>
      <c r="F33" s="10">
        <f t="shared" si="0"/>
        <v>18.285599839775685</v>
      </c>
      <c r="G33" s="1"/>
      <c r="H33" s="1"/>
      <c r="I33" s="1"/>
    </row>
    <row r="34" spans="1:9" x14ac:dyDescent="0.25">
      <c r="A34" s="11" t="s">
        <v>68</v>
      </c>
      <c r="B34" s="20">
        <v>49461</v>
      </c>
      <c r="C34" s="20">
        <v>46147</v>
      </c>
      <c r="D34" s="20">
        <v>84152</v>
      </c>
      <c r="E34" s="20">
        <v>105273</v>
      </c>
      <c r="F34" s="13">
        <f t="shared" si="0"/>
        <v>25.098631048578767</v>
      </c>
      <c r="G34" s="1"/>
      <c r="H34" s="1"/>
      <c r="I34" s="1"/>
    </row>
    <row r="35" spans="1:9" x14ac:dyDescent="0.25">
      <c r="A35" s="14" t="s">
        <v>69</v>
      </c>
      <c r="B35" s="15">
        <f>SUM(B7:B34)</f>
        <v>7952496</v>
      </c>
      <c r="C35" s="15">
        <f t="shared" ref="C35:E35" si="1">SUM(C7:C34)</f>
        <v>8346251</v>
      </c>
      <c r="D35" s="15">
        <f t="shared" si="1"/>
        <v>16744607</v>
      </c>
      <c r="E35" s="15">
        <f t="shared" si="1"/>
        <v>17846568</v>
      </c>
      <c r="F35" s="16">
        <f t="shared" si="0"/>
        <v>6.580990524292389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606695</v>
      </c>
      <c r="C38" s="41">
        <f>D7</f>
        <v>610831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GIJON</v>
      </c>
      <c r="F38" s="42">
        <f>LOOKUP(E38,$A$38:$A$65,$B$38:$B$65)</f>
        <v>2913496</v>
      </c>
      <c r="G38" s="42">
        <f>LOOKUP(E38,$A$38:$A$65,$C$38:$C$65)</f>
        <v>3151274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294995</v>
      </c>
      <c r="C39" s="41">
        <f t="shared" ref="C39:C65" si="5">D8</f>
        <v>243970</v>
      </c>
      <c r="D39" s="41">
        <f t="shared" ref="D39:D65" si="6">_xlfn.RANK.EQ(B39,$B$38:$B$65)+COUNTIF($B$38:$B$65,B39)-1</f>
        <v>20</v>
      </c>
      <c r="E39" s="42" t="str">
        <f t="shared" si="2"/>
        <v>TARRAGONA</v>
      </c>
      <c r="F39" s="42">
        <f t="shared" ref="F39:F54" si="7">LOOKUP(E39,$A$38:$A$65,$B$38:$B$65)</f>
        <v>2068854</v>
      </c>
      <c r="G39" s="42">
        <f t="shared" ref="G39:G65" si="8">LOOKUP(E39,$A$38:$A$65,$C$38:$C$65)</f>
        <v>1808024</v>
      </c>
    </row>
    <row r="40" spans="1:9" x14ac:dyDescent="0.25">
      <c r="A40" s="42" t="str">
        <f t="shared" si="3"/>
        <v>ALMERIA</v>
      </c>
      <c r="B40" s="41">
        <f t="shared" si="4"/>
        <v>914001</v>
      </c>
      <c r="C40" s="41">
        <f t="shared" si="5"/>
        <v>941839</v>
      </c>
      <c r="D40" s="41">
        <f t="shared" si="6"/>
        <v>7</v>
      </c>
      <c r="E40" s="42" t="str">
        <f t="shared" si="2"/>
        <v>FERROL-SAN CIBRAO</v>
      </c>
      <c r="F40" s="42">
        <f t="shared" si="7"/>
        <v>1390328</v>
      </c>
      <c r="G40" s="42">
        <f t="shared" si="8"/>
        <v>1223783</v>
      </c>
    </row>
    <row r="41" spans="1:9" x14ac:dyDescent="0.25">
      <c r="A41" s="42" t="str">
        <f t="shared" si="3"/>
        <v>AVILES</v>
      </c>
      <c r="B41" s="41">
        <f t="shared" si="4"/>
        <v>648705</v>
      </c>
      <c r="C41" s="41">
        <f t="shared" si="5"/>
        <v>471487</v>
      </c>
      <c r="D41" s="41">
        <f t="shared" si="6"/>
        <v>9</v>
      </c>
      <c r="E41" s="42" t="str">
        <f t="shared" si="2"/>
        <v>VALENCIA</v>
      </c>
      <c r="F41" s="42">
        <f t="shared" si="7"/>
        <v>1165155</v>
      </c>
      <c r="G41" s="42">
        <f t="shared" si="8"/>
        <v>978206</v>
      </c>
    </row>
    <row r="42" spans="1:9" x14ac:dyDescent="0.25">
      <c r="A42" s="42" t="str">
        <f t="shared" si="3"/>
        <v>BAHIA DE ALGECIRAS</v>
      </c>
      <c r="B42" s="41">
        <f t="shared" si="4"/>
        <v>347289</v>
      </c>
      <c r="C42" s="41">
        <f t="shared" si="5"/>
        <v>521376</v>
      </c>
      <c r="D42" s="41">
        <f t="shared" si="6"/>
        <v>17</v>
      </c>
      <c r="E42" s="42" t="str">
        <f t="shared" si="2"/>
        <v>HUELVA</v>
      </c>
      <c r="F42" s="42">
        <f t="shared" si="7"/>
        <v>1054198</v>
      </c>
      <c r="G42" s="42">
        <f t="shared" si="8"/>
        <v>920237</v>
      </c>
    </row>
    <row r="43" spans="1:9" x14ac:dyDescent="0.25">
      <c r="A43" s="42" t="str">
        <f t="shared" si="3"/>
        <v>BAHIA DE CADIZ</v>
      </c>
      <c r="B43" s="41">
        <f t="shared" si="4"/>
        <v>497563</v>
      </c>
      <c r="C43" s="41">
        <f t="shared" si="5"/>
        <v>412267</v>
      </c>
      <c r="D43" s="41">
        <f t="shared" si="6"/>
        <v>14</v>
      </c>
      <c r="E43" s="42" t="str">
        <f t="shared" si="2"/>
        <v>CARTAGENA</v>
      </c>
      <c r="F43" s="42">
        <f t="shared" si="7"/>
        <v>940926</v>
      </c>
      <c r="G43" s="42">
        <f t="shared" si="8"/>
        <v>635406</v>
      </c>
    </row>
    <row r="44" spans="1:9" x14ac:dyDescent="0.25">
      <c r="A44" s="42" t="str">
        <f t="shared" si="3"/>
        <v>BALEARES</v>
      </c>
      <c r="B44" s="41">
        <f t="shared" si="4"/>
        <v>346045</v>
      </c>
      <c r="C44" s="41">
        <f t="shared" si="5"/>
        <v>387018</v>
      </c>
      <c r="D44" s="41">
        <f t="shared" si="6"/>
        <v>18</v>
      </c>
      <c r="E44" s="42" t="str">
        <f t="shared" si="2"/>
        <v>ALMERIA</v>
      </c>
      <c r="F44" s="42">
        <f t="shared" si="7"/>
        <v>914001</v>
      </c>
      <c r="G44" s="42">
        <f t="shared" si="8"/>
        <v>941839</v>
      </c>
    </row>
    <row r="45" spans="1:9" x14ac:dyDescent="0.25">
      <c r="A45" s="42" t="str">
        <f t="shared" si="3"/>
        <v>BARCELONA</v>
      </c>
      <c r="B45" s="41">
        <f t="shared" si="4"/>
        <v>621228</v>
      </c>
      <c r="C45" s="41">
        <f t="shared" si="5"/>
        <v>497291</v>
      </c>
      <c r="D45" s="41">
        <f t="shared" si="6"/>
        <v>10</v>
      </c>
      <c r="E45" s="42" t="str">
        <f t="shared" si="2"/>
        <v>BILBAO</v>
      </c>
      <c r="F45" s="42">
        <f t="shared" si="7"/>
        <v>681778</v>
      </c>
      <c r="G45" s="42">
        <f t="shared" si="8"/>
        <v>626916</v>
      </c>
    </row>
    <row r="46" spans="1:9" x14ac:dyDescent="0.25">
      <c r="A46" s="42" t="str">
        <f t="shared" si="3"/>
        <v>BILBAO</v>
      </c>
      <c r="B46" s="41">
        <f t="shared" si="4"/>
        <v>681778</v>
      </c>
      <c r="C46" s="41">
        <f t="shared" si="5"/>
        <v>626916</v>
      </c>
      <c r="D46" s="41">
        <f t="shared" si="6"/>
        <v>8</v>
      </c>
      <c r="E46" s="42" t="str">
        <f t="shared" si="2"/>
        <v>AVILES</v>
      </c>
      <c r="F46" s="42">
        <f t="shared" si="7"/>
        <v>648705</v>
      </c>
      <c r="G46" s="42">
        <f t="shared" si="8"/>
        <v>471487</v>
      </c>
    </row>
    <row r="47" spans="1:9" x14ac:dyDescent="0.25">
      <c r="A47" s="42" t="str">
        <f t="shared" si="3"/>
        <v>CARTAGENA</v>
      </c>
      <c r="B47" s="41">
        <f t="shared" si="4"/>
        <v>940926</v>
      </c>
      <c r="C47" s="41">
        <f t="shared" si="5"/>
        <v>635406</v>
      </c>
      <c r="D47" s="41">
        <f t="shared" si="6"/>
        <v>6</v>
      </c>
      <c r="E47" s="42" t="str">
        <f t="shared" si="2"/>
        <v>BARCELONA</v>
      </c>
      <c r="F47" s="42">
        <f t="shared" si="7"/>
        <v>621228</v>
      </c>
      <c r="G47" s="42">
        <f t="shared" si="8"/>
        <v>497291</v>
      </c>
    </row>
    <row r="48" spans="1:9" x14ac:dyDescent="0.25">
      <c r="A48" s="42" t="str">
        <f t="shared" si="3"/>
        <v>CASTELLON</v>
      </c>
      <c r="B48" s="41">
        <f t="shared" si="4"/>
        <v>399447</v>
      </c>
      <c r="C48" s="41">
        <f t="shared" si="5"/>
        <v>411388</v>
      </c>
      <c r="D48" s="41">
        <f t="shared" si="6"/>
        <v>16</v>
      </c>
      <c r="E48" s="42" t="str">
        <f t="shared" si="2"/>
        <v>A CORUÑA</v>
      </c>
      <c r="F48" s="42">
        <f t="shared" si="7"/>
        <v>606695</v>
      </c>
      <c r="G48" s="42">
        <f t="shared" si="8"/>
        <v>610831</v>
      </c>
    </row>
    <row r="49" spans="1:7" x14ac:dyDescent="0.25">
      <c r="A49" s="42" t="str">
        <f t="shared" si="3"/>
        <v>CEUTA</v>
      </c>
      <c r="B49" s="41">
        <f t="shared" si="4"/>
        <v>10286</v>
      </c>
      <c r="C49" s="41">
        <f t="shared" si="5"/>
        <v>10598</v>
      </c>
      <c r="D49" s="41">
        <f t="shared" si="6"/>
        <v>27</v>
      </c>
      <c r="E49" s="42" t="str">
        <f t="shared" si="2"/>
        <v>SANTANDER</v>
      </c>
      <c r="F49" s="42">
        <f t="shared" si="7"/>
        <v>562258</v>
      </c>
      <c r="G49" s="42">
        <f t="shared" si="8"/>
        <v>768836</v>
      </c>
    </row>
    <row r="50" spans="1:7" x14ac:dyDescent="0.25">
      <c r="A50" s="42" t="str">
        <f t="shared" si="3"/>
        <v>FERROL-SAN CIBRAO</v>
      </c>
      <c r="B50" s="41">
        <f t="shared" si="4"/>
        <v>1390328</v>
      </c>
      <c r="C50" s="41">
        <f t="shared" si="5"/>
        <v>1223783</v>
      </c>
      <c r="D50" s="41">
        <f t="shared" si="6"/>
        <v>3</v>
      </c>
      <c r="E50" s="42" t="str">
        <f t="shared" si="2"/>
        <v>PASAIA</v>
      </c>
      <c r="F50" s="42">
        <f t="shared" si="7"/>
        <v>505435</v>
      </c>
      <c r="G50" s="42">
        <f t="shared" si="8"/>
        <v>516017</v>
      </c>
    </row>
    <row r="51" spans="1:7" x14ac:dyDescent="0.25">
      <c r="A51" s="42" t="str">
        <f t="shared" si="3"/>
        <v>GIJON</v>
      </c>
      <c r="B51" s="41">
        <f t="shared" si="4"/>
        <v>2913496</v>
      </c>
      <c r="C51" s="41">
        <f t="shared" si="5"/>
        <v>3151274</v>
      </c>
      <c r="D51" s="41">
        <f t="shared" si="6"/>
        <v>1</v>
      </c>
      <c r="E51" s="42" t="str">
        <f t="shared" si="2"/>
        <v>BAHIA DE CADIZ</v>
      </c>
      <c r="F51" s="42">
        <f t="shared" si="7"/>
        <v>497563</v>
      </c>
      <c r="G51" s="42">
        <f t="shared" si="8"/>
        <v>412267</v>
      </c>
    </row>
    <row r="52" spans="1:7" x14ac:dyDescent="0.25">
      <c r="A52" s="42" t="str">
        <f t="shared" si="3"/>
        <v>HUELVA</v>
      </c>
      <c r="B52" s="41">
        <f t="shared" si="4"/>
        <v>1054198</v>
      </c>
      <c r="C52" s="41">
        <f t="shared" si="5"/>
        <v>920237</v>
      </c>
      <c r="D52" s="41">
        <f t="shared" si="6"/>
        <v>5</v>
      </c>
      <c r="E52" s="42" t="str">
        <f t="shared" si="2"/>
        <v>SEVILLA</v>
      </c>
      <c r="F52" s="42">
        <f t="shared" si="7"/>
        <v>478088</v>
      </c>
      <c r="G52" s="42">
        <f t="shared" si="8"/>
        <v>365962</v>
      </c>
    </row>
    <row r="53" spans="1:7" x14ac:dyDescent="0.25">
      <c r="A53" s="42" t="str">
        <f t="shared" si="3"/>
        <v>LAS PALMAS</v>
      </c>
      <c r="B53" s="41">
        <f t="shared" si="4"/>
        <v>268279</v>
      </c>
      <c r="C53" s="41">
        <f t="shared" si="5"/>
        <v>253828</v>
      </c>
      <c r="D53" s="41">
        <f t="shared" si="6"/>
        <v>22</v>
      </c>
      <c r="E53" s="42" t="str">
        <f t="shared" si="2"/>
        <v>CASTELLON</v>
      </c>
      <c r="F53" s="42">
        <f t="shared" si="7"/>
        <v>399447</v>
      </c>
      <c r="G53" s="42">
        <f t="shared" si="8"/>
        <v>411388</v>
      </c>
    </row>
    <row r="54" spans="1:7" x14ac:dyDescent="0.25">
      <c r="A54" s="42" t="str">
        <f t="shared" si="3"/>
        <v>MALAGA</v>
      </c>
      <c r="B54" s="41">
        <f t="shared" si="4"/>
        <v>287585</v>
      </c>
      <c r="C54" s="41">
        <f t="shared" si="5"/>
        <v>261702</v>
      </c>
      <c r="D54" s="41">
        <f t="shared" si="6"/>
        <v>21</v>
      </c>
      <c r="E54" s="42" t="str">
        <f t="shared" si="2"/>
        <v>BAHIA DE ALGECIRAS</v>
      </c>
      <c r="F54" s="42">
        <f t="shared" si="7"/>
        <v>347289</v>
      </c>
      <c r="G54" s="42">
        <f t="shared" si="8"/>
        <v>521376</v>
      </c>
    </row>
    <row r="55" spans="1:7" x14ac:dyDescent="0.25">
      <c r="A55" s="42" t="str">
        <f t="shared" si="3"/>
        <v>MARIN Y RIA DE PONTEVEDRA</v>
      </c>
      <c r="B55" s="41">
        <f t="shared" si="4"/>
        <v>153407</v>
      </c>
      <c r="C55" s="41">
        <f t="shared" si="5"/>
        <v>119847</v>
      </c>
      <c r="D55" s="41">
        <f t="shared" si="6"/>
        <v>24</v>
      </c>
      <c r="E55" s="42" t="str">
        <f t="shared" si="2"/>
        <v>BALEARES</v>
      </c>
      <c r="F55" s="42">
        <f t="shared" ref="F55:F65" si="9">LOOKUP(E55,$A$38:$A$65,$B$38:$B$65)</f>
        <v>346045</v>
      </c>
      <c r="G55" s="42">
        <f t="shared" si="8"/>
        <v>387018</v>
      </c>
    </row>
    <row r="56" spans="1:7" x14ac:dyDescent="0.25">
      <c r="A56" s="42" t="str">
        <f t="shared" si="3"/>
        <v>MELILLA</v>
      </c>
      <c r="B56" s="41">
        <f t="shared" si="4"/>
        <v>6804</v>
      </c>
      <c r="C56" s="41">
        <f t="shared" si="5"/>
        <v>14111</v>
      </c>
      <c r="D56" s="41">
        <f t="shared" si="6"/>
        <v>28</v>
      </c>
      <c r="E56" s="42" t="str">
        <f t="shared" si="2"/>
        <v>SANTA CRUZ DE TENERIFE</v>
      </c>
      <c r="F56" s="42">
        <f t="shared" si="9"/>
        <v>312724</v>
      </c>
      <c r="G56" s="42">
        <f t="shared" si="8"/>
        <v>246061</v>
      </c>
    </row>
    <row r="57" spans="1:7" x14ac:dyDescent="0.25">
      <c r="A57" s="42" t="str">
        <f t="shared" si="3"/>
        <v>MOTRIL</v>
      </c>
      <c r="B57" s="41">
        <f t="shared" si="4"/>
        <v>153512</v>
      </c>
      <c r="C57" s="41">
        <f t="shared" si="5"/>
        <v>167313</v>
      </c>
      <c r="D57" s="41">
        <f t="shared" si="6"/>
        <v>23</v>
      </c>
      <c r="E57" s="42" t="str">
        <f t="shared" si="2"/>
        <v>ALICANTE</v>
      </c>
      <c r="F57" s="42">
        <f t="shared" si="9"/>
        <v>294995</v>
      </c>
      <c r="G57" s="42">
        <f t="shared" si="8"/>
        <v>243970</v>
      </c>
    </row>
    <row r="58" spans="1:7" x14ac:dyDescent="0.25">
      <c r="A58" s="42" t="str">
        <f t="shared" si="3"/>
        <v>PASAIA</v>
      </c>
      <c r="B58" s="41">
        <f t="shared" si="4"/>
        <v>505435</v>
      </c>
      <c r="C58" s="41">
        <f t="shared" si="5"/>
        <v>516017</v>
      </c>
      <c r="D58" s="41">
        <f t="shared" si="6"/>
        <v>13</v>
      </c>
      <c r="E58" s="42" t="str">
        <f t="shared" si="2"/>
        <v>MALAGA</v>
      </c>
      <c r="F58" s="42">
        <f t="shared" si="9"/>
        <v>287585</v>
      </c>
      <c r="G58" s="42">
        <f t="shared" si="8"/>
        <v>261702</v>
      </c>
    </row>
    <row r="59" spans="1:7" x14ac:dyDescent="0.25">
      <c r="A59" s="42" t="str">
        <f t="shared" si="3"/>
        <v>SANTA CRUZ DE TENERIFE</v>
      </c>
      <c r="B59" s="41">
        <f t="shared" si="4"/>
        <v>312724</v>
      </c>
      <c r="C59" s="41">
        <f t="shared" si="5"/>
        <v>246061</v>
      </c>
      <c r="D59" s="41">
        <f t="shared" si="6"/>
        <v>19</v>
      </c>
      <c r="E59" s="42" t="str">
        <f t="shared" si="2"/>
        <v>LAS PALMAS</v>
      </c>
      <c r="F59" s="42">
        <f t="shared" si="9"/>
        <v>268279</v>
      </c>
      <c r="G59" s="42">
        <f t="shared" si="8"/>
        <v>253828</v>
      </c>
    </row>
    <row r="60" spans="1:7" x14ac:dyDescent="0.25">
      <c r="A60" s="42" t="str">
        <f t="shared" si="3"/>
        <v>SANTANDER</v>
      </c>
      <c r="B60" s="41">
        <f t="shared" si="4"/>
        <v>562258</v>
      </c>
      <c r="C60" s="41">
        <f t="shared" si="5"/>
        <v>768836</v>
      </c>
      <c r="D60" s="41">
        <f t="shared" si="6"/>
        <v>12</v>
      </c>
      <c r="E60" s="42" t="str">
        <f t="shared" si="2"/>
        <v>MOTRIL</v>
      </c>
      <c r="F60" s="42">
        <f t="shared" si="9"/>
        <v>153512</v>
      </c>
      <c r="G60" s="42">
        <f t="shared" si="8"/>
        <v>167313</v>
      </c>
    </row>
    <row r="61" spans="1:7" x14ac:dyDescent="0.25">
      <c r="A61" s="42" t="str">
        <f t="shared" si="3"/>
        <v>SEVILLA</v>
      </c>
      <c r="B61" s="41">
        <f t="shared" si="4"/>
        <v>478088</v>
      </c>
      <c r="C61" s="41">
        <f t="shared" si="5"/>
        <v>365962</v>
      </c>
      <c r="D61" s="41">
        <f t="shared" si="6"/>
        <v>15</v>
      </c>
      <c r="E61" s="42" t="str">
        <f t="shared" si="2"/>
        <v>MARIN Y RIA DE PONTEVEDRA</v>
      </c>
      <c r="F61" s="42">
        <f t="shared" si="9"/>
        <v>153407</v>
      </c>
      <c r="G61" s="42">
        <f t="shared" si="8"/>
        <v>119847</v>
      </c>
    </row>
    <row r="62" spans="1:7" x14ac:dyDescent="0.25">
      <c r="A62" s="42" t="str">
        <f t="shared" si="3"/>
        <v>TARRAGONA</v>
      </c>
      <c r="B62" s="41">
        <f t="shared" si="4"/>
        <v>2068854</v>
      </c>
      <c r="C62" s="41">
        <f t="shared" si="5"/>
        <v>1808024</v>
      </c>
      <c r="D62" s="41">
        <f t="shared" si="6"/>
        <v>2</v>
      </c>
      <c r="E62" s="42" t="str">
        <f t="shared" si="2"/>
        <v>VIGO</v>
      </c>
      <c r="F62" s="42">
        <f t="shared" si="9"/>
        <v>112214</v>
      </c>
      <c r="G62" s="42">
        <f t="shared" si="8"/>
        <v>94867</v>
      </c>
    </row>
    <row r="63" spans="1:7" x14ac:dyDescent="0.25">
      <c r="A63" s="42" t="str">
        <f t="shared" si="3"/>
        <v>VALENCIA</v>
      </c>
      <c r="B63" s="41">
        <f t="shared" si="4"/>
        <v>1165155</v>
      </c>
      <c r="C63" s="41">
        <f t="shared" si="5"/>
        <v>978206</v>
      </c>
      <c r="D63" s="41">
        <f t="shared" si="6"/>
        <v>4</v>
      </c>
      <c r="E63" s="42" t="str">
        <f t="shared" si="2"/>
        <v>VILAGARCIA</v>
      </c>
      <c r="F63" s="42">
        <f t="shared" si="9"/>
        <v>105273</v>
      </c>
      <c r="G63" s="42">
        <f t="shared" si="8"/>
        <v>84152</v>
      </c>
    </row>
    <row r="64" spans="1:7" x14ac:dyDescent="0.25">
      <c r="A64" s="42" t="str">
        <f t="shared" si="3"/>
        <v>VIGO</v>
      </c>
      <c r="B64" s="41">
        <f t="shared" si="4"/>
        <v>112214</v>
      </c>
      <c r="C64" s="41">
        <f t="shared" si="5"/>
        <v>94867</v>
      </c>
      <c r="D64" s="41">
        <f t="shared" si="6"/>
        <v>25</v>
      </c>
      <c r="E64" s="42" t="str">
        <f t="shared" si="2"/>
        <v>CEUTA</v>
      </c>
      <c r="F64" s="42">
        <f t="shared" si="9"/>
        <v>10286</v>
      </c>
      <c r="G64" s="42">
        <f t="shared" si="8"/>
        <v>10598</v>
      </c>
    </row>
    <row r="65" spans="1:7" x14ac:dyDescent="0.25">
      <c r="A65" s="42" t="str">
        <f t="shared" si="3"/>
        <v>VILAGARCIA</v>
      </c>
      <c r="B65" s="41">
        <f t="shared" si="4"/>
        <v>105273</v>
      </c>
      <c r="C65" s="41">
        <f t="shared" si="5"/>
        <v>84152</v>
      </c>
      <c r="D65" s="41">
        <f t="shared" si="6"/>
        <v>26</v>
      </c>
      <c r="E65" s="42" t="str">
        <f t="shared" si="2"/>
        <v>MELILLA</v>
      </c>
      <c r="F65" s="42">
        <f t="shared" si="9"/>
        <v>6804</v>
      </c>
      <c r="G65" s="42">
        <f t="shared" si="8"/>
        <v>14111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38826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1">
        <v>98058</v>
      </c>
      <c r="C7" s="21">
        <v>72760</v>
      </c>
      <c r="D7" s="21">
        <v>174247</v>
      </c>
      <c r="E7" s="21">
        <v>168751</v>
      </c>
      <c r="F7" s="10">
        <f>((E7*100)/D7)-100</f>
        <v>-3.1541432564118708</v>
      </c>
      <c r="G7" s="1"/>
      <c r="H7" s="1"/>
      <c r="I7" s="1"/>
    </row>
    <row r="8" spans="1:12" x14ac:dyDescent="0.25">
      <c r="A8" s="11" t="s">
        <v>42</v>
      </c>
      <c r="B8" s="22">
        <v>117992</v>
      </c>
      <c r="C8" s="22">
        <v>126742</v>
      </c>
      <c r="D8" s="22">
        <v>258920</v>
      </c>
      <c r="E8" s="22">
        <v>245490</v>
      </c>
      <c r="F8" s="13">
        <f t="shared" ref="F8:F35" si="0">((E8*100)/D8)-100</f>
        <v>-5.1869303259694135</v>
      </c>
      <c r="G8" s="1"/>
      <c r="H8" s="1"/>
      <c r="I8" s="1"/>
    </row>
    <row r="9" spans="1:12" x14ac:dyDescent="0.25">
      <c r="A9" s="8" t="s">
        <v>43</v>
      </c>
      <c r="B9" s="21">
        <v>34747</v>
      </c>
      <c r="C9" s="21">
        <v>45814</v>
      </c>
      <c r="D9" s="21">
        <v>74467</v>
      </c>
      <c r="E9" s="21">
        <v>86457</v>
      </c>
      <c r="F9" s="10">
        <f t="shared" si="0"/>
        <v>16.101091758765634</v>
      </c>
      <c r="G9" s="1"/>
      <c r="H9" s="1"/>
      <c r="I9" s="1"/>
    </row>
    <row r="10" spans="1:12" x14ac:dyDescent="0.25">
      <c r="A10" s="11" t="s">
        <v>44</v>
      </c>
      <c r="B10" s="22">
        <v>75480</v>
      </c>
      <c r="C10" s="22">
        <v>125172</v>
      </c>
      <c r="D10" s="22">
        <v>159396</v>
      </c>
      <c r="E10" s="22">
        <v>212323</v>
      </c>
      <c r="F10" s="13">
        <f t="shared" si="0"/>
        <v>33.204722828678257</v>
      </c>
      <c r="G10" s="1"/>
      <c r="H10" s="1"/>
      <c r="I10" s="1"/>
    </row>
    <row r="11" spans="1:12" x14ac:dyDescent="0.25">
      <c r="A11" s="8" t="s">
        <v>45</v>
      </c>
      <c r="B11" s="21">
        <v>2854426</v>
      </c>
      <c r="C11" s="21">
        <v>2821978</v>
      </c>
      <c r="D11" s="21">
        <v>6195629</v>
      </c>
      <c r="E11" s="21">
        <v>5921639</v>
      </c>
      <c r="F11" s="10">
        <f t="shared" si="0"/>
        <v>-4.4223112778379772</v>
      </c>
      <c r="G11" s="1"/>
      <c r="H11" s="1"/>
      <c r="I11" s="1"/>
    </row>
    <row r="12" spans="1:12" x14ac:dyDescent="0.25">
      <c r="A12" s="11" t="s">
        <v>46</v>
      </c>
      <c r="B12" s="22">
        <v>215176</v>
      </c>
      <c r="C12" s="22">
        <v>225417</v>
      </c>
      <c r="D12" s="22">
        <v>416556</v>
      </c>
      <c r="E12" s="22">
        <v>485852</v>
      </c>
      <c r="F12" s="13">
        <f t="shared" si="0"/>
        <v>16.635458377745124</v>
      </c>
      <c r="G12" s="1"/>
      <c r="H12" s="1"/>
      <c r="I12" s="1"/>
    </row>
    <row r="13" spans="1:12" x14ac:dyDescent="0.25">
      <c r="A13" s="8" t="s">
        <v>47</v>
      </c>
      <c r="B13" s="21">
        <v>615135</v>
      </c>
      <c r="C13" s="21">
        <v>716083</v>
      </c>
      <c r="D13" s="21">
        <v>1144394</v>
      </c>
      <c r="E13" s="21">
        <v>1315410</v>
      </c>
      <c r="F13" s="10">
        <f t="shared" si="0"/>
        <v>14.943804319141833</v>
      </c>
      <c r="G13" s="1"/>
      <c r="H13" s="1"/>
      <c r="I13" s="1"/>
    </row>
    <row r="14" spans="1:12" x14ac:dyDescent="0.25">
      <c r="A14" s="11" t="s">
        <v>48</v>
      </c>
      <c r="B14" s="22">
        <v>2047540</v>
      </c>
      <c r="C14" s="22">
        <v>2292249</v>
      </c>
      <c r="D14" s="22">
        <v>4157229</v>
      </c>
      <c r="E14" s="22">
        <v>4499042</v>
      </c>
      <c r="F14" s="13">
        <f t="shared" si="0"/>
        <v>8.2221354657152688</v>
      </c>
      <c r="G14" s="1"/>
      <c r="H14" s="1"/>
      <c r="I14" s="1"/>
    </row>
    <row r="15" spans="1:12" x14ac:dyDescent="0.25">
      <c r="A15" s="8" t="s">
        <v>49</v>
      </c>
      <c r="B15" s="21">
        <v>714520</v>
      </c>
      <c r="C15" s="21">
        <v>702675</v>
      </c>
      <c r="D15" s="21">
        <v>1283478</v>
      </c>
      <c r="E15" s="21">
        <v>1243291</v>
      </c>
      <c r="F15" s="10">
        <f t="shared" si="0"/>
        <v>-3.1311015849122441</v>
      </c>
      <c r="G15" s="1"/>
      <c r="H15" s="1"/>
      <c r="I15" s="1"/>
    </row>
    <row r="16" spans="1:12" x14ac:dyDescent="0.25">
      <c r="A16" s="11" t="s">
        <v>50</v>
      </c>
      <c r="B16" s="22">
        <v>34986</v>
      </c>
      <c r="C16" s="22">
        <v>95318</v>
      </c>
      <c r="D16" s="22">
        <v>95255</v>
      </c>
      <c r="E16" s="22">
        <v>181931</v>
      </c>
      <c r="F16" s="13">
        <f t="shared" si="0"/>
        <v>90.993648627368628</v>
      </c>
      <c r="G16" s="1"/>
      <c r="H16" s="1"/>
      <c r="I16" s="1"/>
    </row>
    <row r="17" spans="1:9" x14ac:dyDescent="0.25">
      <c r="A17" s="8" t="s">
        <v>51</v>
      </c>
      <c r="B17" s="21">
        <v>59981</v>
      </c>
      <c r="C17" s="21">
        <v>102638</v>
      </c>
      <c r="D17" s="21">
        <v>135365</v>
      </c>
      <c r="E17" s="21">
        <v>197910</v>
      </c>
      <c r="F17" s="10">
        <f t="shared" si="0"/>
        <v>46.204705795441953</v>
      </c>
      <c r="G17" s="1"/>
      <c r="H17" s="1"/>
      <c r="I17" s="1"/>
    </row>
    <row r="18" spans="1:9" x14ac:dyDescent="0.25">
      <c r="A18" s="11" t="s">
        <v>52</v>
      </c>
      <c r="B18" s="22">
        <v>61009</v>
      </c>
      <c r="C18" s="22">
        <v>67410</v>
      </c>
      <c r="D18" s="22">
        <v>122353</v>
      </c>
      <c r="E18" s="22">
        <v>131583</v>
      </c>
      <c r="F18" s="13">
        <f t="shared" si="0"/>
        <v>7.5437463731988572</v>
      </c>
      <c r="G18" s="1"/>
      <c r="H18" s="1"/>
      <c r="I18" s="1"/>
    </row>
    <row r="19" spans="1:9" x14ac:dyDescent="0.25">
      <c r="A19" s="8" t="s">
        <v>53</v>
      </c>
      <c r="B19" s="21">
        <v>38833</v>
      </c>
      <c r="C19" s="21">
        <v>43498</v>
      </c>
      <c r="D19" s="21">
        <v>72456</v>
      </c>
      <c r="E19" s="21">
        <v>77233</v>
      </c>
      <c r="F19" s="10">
        <f t="shared" si="0"/>
        <v>6.5929667660373212</v>
      </c>
      <c r="G19" s="1"/>
      <c r="H19" s="1"/>
      <c r="I19" s="1"/>
    </row>
    <row r="20" spans="1:9" x14ac:dyDescent="0.25">
      <c r="A20" s="11" t="s">
        <v>54</v>
      </c>
      <c r="B20" s="22">
        <v>36741</v>
      </c>
      <c r="C20" s="22">
        <v>48336</v>
      </c>
      <c r="D20" s="22">
        <v>80586</v>
      </c>
      <c r="E20" s="22">
        <v>90466</v>
      </c>
      <c r="F20" s="13">
        <f t="shared" si="0"/>
        <v>12.260194078375903</v>
      </c>
      <c r="G20" s="1"/>
      <c r="H20" s="1"/>
      <c r="I20" s="1"/>
    </row>
    <row r="21" spans="1:9" x14ac:dyDescent="0.25">
      <c r="A21" s="8" t="s">
        <v>55</v>
      </c>
      <c r="B21" s="21">
        <v>49626</v>
      </c>
      <c r="C21" s="21">
        <v>40200</v>
      </c>
      <c r="D21" s="21">
        <v>76233</v>
      </c>
      <c r="E21" s="21">
        <v>60926</v>
      </c>
      <c r="F21" s="10">
        <f t="shared" si="0"/>
        <v>-20.079230779321293</v>
      </c>
      <c r="G21" s="1"/>
      <c r="H21" s="1"/>
      <c r="I21" s="1"/>
    </row>
    <row r="22" spans="1:9" x14ac:dyDescent="0.25">
      <c r="A22" s="11" t="s">
        <v>56</v>
      </c>
      <c r="B22" s="22">
        <v>1212085</v>
      </c>
      <c r="C22" s="22">
        <v>1233285</v>
      </c>
      <c r="D22" s="22">
        <v>2509375</v>
      </c>
      <c r="E22" s="22">
        <v>2554690</v>
      </c>
      <c r="F22" s="13">
        <f t="shared" si="0"/>
        <v>1.8058281444582747</v>
      </c>
      <c r="G22" s="1"/>
      <c r="H22" s="1"/>
      <c r="I22" s="1"/>
    </row>
    <row r="23" spans="1:9" x14ac:dyDescent="0.25">
      <c r="A23" s="8" t="s">
        <v>57</v>
      </c>
      <c r="B23" s="21">
        <v>136920</v>
      </c>
      <c r="C23" s="21">
        <v>166599</v>
      </c>
      <c r="D23" s="21">
        <v>267214</v>
      </c>
      <c r="E23" s="21">
        <v>371145</v>
      </c>
      <c r="F23" s="10">
        <f t="shared" si="0"/>
        <v>38.894294460619591</v>
      </c>
      <c r="G23" s="1"/>
      <c r="H23" s="1"/>
      <c r="I23" s="1"/>
    </row>
    <row r="24" spans="1:9" x14ac:dyDescent="0.25">
      <c r="A24" s="11" t="s">
        <v>58</v>
      </c>
      <c r="B24" s="22">
        <v>53227</v>
      </c>
      <c r="C24" s="22">
        <v>74031</v>
      </c>
      <c r="D24" s="22">
        <v>121351</v>
      </c>
      <c r="E24" s="22">
        <v>150825</v>
      </c>
      <c r="F24" s="13">
        <f t="shared" si="0"/>
        <v>24.288221769907125</v>
      </c>
      <c r="G24" s="1"/>
      <c r="H24" s="1"/>
      <c r="I24" s="1"/>
    </row>
    <row r="25" spans="1:9" x14ac:dyDescent="0.25">
      <c r="A25" s="8" t="s">
        <v>59</v>
      </c>
      <c r="B25" s="21">
        <v>46670</v>
      </c>
      <c r="C25" s="21">
        <v>57673</v>
      </c>
      <c r="D25" s="21">
        <v>94802</v>
      </c>
      <c r="E25" s="21">
        <v>111724</v>
      </c>
      <c r="F25" s="10">
        <f t="shared" si="0"/>
        <v>17.849834391679494</v>
      </c>
      <c r="G25" s="1"/>
      <c r="H25" s="1"/>
      <c r="I25" s="1"/>
    </row>
    <row r="26" spans="1:9" x14ac:dyDescent="0.25">
      <c r="A26" s="11" t="s">
        <v>60</v>
      </c>
      <c r="B26" s="22">
        <v>22298</v>
      </c>
      <c r="C26" s="22">
        <v>27897</v>
      </c>
      <c r="D26" s="22">
        <v>31452</v>
      </c>
      <c r="E26" s="22">
        <v>40058</v>
      </c>
      <c r="F26" s="13">
        <f t="shared" si="0"/>
        <v>27.362329899529442</v>
      </c>
      <c r="G26" s="1"/>
      <c r="H26" s="1"/>
      <c r="I26" s="1"/>
    </row>
    <row r="27" spans="1:9" x14ac:dyDescent="0.25">
      <c r="A27" s="8" t="s">
        <v>61</v>
      </c>
      <c r="B27" s="21">
        <v>165313</v>
      </c>
      <c r="C27" s="21">
        <v>176045</v>
      </c>
      <c r="D27" s="21">
        <v>311906</v>
      </c>
      <c r="E27" s="21">
        <v>367579</v>
      </c>
      <c r="F27" s="10">
        <f t="shared" si="0"/>
        <v>17.849287926490675</v>
      </c>
      <c r="G27" s="1"/>
      <c r="H27" s="1"/>
      <c r="I27" s="1"/>
    </row>
    <row r="28" spans="1:9" x14ac:dyDescent="0.25">
      <c r="A28" s="11" t="s">
        <v>62</v>
      </c>
      <c r="B28" s="22">
        <v>560197</v>
      </c>
      <c r="C28" s="22">
        <v>539459</v>
      </c>
      <c r="D28" s="22">
        <v>1106415</v>
      </c>
      <c r="E28" s="22">
        <v>1091644</v>
      </c>
      <c r="F28" s="13">
        <f t="shared" si="0"/>
        <v>-1.3350325149243218</v>
      </c>
      <c r="G28" s="1"/>
      <c r="H28" s="1"/>
      <c r="I28" s="1"/>
    </row>
    <row r="29" spans="1:9" x14ac:dyDescent="0.25">
      <c r="A29" s="8" t="s">
        <v>63</v>
      </c>
      <c r="B29" s="21">
        <v>79467</v>
      </c>
      <c r="C29" s="21">
        <v>82764</v>
      </c>
      <c r="D29" s="21">
        <v>166451</v>
      </c>
      <c r="E29" s="21">
        <v>165451</v>
      </c>
      <c r="F29" s="10">
        <f t="shared" si="0"/>
        <v>-0.60077740596331353</v>
      </c>
      <c r="G29" s="1"/>
      <c r="H29" s="1"/>
      <c r="I29" s="1"/>
    </row>
    <row r="30" spans="1:9" x14ac:dyDescent="0.25">
      <c r="A30" s="11" t="s">
        <v>64</v>
      </c>
      <c r="B30" s="22">
        <v>125699</v>
      </c>
      <c r="C30" s="22">
        <v>130554</v>
      </c>
      <c r="D30" s="22">
        <v>274370</v>
      </c>
      <c r="E30" s="22">
        <v>301947</v>
      </c>
      <c r="F30" s="13">
        <f t="shared" si="0"/>
        <v>10.051025986806138</v>
      </c>
      <c r="G30" s="1"/>
      <c r="H30" s="1"/>
      <c r="I30" s="1"/>
    </row>
    <row r="31" spans="1:9" x14ac:dyDescent="0.25">
      <c r="A31" s="8" t="s">
        <v>65</v>
      </c>
      <c r="B31" s="21">
        <v>99165</v>
      </c>
      <c r="C31" s="21">
        <v>117865</v>
      </c>
      <c r="D31" s="21">
        <v>175507</v>
      </c>
      <c r="E31" s="21">
        <v>220041</v>
      </c>
      <c r="F31" s="10">
        <f t="shared" si="0"/>
        <v>25.374486487718443</v>
      </c>
      <c r="G31" s="1"/>
      <c r="H31" s="1"/>
      <c r="I31" s="1"/>
    </row>
    <row r="32" spans="1:9" x14ac:dyDescent="0.25">
      <c r="A32" s="11" t="s">
        <v>66</v>
      </c>
      <c r="B32" s="22">
        <v>2353654</v>
      </c>
      <c r="C32" s="22">
        <v>2939256</v>
      </c>
      <c r="D32" s="22">
        <v>4728443</v>
      </c>
      <c r="E32" s="22">
        <v>5541647</v>
      </c>
      <c r="F32" s="13">
        <f t="shared" si="0"/>
        <v>17.198134777134882</v>
      </c>
      <c r="G32" s="1"/>
      <c r="H32" s="1"/>
      <c r="I32" s="1"/>
    </row>
    <row r="33" spans="1:9" x14ac:dyDescent="0.25">
      <c r="A33" s="8" t="s">
        <v>67</v>
      </c>
      <c r="B33" s="21">
        <v>262623</v>
      </c>
      <c r="C33" s="21">
        <v>266524</v>
      </c>
      <c r="D33" s="21">
        <v>544196</v>
      </c>
      <c r="E33" s="21">
        <v>557904</v>
      </c>
      <c r="F33" s="10">
        <f t="shared" si="0"/>
        <v>2.5189453799733883</v>
      </c>
      <c r="G33" s="1"/>
      <c r="H33" s="1"/>
      <c r="I33" s="1"/>
    </row>
    <row r="34" spans="1:9" x14ac:dyDescent="0.25">
      <c r="A34" s="11" t="s">
        <v>68</v>
      </c>
      <c r="B34" s="22">
        <v>14888</v>
      </c>
      <c r="C34" s="22">
        <v>11803</v>
      </c>
      <c r="D34" s="22">
        <v>29694</v>
      </c>
      <c r="E34" s="22">
        <v>27523</v>
      </c>
      <c r="F34" s="13">
        <f t="shared" si="0"/>
        <v>-7.3112413282144502</v>
      </c>
      <c r="G34" s="1"/>
      <c r="H34" s="1"/>
      <c r="I34" s="1"/>
    </row>
    <row r="35" spans="1:9" x14ac:dyDescent="0.25">
      <c r="A35" s="14" t="s">
        <v>69</v>
      </c>
      <c r="B35" s="15">
        <f>SUM(B7:B34)</f>
        <v>12186456</v>
      </c>
      <c r="C35" s="15">
        <f t="shared" ref="C35:E35" si="1">SUM(C7:C34)</f>
        <v>13350045</v>
      </c>
      <c r="D35" s="15">
        <f t="shared" si="1"/>
        <v>24807740</v>
      </c>
      <c r="E35" s="15">
        <f t="shared" si="1"/>
        <v>26420482</v>
      </c>
      <c r="F35" s="16">
        <f t="shared" si="0"/>
        <v>6.500963005900573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168751</v>
      </c>
      <c r="C38" s="41">
        <f>D7</f>
        <v>174247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5921639</v>
      </c>
      <c r="G38" s="42">
        <f>LOOKUP(E38,$A$38:$A$65,$C$38:$C$65)</f>
        <v>6195629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245490</v>
      </c>
      <c r="C39" s="41">
        <f t="shared" ref="C39:C65" si="5">D8</f>
        <v>258920</v>
      </c>
      <c r="D39" s="41">
        <f t="shared" ref="D39:D65" si="6">_xlfn.RANK.EQ(B39,$B$38:$B$65)+COUNTIF($B$38:$B$65,B39)-1</f>
        <v>13</v>
      </c>
      <c r="E39" s="42" t="str">
        <f t="shared" si="2"/>
        <v>VALENCIA</v>
      </c>
      <c r="F39" s="42">
        <f t="shared" ref="F39:F54" si="7">LOOKUP(E39,$A$38:$A$65,$B$38:$B$65)</f>
        <v>5541647</v>
      </c>
      <c r="G39" s="42">
        <f t="shared" ref="G39:G65" si="8">LOOKUP(E39,$A$38:$A$65,$C$38:$C$65)</f>
        <v>4728443</v>
      </c>
    </row>
    <row r="40" spans="1:9" x14ac:dyDescent="0.25">
      <c r="A40" s="42" t="str">
        <f t="shared" si="3"/>
        <v>ALMERIA</v>
      </c>
      <c r="B40" s="41">
        <f t="shared" si="4"/>
        <v>86457</v>
      </c>
      <c r="C40" s="41">
        <f t="shared" si="5"/>
        <v>74467</v>
      </c>
      <c r="D40" s="41">
        <f t="shared" si="6"/>
        <v>24</v>
      </c>
      <c r="E40" s="42" t="str">
        <f t="shared" si="2"/>
        <v>BARCELONA</v>
      </c>
      <c r="F40" s="42">
        <f t="shared" si="7"/>
        <v>4499042</v>
      </c>
      <c r="G40" s="42">
        <f t="shared" si="8"/>
        <v>4157229</v>
      </c>
    </row>
    <row r="41" spans="1:9" x14ac:dyDescent="0.25">
      <c r="A41" s="42" t="str">
        <f t="shared" si="3"/>
        <v>AVILES</v>
      </c>
      <c r="B41" s="41">
        <f t="shared" si="4"/>
        <v>212323</v>
      </c>
      <c r="C41" s="41">
        <f t="shared" si="5"/>
        <v>159396</v>
      </c>
      <c r="D41" s="41">
        <f t="shared" si="6"/>
        <v>15</v>
      </c>
      <c r="E41" s="42" t="str">
        <f t="shared" si="2"/>
        <v>LAS PALMAS</v>
      </c>
      <c r="F41" s="42">
        <f t="shared" si="7"/>
        <v>2554690</v>
      </c>
      <c r="G41" s="42">
        <f t="shared" si="8"/>
        <v>2509375</v>
      </c>
    </row>
    <row r="42" spans="1:9" x14ac:dyDescent="0.25">
      <c r="A42" s="42" t="str">
        <f t="shared" si="3"/>
        <v>BAHIA DE ALGECIRAS</v>
      </c>
      <c r="B42" s="41">
        <f t="shared" si="4"/>
        <v>5921639</v>
      </c>
      <c r="C42" s="41">
        <f t="shared" si="5"/>
        <v>6195629</v>
      </c>
      <c r="D42" s="41">
        <f t="shared" si="6"/>
        <v>1</v>
      </c>
      <c r="E42" s="42" t="str">
        <f t="shared" si="2"/>
        <v>BALEARES</v>
      </c>
      <c r="F42" s="42">
        <f t="shared" si="7"/>
        <v>1315410</v>
      </c>
      <c r="G42" s="42">
        <f t="shared" si="8"/>
        <v>1144394</v>
      </c>
    </row>
    <row r="43" spans="1:9" x14ac:dyDescent="0.25">
      <c r="A43" s="42" t="str">
        <f t="shared" si="3"/>
        <v>BAHIA DE CADIZ</v>
      </c>
      <c r="B43" s="41">
        <f t="shared" si="4"/>
        <v>485852</v>
      </c>
      <c r="C43" s="41">
        <f t="shared" si="5"/>
        <v>416556</v>
      </c>
      <c r="D43" s="41">
        <f t="shared" si="6"/>
        <v>9</v>
      </c>
      <c r="E43" s="42" t="str">
        <f t="shared" si="2"/>
        <v>BILBAO</v>
      </c>
      <c r="F43" s="42">
        <f t="shared" si="7"/>
        <v>1243291</v>
      </c>
      <c r="G43" s="42">
        <f t="shared" si="8"/>
        <v>1283478</v>
      </c>
    </row>
    <row r="44" spans="1:9" x14ac:dyDescent="0.25">
      <c r="A44" s="42" t="str">
        <f t="shared" si="3"/>
        <v>BALEARES</v>
      </c>
      <c r="B44" s="41">
        <f t="shared" si="4"/>
        <v>1315410</v>
      </c>
      <c r="C44" s="41">
        <f t="shared" si="5"/>
        <v>1144394</v>
      </c>
      <c r="D44" s="41">
        <f t="shared" si="6"/>
        <v>5</v>
      </c>
      <c r="E44" s="42" t="str">
        <f t="shared" si="2"/>
        <v>SANTA CRUZ DE TENERIFE</v>
      </c>
      <c r="F44" s="42">
        <f t="shared" si="7"/>
        <v>1091644</v>
      </c>
      <c r="G44" s="42">
        <f t="shared" si="8"/>
        <v>1106415</v>
      </c>
    </row>
    <row r="45" spans="1:9" x14ac:dyDescent="0.25">
      <c r="A45" s="42" t="str">
        <f t="shared" si="3"/>
        <v>BARCELONA</v>
      </c>
      <c r="B45" s="41">
        <f t="shared" si="4"/>
        <v>4499042</v>
      </c>
      <c r="C45" s="41">
        <f t="shared" si="5"/>
        <v>4157229</v>
      </c>
      <c r="D45" s="41">
        <f t="shared" si="6"/>
        <v>3</v>
      </c>
      <c r="E45" s="42" t="str">
        <f t="shared" si="2"/>
        <v>VIGO</v>
      </c>
      <c r="F45" s="42">
        <f t="shared" si="7"/>
        <v>557904</v>
      </c>
      <c r="G45" s="42">
        <f t="shared" si="8"/>
        <v>544196</v>
      </c>
    </row>
    <row r="46" spans="1:9" x14ac:dyDescent="0.25">
      <c r="A46" s="42" t="str">
        <f t="shared" si="3"/>
        <v>BILBAO</v>
      </c>
      <c r="B46" s="41">
        <f t="shared" si="4"/>
        <v>1243291</v>
      </c>
      <c r="C46" s="41">
        <f t="shared" si="5"/>
        <v>1283478</v>
      </c>
      <c r="D46" s="41">
        <f t="shared" si="6"/>
        <v>6</v>
      </c>
      <c r="E46" s="42" t="str">
        <f t="shared" si="2"/>
        <v>BAHIA DE CADIZ</v>
      </c>
      <c r="F46" s="42">
        <f t="shared" si="7"/>
        <v>485852</v>
      </c>
      <c r="G46" s="42">
        <f t="shared" si="8"/>
        <v>416556</v>
      </c>
    </row>
    <row r="47" spans="1:9" x14ac:dyDescent="0.25">
      <c r="A47" s="42" t="str">
        <f t="shared" si="3"/>
        <v>CARTAGENA</v>
      </c>
      <c r="B47" s="41">
        <f t="shared" si="4"/>
        <v>181931</v>
      </c>
      <c r="C47" s="41">
        <f t="shared" si="5"/>
        <v>95255</v>
      </c>
      <c r="D47" s="41">
        <f t="shared" si="6"/>
        <v>17</v>
      </c>
      <c r="E47" s="42" t="str">
        <f t="shared" si="2"/>
        <v>MALAGA</v>
      </c>
      <c r="F47" s="42">
        <f t="shared" si="7"/>
        <v>371145</v>
      </c>
      <c r="G47" s="42">
        <f t="shared" si="8"/>
        <v>267214</v>
      </c>
    </row>
    <row r="48" spans="1:9" x14ac:dyDescent="0.25">
      <c r="A48" s="42" t="str">
        <f t="shared" si="3"/>
        <v>CASTELLON</v>
      </c>
      <c r="B48" s="41">
        <f t="shared" si="4"/>
        <v>197910</v>
      </c>
      <c r="C48" s="41">
        <f t="shared" si="5"/>
        <v>135365</v>
      </c>
      <c r="D48" s="41">
        <f t="shared" si="6"/>
        <v>16</v>
      </c>
      <c r="E48" s="42" t="str">
        <f t="shared" si="2"/>
        <v>PASAIA</v>
      </c>
      <c r="F48" s="42">
        <f t="shared" si="7"/>
        <v>367579</v>
      </c>
      <c r="G48" s="42">
        <f t="shared" si="8"/>
        <v>311906</v>
      </c>
    </row>
    <row r="49" spans="1:7" x14ac:dyDescent="0.25">
      <c r="A49" s="42" t="str">
        <f t="shared" si="3"/>
        <v>CEUTA</v>
      </c>
      <c r="B49" s="41">
        <f t="shared" si="4"/>
        <v>131583</v>
      </c>
      <c r="C49" s="41">
        <f t="shared" si="5"/>
        <v>122353</v>
      </c>
      <c r="D49" s="41">
        <f t="shared" si="6"/>
        <v>21</v>
      </c>
      <c r="E49" s="42" t="str">
        <f t="shared" si="2"/>
        <v>SEVILLA</v>
      </c>
      <c r="F49" s="42">
        <f t="shared" si="7"/>
        <v>301947</v>
      </c>
      <c r="G49" s="42">
        <f t="shared" si="8"/>
        <v>274370</v>
      </c>
    </row>
    <row r="50" spans="1:7" x14ac:dyDescent="0.25">
      <c r="A50" s="42" t="str">
        <f t="shared" si="3"/>
        <v>FERROL-SAN CIBRAO</v>
      </c>
      <c r="B50" s="41">
        <f t="shared" si="4"/>
        <v>77233</v>
      </c>
      <c r="C50" s="41">
        <f t="shared" si="5"/>
        <v>72456</v>
      </c>
      <c r="D50" s="41">
        <f t="shared" si="6"/>
        <v>25</v>
      </c>
      <c r="E50" s="42" t="str">
        <f t="shared" si="2"/>
        <v>ALICANTE</v>
      </c>
      <c r="F50" s="42">
        <f t="shared" si="7"/>
        <v>245490</v>
      </c>
      <c r="G50" s="42">
        <f t="shared" si="8"/>
        <v>258920</v>
      </c>
    </row>
    <row r="51" spans="1:7" x14ac:dyDescent="0.25">
      <c r="A51" s="42" t="str">
        <f t="shared" si="3"/>
        <v>GIJON</v>
      </c>
      <c r="B51" s="41">
        <f t="shared" si="4"/>
        <v>90466</v>
      </c>
      <c r="C51" s="41">
        <f t="shared" si="5"/>
        <v>80586</v>
      </c>
      <c r="D51" s="41">
        <f t="shared" si="6"/>
        <v>23</v>
      </c>
      <c r="E51" s="42" t="str">
        <f t="shared" si="2"/>
        <v>TARRAGONA</v>
      </c>
      <c r="F51" s="42">
        <f t="shared" si="7"/>
        <v>220041</v>
      </c>
      <c r="G51" s="42">
        <f t="shared" si="8"/>
        <v>175507</v>
      </c>
    </row>
    <row r="52" spans="1:7" x14ac:dyDescent="0.25">
      <c r="A52" s="42" t="str">
        <f t="shared" si="3"/>
        <v>HUELVA</v>
      </c>
      <c r="B52" s="41">
        <f t="shared" si="4"/>
        <v>60926</v>
      </c>
      <c r="C52" s="41">
        <f t="shared" si="5"/>
        <v>76233</v>
      </c>
      <c r="D52" s="41">
        <f t="shared" si="6"/>
        <v>26</v>
      </c>
      <c r="E52" s="42" t="str">
        <f t="shared" si="2"/>
        <v>AVILES</v>
      </c>
      <c r="F52" s="42">
        <f t="shared" si="7"/>
        <v>212323</v>
      </c>
      <c r="G52" s="42">
        <f t="shared" si="8"/>
        <v>159396</v>
      </c>
    </row>
    <row r="53" spans="1:7" x14ac:dyDescent="0.25">
      <c r="A53" s="42" t="str">
        <f t="shared" si="3"/>
        <v>LAS PALMAS</v>
      </c>
      <c r="B53" s="41">
        <f t="shared" si="4"/>
        <v>2554690</v>
      </c>
      <c r="C53" s="41">
        <f t="shared" si="5"/>
        <v>2509375</v>
      </c>
      <c r="D53" s="41">
        <f t="shared" si="6"/>
        <v>4</v>
      </c>
      <c r="E53" s="42" t="str">
        <f t="shared" si="2"/>
        <v>CASTELLON</v>
      </c>
      <c r="F53" s="42">
        <f t="shared" si="7"/>
        <v>197910</v>
      </c>
      <c r="G53" s="42">
        <f t="shared" si="8"/>
        <v>135365</v>
      </c>
    </row>
    <row r="54" spans="1:7" x14ac:dyDescent="0.25">
      <c r="A54" s="42" t="str">
        <f t="shared" si="3"/>
        <v>MALAGA</v>
      </c>
      <c r="B54" s="41">
        <f t="shared" si="4"/>
        <v>371145</v>
      </c>
      <c r="C54" s="41">
        <f t="shared" si="5"/>
        <v>267214</v>
      </c>
      <c r="D54" s="41">
        <f t="shared" si="6"/>
        <v>10</v>
      </c>
      <c r="E54" s="42" t="str">
        <f t="shared" si="2"/>
        <v>CARTAGENA</v>
      </c>
      <c r="F54" s="42">
        <f t="shared" si="7"/>
        <v>181931</v>
      </c>
      <c r="G54" s="42">
        <f t="shared" si="8"/>
        <v>95255</v>
      </c>
    </row>
    <row r="55" spans="1:7" x14ac:dyDescent="0.25">
      <c r="A55" s="42" t="str">
        <f t="shared" si="3"/>
        <v>MARIN Y RIA DE PONTEVEDRA</v>
      </c>
      <c r="B55" s="41">
        <f t="shared" si="4"/>
        <v>150825</v>
      </c>
      <c r="C55" s="41">
        <f t="shared" si="5"/>
        <v>121351</v>
      </c>
      <c r="D55" s="41">
        <f t="shared" si="6"/>
        <v>20</v>
      </c>
      <c r="E55" s="42" t="str">
        <f t="shared" si="2"/>
        <v>A CORUÑA</v>
      </c>
      <c r="F55" s="42">
        <f t="shared" ref="F55:F65" si="9">LOOKUP(E55,$A$38:$A$65,$B$38:$B$65)</f>
        <v>168751</v>
      </c>
      <c r="G55" s="42">
        <f t="shared" si="8"/>
        <v>174247</v>
      </c>
    </row>
    <row r="56" spans="1:7" x14ac:dyDescent="0.25">
      <c r="A56" s="42" t="str">
        <f t="shared" si="3"/>
        <v>MELILLA</v>
      </c>
      <c r="B56" s="41">
        <f t="shared" si="4"/>
        <v>111724</v>
      </c>
      <c r="C56" s="41">
        <f t="shared" si="5"/>
        <v>94802</v>
      </c>
      <c r="D56" s="41">
        <f t="shared" si="6"/>
        <v>22</v>
      </c>
      <c r="E56" s="42" t="str">
        <f t="shared" si="2"/>
        <v>SANTANDER</v>
      </c>
      <c r="F56" s="42">
        <f t="shared" si="9"/>
        <v>165451</v>
      </c>
      <c r="G56" s="42">
        <f t="shared" si="8"/>
        <v>166451</v>
      </c>
    </row>
    <row r="57" spans="1:7" x14ac:dyDescent="0.25">
      <c r="A57" s="42" t="str">
        <f t="shared" si="3"/>
        <v>MOTRIL</v>
      </c>
      <c r="B57" s="41">
        <f t="shared" si="4"/>
        <v>40058</v>
      </c>
      <c r="C57" s="41">
        <f t="shared" si="5"/>
        <v>31452</v>
      </c>
      <c r="D57" s="41">
        <f t="shared" si="6"/>
        <v>27</v>
      </c>
      <c r="E57" s="42" t="str">
        <f t="shared" si="2"/>
        <v>MARIN Y RIA DE PONTEVEDRA</v>
      </c>
      <c r="F57" s="42">
        <f t="shared" si="9"/>
        <v>150825</v>
      </c>
      <c r="G57" s="42">
        <f t="shared" si="8"/>
        <v>121351</v>
      </c>
    </row>
    <row r="58" spans="1:7" x14ac:dyDescent="0.25">
      <c r="A58" s="42" t="str">
        <f t="shared" si="3"/>
        <v>PASAIA</v>
      </c>
      <c r="B58" s="41">
        <f t="shared" si="4"/>
        <v>367579</v>
      </c>
      <c r="C58" s="41">
        <f t="shared" si="5"/>
        <v>311906</v>
      </c>
      <c r="D58" s="41">
        <f t="shared" si="6"/>
        <v>11</v>
      </c>
      <c r="E58" s="42" t="str">
        <f t="shared" si="2"/>
        <v>CEUTA</v>
      </c>
      <c r="F58" s="42">
        <f t="shared" si="9"/>
        <v>131583</v>
      </c>
      <c r="G58" s="42">
        <f t="shared" si="8"/>
        <v>122353</v>
      </c>
    </row>
    <row r="59" spans="1:7" x14ac:dyDescent="0.25">
      <c r="A59" s="42" t="str">
        <f t="shared" si="3"/>
        <v>SANTA CRUZ DE TENERIFE</v>
      </c>
      <c r="B59" s="41">
        <f t="shared" si="4"/>
        <v>1091644</v>
      </c>
      <c r="C59" s="41">
        <f t="shared" si="5"/>
        <v>1106415</v>
      </c>
      <c r="D59" s="41">
        <f t="shared" si="6"/>
        <v>7</v>
      </c>
      <c r="E59" s="42" t="str">
        <f t="shared" si="2"/>
        <v>MELILLA</v>
      </c>
      <c r="F59" s="42">
        <f t="shared" si="9"/>
        <v>111724</v>
      </c>
      <c r="G59" s="42">
        <f t="shared" si="8"/>
        <v>94802</v>
      </c>
    </row>
    <row r="60" spans="1:7" x14ac:dyDescent="0.25">
      <c r="A60" s="42" t="str">
        <f t="shared" si="3"/>
        <v>SANTANDER</v>
      </c>
      <c r="B60" s="41">
        <f t="shared" si="4"/>
        <v>165451</v>
      </c>
      <c r="C60" s="41">
        <f t="shared" si="5"/>
        <v>166451</v>
      </c>
      <c r="D60" s="41">
        <f t="shared" si="6"/>
        <v>19</v>
      </c>
      <c r="E60" s="42" t="str">
        <f t="shared" si="2"/>
        <v>GIJON</v>
      </c>
      <c r="F60" s="42">
        <f t="shared" si="9"/>
        <v>90466</v>
      </c>
      <c r="G60" s="42">
        <f t="shared" si="8"/>
        <v>80586</v>
      </c>
    </row>
    <row r="61" spans="1:7" x14ac:dyDescent="0.25">
      <c r="A61" s="42" t="str">
        <f t="shared" si="3"/>
        <v>SEVILLA</v>
      </c>
      <c r="B61" s="41">
        <f t="shared" si="4"/>
        <v>301947</v>
      </c>
      <c r="C61" s="41">
        <f t="shared" si="5"/>
        <v>274370</v>
      </c>
      <c r="D61" s="41">
        <f t="shared" si="6"/>
        <v>12</v>
      </c>
      <c r="E61" s="42" t="str">
        <f t="shared" si="2"/>
        <v>ALMERIA</v>
      </c>
      <c r="F61" s="42">
        <f t="shared" si="9"/>
        <v>86457</v>
      </c>
      <c r="G61" s="42">
        <f t="shared" si="8"/>
        <v>74467</v>
      </c>
    </row>
    <row r="62" spans="1:7" x14ac:dyDescent="0.25">
      <c r="A62" s="42" t="str">
        <f t="shared" si="3"/>
        <v>TARRAGONA</v>
      </c>
      <c r="B62" s="41">
        <f t="shared" si="4"/>
        <v>220041</v>
      </c>
      <c r="C62" s="41">
        <f t="shared" si="5"/>
        <v>175507</v>
      </c>
      <c r="D62" s="41">
        <f t="shared" si="6"/>
        <v>14</v>
      </c>
      <c r="E62" s="42" t="str">
        <f t="shared" si="2"/>
        <v>FERROL-SAN CIBRAO</v>
      </c>
      <c r="F62" s="42">
        <f t="shared" si="9"/>
        <v>77233</v>
      </c>
      <c r="G62" s="42">
        <f t="shared" si="8"/>
        <v>72456</v>
      </c>
    </row>
    <row r="63" spans="1:7" x14ac:dyDescent="0.25">
      <c r="A63" s="42" t="str">
        <f t="shared" si="3"/>
        <v>VALENCIA</v>
      </c>
      <c r="B63" s="41">
        <f t="shared" si="4"/>
        <v>5541647</v>
      </c>
      <c r="C63" s="41">
        <f t="shared" si="5"/>
        <v>4728443</v>
      </c>
      <c r="D63" s="41">
        <f t="shared" si="6"/>
        <v>2</v>
      </c>
      <c r="E63" s="42" t="str">
        <f t="shared" si="2"/>
        <v>HUELVA</v>
      </c>
      <c r="F63" s="42">
        <f t="shared" si="9"/>
        <v>60926</v>
      </c>
      <c r="G63" s="42">
        <f t="shared" si="8"/>
        <v>76233</v>
      </c>
    </row>
    <row r="64" spans="1:7" x14ac:dyDescent="0.25">
      <c r="A64" s="42" t="str">
        <f t="shared" si="3"/>
        <v>VIGO</v>
      </c>
      <c r="B64" s="41">
        <f t="shared" si="4"/>
        <v>557904</v>
      </c>
      <c r="C64" s="41">
        <f t="shared" si="5"/>
        <v>544196</v>
      </c>
      <c r="D64" s="41">
        <f t="shared" si="6"/>
        <v>8</v>
      </c>
      <c r="E64" s="42" t="str">
        <f t="shared" si="2"/>
        <v>MOTRIL</v>
      </c>
      <c r="F64" s="42">
        <f t="shared" si="9"/>
        <v>40058</v>
      </c>
      <c r="G64" s="42">
        <f t="shared" si="8"/>
        <v>31452</v>
      </c>
    </row>
    <row r="65" spans="1:7" x14ac:dyDescent="0.25">
      <c r="A65" s="42" t="str">
        <f t="shared" si="3"/>
        <v>VILAGARCIA</v>
      </c>
      <c r="B65" s="41">
        <f t="shared" si="4"/>
        <v>27523</v>
      </c>
      <c r="C65" s="41">
        <f t="shared" si="5"/>
        <v>29694</v>
      </c>
      <c r="D65" s="41">
        <f t="shared" si="6"/>
        <v>28</v>
      </c>
      <c r="E65" s="42" t="str">
        <f t="shared" si="2"/>
        <v>VILAGARCIA</v>
      </c>
      <c r="F65" s="42">
        <f t="shared" si="9"/>
        <v>27523</v>
      </c>
      <c r="G65" s="42">
        <f t="shared" si="8"/>
        <v>29694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38826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3">
        <v>2473</v>
      </c>
      <c r="C7" s="23">
        <v>2214</v>
      </c>
      <c r="D7" s="23">
        <v>4529</v>
      </c>
      <c r="E7" s="23">
        <v>4211</v>
      </c>
      <c r="F7" s="10">
        <f>((E7*100)/D7)-100</f>
        <v>-7.0214175314638965</v>
      </c>
      <c r="G7" s="1"/>
      <c r="H7" s="1"/>
      <c r="I7" s="1"/>
    </row>
    <row r="8" spans="1:12" x14ac:dyDescent="0.25">
      <c r="A8" s="11" t="s">
        <v>42</v>
      </c>
      <c r="B8" s="24">
        <v>325</v>
      </c>
      <c r="C8" s="24">
        <v>227</v>
      </c>
      <c r="D8" s="24">
        <v>441</v>
      </c>
      <c r="E8" s="24">
        <v>374</v>
      </c>
      <c r="F8" s="13">
        <f t="shared" ref="F8:F35" si="0">((E8*100)/D8)-100</f>
        <v>-15.192743764172334</v>
      </c>
      <c r="G8" s="1"/>
      <c r="H8" s="1"/>
      <c r="I8" s="1"/>
    </row>
    <row r="9" spans="1:12" x14ac:dyDescent="0.25">
      <c r="A9" s="8" t="s">
        <v>43</v>
      </c>
      <c r="B9" s="23">
        <v>219</v>
      </c>
      <c r="C9" s="23">
        <v>116</v>
      </c>
      <c r="D9" s="23">
        <v>406</v>
      </c>
      <c r="E9" s="23">
        <v>116</v>
      </c>
      <c r="F9" s="10">
        <f t="shared" si="0"/>
        <v>-71.428571428571431</v>
      </c>
      <c r="G9" s="1"/>
      <c r="H9" s="1"/>
      <c r="I9" s="1"/>
    </row>
    <row r="10" spans="1:12" x14ac:dyDescent="0.25">
      <c r="A10" s="11" t="s">
        <v>44</v>
      </c>
      <c r="B10" s="24">
        <v>2354</v>
      </c>
      <c r="C10" s="24">
        <v>1569</v>
      </c>
      <c r="D10" s="24">
        <v>3393</v>
      </c>
      <c r="E10" s="24">
        <v>2411</v>
      </c>
      <c r="F10" s="13">
        <f t="shared" si="0"/>
        <v>-28.941939286766868</v>
      </c>
      <c r="G10" s="1"/>
      <c r="H10" s="1"/>
      <c r="I10" s="1"/>
    </row>
    <row r="11" spans="1:12" x14ac:dyDescent="0.25">
      <c r="A11" s="8" t="s">
        <v>45</v>
      </c>
      <c r="B11" s="23">
        <v>105</v>
      </c>
      <c r="C11" s="23">
        <v>94</v>
      </c>
      <c r="D11" s="23">
        <v>189</v>
      </c>
      <c r="E11" s="23">
        <v>180</v>
      </c>
      <c r="F11" s="10">
        <f t="shared" si="0"/>
        <v>-4.7619047619047592</v>
      </c>
      <c r="G11" s="1"/>
      <c r="H11" s="1"/>
      <c r="I11" s="1"/>
    </row>
    <row r="12" spans="1:12" x14ac:dyDescent="0.25">
      <c r="A12" s="11" t="s">
        <v>46</v>
      </c>
      <c r="B12" s="24">
        <v>2147</v>
      </c>
      <c r="C12" s="24">
        <v>1829</v>
      </c>
      <c r="D12" s="24">
        <v>4522</v>
      </c>
      <c r="E12" s="24">
        <v>3774</v>
      </c>
      <c r="F12" s="13">
        <f t="shared" si="0"/>
        <v>-16.541353383458642</v>
      </c>
      <c r="G12" s="1"/>
      <c r="H12" s="1"/>
      <c r="I12" s="1"/>
    </row>
    <row r="13" spans="1:12" x14ac:dyDescent="0.25">
      <c r="A13" s="8" t="s">
        <v>47</v>
      </c>
      <c r="B13" s="23">
        <v>200</v>
      </c>
      <c r="C13" s="23">
        <v>233</v>
      </c>
      <c r="D13" s="23">
        <v>473</v>
      </c>
      <c r="E13" s="23">
        <v>462</v>
      </c>
      <c r="F13" s="10">
        <f t="shared" si="0"/>
        <v>-2.3255813953488342</v>
      </c>
      <c r="G13" s="1"/>
      <c r="H13" s="1"/>
      <c r="I13" s="1"/>
    </row>
    <row r="14" spans="1:12" x14ac:dyDescent="0.25">
      <c r="A14" s="11" t="s">
        <v>48</v>
      </c>
      <c r="B14" s="24">
        <v>227</v>
      </c>
      <c r="C14" s="24">
        <v>247</v>
      </c>
      <c r="D14" s="24">
        <v>282</v>
      </c>
      <c r="E14" s="24">
        <v>608</v>
      </c>
      <c r="F14" s="13">
        <f t="shared" si="0"/>
        <v>115.60283687943263</v>
      </c>
      <c r="G14" s="1"/>
      <c r="H14" s="1"/>
      <c r="I14" s="1"/>
    </row>
    <row r="15" spans="1:12" x14ac:dyDescent="0.25">
      <c r="A15" s="8" t="s">
        <v>49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50</v>
      </c>
      <c r="B16" s="24">
        <v>137</v>
      </c>
      <c r="C16" s="24">
        <v>109</v>
      </c>
      <c r="D16" s="24">
        <v>249</v>
      </c>
      <c r="E16" s="24">
        <v>199</v>
      </c>
      <c r="F16" s="13">
        <f t="shared" si="0"/>
        <v>-20.080321285140556</v>
      </c>
      <c r="G16" s="1"/>
      <c r="H16" s="1"/>
      <c r="I16" s="1"/>
    </row>
    <row r="17" spans="1:9" x14ac:dyDescent="0.25">
      <c r="A17" s="8" t="s">
        <v>51</v>
      </c>
      <c r="B17" s="23">
        <v>402</v>
      </c>
      <c r="C17" s="23">
        <v>640</v>
      </c>
      <c r="D17" s="23">
        <v>627</v>
      </c>
      <c r="E17" s="23">
        <v>848</v>
      </c>
      <c r="F17" s="10">
        <f t="shared" si="0"/>
        <v>35.247208931419465</v>
      </c>
      <c r="G17" s="1"/>
      <c r="H17" s="1"/>
      <c r="I17" s="1"/>
    </row>
    <row r="18" spans="1:9" x14ac:dyDescent="0.25">
      <c r="A18" s="11" t="s">
        <v>52</v>
      </c>
      <c r="B18" s="24">
        <v>0</v>
      </c>
      <c r="C18" s="24">
        <v>0</v>
      </c>
      <c r="D18" s="24">
        <v>0</v>
      </c>
      <c r="E18" s="24">
        <v>0</v>
      </c>
      <c r="F18" s="13" t="e">
        <f t="shared" si="0"/>
        <v>#DIV/0!</v>
      </c>
      <c r="G18" s="1"/>
      <c r="H18" s="1"/>
      <c r="I18" s="1"/>
    </row>
    <row r="19" spans="1:9" x14ac:dyDescent="0.25">
      <c r="A19" s="8" t="s">
        <v>53</v>
      </c>
      <c r="B19" s="23">
        <v>22</v>
      </c>
      <c r="C19" s="23">
        <v>11</v>
      </c>
      <c r="D19" s="23">
        <v>39</v>
      </c>
      <c r="E19" s="23">
        <v>21</v>
      </c>
      <c r="F19" s="10">
        <f t="shared" si="0"/>
        <v>-46.153846153846153</v>
      </c>
      <c r="G19" s="1"/>
      <c r="H19" s="1"/>
      <c r="I19" s="1"/>
    </row>
    <row r="20" spans="1:9" x14ac:dyDescent="0.25">
      <c r="A20" s="11" t="s">
        <v>54</v>
      </c>
      <c r="B20" s="24">
        <v>79</v>
      </c>
      <c r="C20" s="24">
        <v>1224</v>
      </c>
      <c r="D20" s="24">
        <v>544</v>
      </c>
      <c r="E20" s="24">
        <v>1325</v>
      </c>
      <c r="F20" s="13">
        <f t="shared" si="0"/>
        <v>143.56617647058823</v>
      </c>
      <c r="G20" s="1"/>
      <c r="H20" s="1"/>
      <c r="I20" s="1"/>
    </row>
    <row r="21" spans="1:9" x14ac:dyDescent="0.25">
      <c r="A21" s="8" t="s">
        <v>55</v>
      </c>
      <c r="B21" s="23">
        <v>372</v>
      </c>
      <c r="C21" s="23">
        <v>148</v>
      </c>
      <c r="D21" s="23">
        <v>690</v>
      </c>
      <c r="E21" s="23">
        <v>282</v>
      </c>
      <c r="F21" s="10">
        <f t="shared" si="0"/>
        <v>-59.130434782608695</v>
      </c>
      <c r="G21" s="1"/>
      <c r="H21" s="1"/>
      <c r="I21" s="1"/>
    </row>
    <row r="22" spans="1:9" x14ac:dyDescent="0.25">
      <c r="A22" s="11" t="s">
        <v>56</v>
      </c>
      <c r="B22" s="24">
        <v>471</v>
      </c>
      <c r="C22" s="24">
        <v>403</v>
      </c>
      <c r="D22" s="24">
        <v>983</v>
      </c>
      <c r="E22" s="24">
        <v>714</v>
      </c>
      <c r="F22" s="13">
        <f t="shared" si="0"/>
        <v>-27.365208545269581</v>
      </c>
      <c r="G22" s="1"/>
      <c r="H22" s="1"/>
      <c r="I22" s="1"/>
    </row>
    <row r="23" spans="1:9" x14ac:dyDescent="0.25">
      <c r="A23" s="8" t="s">
        <v>57</v>
      </c>
      <c r="B23" s="23">
        <v>52</v>
      </c>
      <c r="C23" s="23">
        <v>285</v>
      </c>
      <c r="D23" s="23">
        <v>133</v>
      </c>
      <c r="E23" s="23">
        <v>435</v>
      </c>
      <c r="F23" s="10">
        <f t="shared" si="0"/>
        <v>227.06766917293231</v>
      </c>
      <c r="G23" s="1"/>
      <c r="H23" s="1"/>
      <c r="I23" s="1"/>
    </row>
    <row r="24" spans="1:9" x14ac:dyDescent="0.25">
      <c r="A24" s="11" t="s">
        <v>58</v>
      </c>
      <c r="B24" s="24">
        <v>439</v>
      </c>
      <c r="C24" s="24">
        <v>390</v>
      </c>
      <c r="D24" s="24">
        <v>789</v>
      </c>
      <c r="E24" s="24">
        <v>682</v>
      </c>
      <c r="F24" s="13">
        <f t="shared" si="0"/>
        <v>-13.561470215462606</v>
      </c>
      <c r="G24" s="1"/>
      <c r="H24" s="1"/>
      <c r="I24" s="1"/>
    </row>
    <row r="25" spans="1:9" x14ac:dyDescent="0.25">
      <c r="A25" s="8" t="s">
        <v>59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4">
        <v>233</v>
      </c>
      <c r="C26" s="24">
        <v>70</v>
      </c>
      <c r="D26" s="24">
        <v>438</v>
      </c>
      <c r="E26" s="24">
        <v>164</v>
      </c>
      <c r="F26" s="13">
        <f t="shared" si="0"/>
        <v>-62.557077625570777</v>
      </c>
      <c r="G26" s="1"/>
      <c r="H26" s="1"/>
      <c r="I26" s="1"/>
    </row>
    <row r="27" spans="1:9" x14ac:dyDescent="0.25">
      <c r="A27" s="8" t="s">
        <v>61</v>
      </c>
      <c r="B27" s="23">
        <v>1318</v>
      </c>
      <c r="C27" s="23">
        <v>1950</v>
      </c>
      <c r="D27" s="23">
        <v>2295</v>
      </c>
      <c r="E27" s="23">
        <v>2711</v>
      </c>
      <c r="F27" s="10">
        <f t="shared" si="0"/>
        <v>18.126361655773422</v>
      </c>
      <c r="G27" s="1"/>
      <c r="H27" s="1"/>
      <c r="I27" s="1"/>
    </row>
    <row r="28" spans="1:9" x14ac:dyDescent="0.25">
      <c r="A28" s="11" t="s">
        <v>62</v>
      </c>
      <c r="B28" s="24">
        <v>83</v>
      </c>
      <c r="C28" s="24">
        <v>48</v>
      </c>
      <c r="D28" s="24">
        <v>132</v>
      </c>
      <c r="E28" s="24">
        <v>96</v>
      </c>
      <c r="F28" s="13">
        <f t="shared" si="0"/>
        <v>-27.272727272727266</v>
      </c>
      <c r="G28" s="1"/>
      <c r="H28" s="1"/>
      <c r="I28" s="1"/>
    </row>
    <row r="29" spans="1:9" x14ac:dyDescent="0.25">
      <c r="A29" s="8" t="s">
        <v>63</v>
      </c>
      <c r="B29" s="23">
        <v>167</v>
      </c>
      <c r="C29" s="23">
        <v>266</v>
      </c>
      <c r="D29" s="23">
        <v>398</v>
      </c>
      <c r="E29" s="23">
        <v>487</v>
      </c>
      <c r="F29" s="10">
        <f t="shared" si="0"/>
        <v>22.361809045226124</v>
      </c>
      <c r="G29" s="1"/>
      <c r="H29" s="1"/>
      <c r="I29" s="1"/>
    </row>
    <row r="30" spans="1:9" x14ac:dyDescent="0.25">
      <c r="A30" s="11" t="s">
        <v>64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3">
        <v>199</v>
      </c>
      <c r="C31" s="23">
        <v>139</v>
      </c>
      <c r="D31" s="23">
        <v>317</v>
      </c>
      <c r="E31" s="23">
        <v>274</v>
      </c>
      <c r="F31" s="10">
        <f t="shared" si="0"/>
        <v>-13.564668769716093</v>
      </c>
      <c r="G31" s="1"/>
      <c r="H31" s="1"/>
      <c r="I31" s="1"/>
    </row>
    <row r="32" spans="1:9" x14ac:dyDescent="0.25">
      <c r="A32" s="11" t="s">
        <v>66</v>
      </c>
      <c r="B32" s="24">
        <v>154</v>
      </c>
      <c r="C32" s="24">
        <v>140</v>
      </c>
      <c r="D32" s="24">
        <v>287</v>
      </c>
      <c r="E32" s="24">
        <v>242</v>
      </c>
      <c r="F32" s="13">
        <f t="shared" si="0"/>
        <v>-15.679442508710807</v>
      </c>
      <c r="G32" s="1"/>
      <c r="H32" s="1"/>
      <c r="I32" s="1"/>
    </row>
    <row r="33" spans="1:9" x14ac:dyDescent="0.25">
      <c r="A33" s="8" t="s">
        <v>67</v>
      </c>
      <c r="B33" s="23">
        <v>4801</v>
      </c>
      <c r="C33" s="23">
        <v>5336</v>
      </c>
      <c r="D33" s="23">
        <v>8311</v>
      </c>
      <c r="E33" s="23">
        <v>9243</v>
      </c>
      <c r="F33" s="10">
        <f t="shared" si="0"/>
        <v>11.21405366381903</v>
      </c>
      <c r="G33" s="1"/>
      <c r="H33" s="1"/>
      <c r="I33" s="1"/>
    </row>
    <row r="34" spans="1:9" x14ac:dyDescent="0.25">
      <c r="A34" s="11" t="s">
        <v>68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16979</v>
      </c>
      <c r="C35" s="15">
        <f t="shared" ref="C35:E35" si="1">SUM(C7:C34)</f>
        <v>17688</v>
      </c>
      <c r="D35" s="15">
        <f t="shared" si="1"/>
        <v>30467</v>
      </c>
      <c r="E35" s="15">
        <f t="shared" si="1"/>
        <v>29859</v>
      </c>
      <c r="F35" s="16">
        <f t="shared" si="0"/>
        <v>-1.9956017986674084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4211</v>
      </c>
      <c r="C38" s="41">
        <f>D7</f>
        <v>4529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9243</v>
      </c>
      <c r="G38" s="42">
        <f>LOOKUP(E38,$A$38:$A$65,$C$38:$C$65)</f>
        <v>8311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374</v>
      </c>
      <c r="C39" s="41">
        <f t="shared" ref="C39:C65" si="5">D8</f>
        <v>441</v>
      </c>
      <c r="D39" s="41">
        <f t="shared" ref="D39:D65" si="6">_xlfn.RANK.EQ(B39,$B$38:$B$65)+COUNTIF($B$38:$B$65,B39)-1</f>
        <v>14</v>
      </c>
      <c r="E39" s="42" t="str">
        <f t="shared" si="2"/>
        <v>A CORUÑA</v>
      </c>
      <c r="F39" s="42">
        <f t="shared" ref="F39:F54" si="7">LOOKUP(E39,$A$38:$A$65,$B$38:$B$65)</f>
        <v>4211</v>
      </c>
      <c r="G39" s="42">
        <f t="shared" ref="G39:G65" si="8">LOOKUP(E39,$A$38:$A$65,$C$38:$C$65)</f>
        <v>4529</v>
      </c>
    </row>
    <row r="40" spans="1:9" x14ac:dyDescent="0.25">
      <c r="A40" s="42" t="str">
        <f t="shared" si="3"/>
        <v>ALMERIA</v>
      </c>
      <c r="B40" s="41">
        <f t="shared" si="4"/>
        <v>116</v>
      </c>
      <c r="C40" s="41">
        <f t="shared" si="5"/>
        <v>406</v>
      </c>
      <c r="D40" s="41">
        <f t="shared" si="6"/>
        <v>21</v>
      </c>
      <c r="E40" s="42" t="str">
        <f t="shared" si="2"/>
        <v>BAHIA DE CADIZ</v>
      </c>
      <c r="F40" s="42">
        <f t="shared" si="7"/>
        <v>3774</v>
      </c>
      <c r="G40" s="42">
        <f t="shared" si="8"/>
        <v>4522</v>
      </c>
    </row>
    <row r="41" spans="1:9" x14ac:dyDescent="0.25">
      <c r="A41" s="42" t="str">
        <f t="shared" si="3"/>
        <v>AVILES</v>
      </c>
      <c r="B41" s="41">
        <f t="shared" si="4"/>
        <v>2411</v>
      </c>
      <c r="C41" s="41">
        <f t="shared" si="5"/>
        <v>3393</v>
      </c>
      <c r="D41" s="41">
        <f t="shared" si="6"/>
        <v>5</v>
      </c>
      <c r="E41" s="42" t="str">
        <f t="shared" si="2"/>
        <v>PASAIA</v>
      </c>
      <c r="F41" s="42">
        <f t="shared" si="7"/>
        <v>2711</v>
      </c>
      <c r="G41" s="42">
        <f t="shared" si="8"/>
        <v>2295</v>
      </c>
    </row>
    <row r="42" spans="1:9" x14ac:dyDescent="0.25">
      <c r="A42" s="42" t="str">
        <f t="shared" si="3"/>
        <v>BAHIA DE ALGECIRAS</v>
      </c>
      <c r="B42" s="41">
        <f t="shared" si="4"/>
        <v>180</v>
      </c>
      <c r="C42" s="41">
        <f t="shared" si="5"/>
        <v>189</v>
      </c>
      <c r="D42" s="41">
        <f t="shared" si="6"/>
        <v>19</v>
      </c>
      <c r="E42" s="42" t="str">
        <f t="shared" si="2"/>
        <v>AVILES</v>
      </c>
      <c r="F42" s="42">
        <f t="shared" si="7"/>
        <v>2411</v>
      </c>
      <c r="G42" s="42">
        <f t="shared" si="8"/>
        <v>3393</v>
      </c>
    </row>
    <row r="43" spans="1:9" x14ac:dyDescent="0.25">
      <c r="A43" s="42" t="str">
        <f t="shared" si="3"/>
        <v>BAHIA DE CADIZ</v>
      </c>
      <c r="B43" s="41">
        <f t="shared" si="4"/>
        <v>3774</v>
      </c>
      <c r="C43" s="41">
        <f t="shared" si="5"/>
        <v>4522</v>
      </c>
      <c r="D43" s="41">
        <f t="shared" si="6"/>
        <v>3</v>
      </c>
      <c r="E43" s="42" t="str">
        <f t="shared" si="2"/>
        <v>GIJON</v>
      </c>
      <c r="F43" s="42">
        <f t="shared" si="7"/>
        <v>1325</v>
      </c>
      <c r="G43" s="42">
        <f t="shared" si="8"/>
        <v>544</v>
      </c>
    </row>
    <row r="44" spans="1:9" x14ac:dyDescent="0.25">
      <c r="A44" s="42" t="str">
        <f t="shared" si="3"/>
        <v>BALEARES</v>
      </c>
      <c r="B44" s="41">
        <f t="shared" si="4"/>
        <v>462</v>
      </c>
      <c r="C44" s="41">
        <f t="shared" si="5"/>
        <v>473</v>
      </c>
      <c r="D44" s="41">
        <f t="shared" si="6"/>
        <v>12</v>
      </c>
      <c r="E44" s="42" t="str">
        <f t="shared" si="2"/>
        <v>CASTELLON</v>
      </c>
      <c r="F44" s="42">
        <f t="shared" si="7"/>
        <v>848</v>
      </c>
      <c r="G44" s="42">
        <f t="shared" si="8"/>
        <v>627</v>
      </c>
    </row>
    <row r="45" spans="1:9" x14ac:dyDescent="0.25">
      <c r="A45" s="42" t="str">
        <f t="shared" si="3"/>
        <v>BARCELONA</v>
      </c>
      <c r="B45" s="41">
        <f t="shared" si="4"/>
        <v>608</v>
      </c>
      <c r="C45" s="41">
        <f t="shared" si="5"/>
        <v>282</v>
      </c>
      <c r="D45" s="41">
        <f t="shared" si="6"/>
        <v>10</v>
      </c>
      <c r="E45" s="42" t="str">
        <f t="shared" si="2"/>
        <v>LAS PALMAS</v>
      </c>
      <c r="F45" s="42">
        <f t="shared" si="7"/>
        <v>714</v>
      </c>
      <c r="G45" s="42">
        <f t="shared" si="8"/>
        <v>983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MARIN Y RIA DE PONTEVEDRA</v>
      </c>
      <c r="F46" s="42">
        <f t="shared" si="7"/>
        <v>682</v>
      </c>
      <c r="G46" s="42">
        <f t="shared" si="8"/>
        <v>789</v>
      </c>
    </row>
    <row r="47" spans="1:9" x14ac:dyDescent="0.25">
      <c r="A47" s="42" t="str">
        <f t="shared" si="3"/>
        <v>CARTAGENA</v>
      </c>
      <c r="B47" s="41">
        <f t="shared" si="4"/>
        <v>199</v>
      </c>
      <c r="C47" s="41">
        <f t="shared" si="5"/>
        <v>249</v>
      </c>
      <c r="D47" s="41">
        <f t="shared" si="6"/>
        <v>18</v>
      </c>
      <c r="E47" s="42" t="str">
        <f t="shared" si="2"/>
        <v>BARCELONA</v>
      </c>
      <c r="F47" s="42">
        <f t="shared" si="7"/>
        <v>608</v>
      </c>
      <c r="G47" s="42">
        <f t="shared" si="8"/>
        <v>282</v>
      </c>
    </row>
    <row r="48" spans="1:9" x14ac:dyDescent="0.25">
      <c r="A48" s="42" t="str">
        <f t="shared" si="3"/>
        <v>CASTELLON</v>
      </c>
      <c r="B48" s="41">
        <f t="shared" si="4"/>
        <v>848</v>
      </c>
      <c r="C48" s="41">
        <f t="shared" si="5"/>
        <v>627</v>
      </c>
      <c r="D48" s="41">
        <f t="shared" si="6"/>
        <v>7</v>
      </c>
      <c r="E48" s="42" t="str">
        <f t="shared" si="2"/>
        <v>SANTANDER</v>
      </c>
      <c r="F48" s="42">
        <f t="shared" si="7"/>
        <v>487</v>
      </c>
      <c r="G48" s="42">
        <f t="shared" si="8"/>
        <v>398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BALEARES</v>
      </c>
      <c r="F49" s="42">
        <f t="shared" si="7"/>
        <v>462</v>
      </c>
      <c r="G49" s="42">
        <f t="shared" si="8"/>
        <v>473</v>
      </c>
    </row>
    <row r="50" spans="1:7" x14ac:dyDescent="0.25">
      <c r="A50" s="42" t="str">
        <f t="shared" si="3"/>
        <v>FERROL-SAN CIBRAO</v>
      </c>
      <c r="B50" s="41">
        <f t="shared" si="4"/>
        <v>21</v>
      </c>
      <c r="C50" s="41">
        <f t="shared" si="5"/>
        <v>39</v>
      </c>
      <c r="D50" s="41">
        <f t="shared" si="6"/>
        <v>23</v>
      </c>
      <c r="E50" s="42" t="str">
        <f t="shared" si="2"/>
        <v>MALAGA</v>
      </c>
      <c r="F50" s="42">
        <f t="shared" si="7"/>
        <v>435</v>
      </c>
      <c r="G50" s="42">
        <f t="shared" si="8"/>
        <v>133</v>
      </c>
    </row>
    <row r="51" spans="1:7" x14ac:dyDescent="0.25">
      <c r="A51" s="42" t="str">
        <f t="shared" si="3"/>
        <v>GIJON</v>
      </c>
      <c r="B51" s="41">
        <f t="shared" si="4"/>
        <v>1325</v>
      </c>
      <c r="C51" s="41">
        <f t="shared" si="5"/>
        <v>544</v>
      </c>
      <c r="D51" s="41">
        <f t="shared" si="6"/>
        <v>6</v>
      </c>
      <c r="E51" s="42" t="str">
        <f t="shared" si="2"/>
        <v>ALICANTE</v>
      </c>
      <c r="F51" s="42">
        <f t="shared" si="7"/>
        <v>374</v>
      </c>
      <c r="G51" s="42">
        <f t="shared" si="8"/>
        <v>441</v>
      </c>
    </row>
    <row r="52" spans="1:7" x14ac:dyDescent="0.25">
      <c r="A52" s="42" t="str">
        <f t="shared" si="3"/>
        <v>HUELVA</v>
      </c>
      <c r="B52" s="41">
        <f t="shared" si="4"/>
        <v>282</v>
      </c>
      <c r="C52" s="41">
        <f t="shared" si="5"/>
        <v>690</v>
      </c>
      <c r="D52" s="41">
        <f t="shared" si="6"/>
        <v>15</v>
      </c>
      <c r="E52" s="42" t="str">
        <f t="shared" si="2"/>
        <v>HUELVA</v>
      </c>
      <c r="F52" s="42">
        <f t="shared" si="7"/>
        <v>282</v>
      </c>
      <c r="G52" s="42">
        <f t="shared" si="8"/>
        <v>690</v>
      </c>
    </row>
    <row r="53" spans="1:7" x14ac:dyDescent="0.25">
      <c r="A53" s="42" t="str">
        <f t="shared" si="3"/>
        <v>LAS PALMAS</v>
      </c>
      <c r="B53" s="41">
        <f t="shared" si="4"/>
        <v>714</v>
      </c>
      <c r="C53" s="41">
        <f t="shared" si="5"/>
        <v>983</v>
      </c>
      <c r="D53" s="41">
        <f t="shared" si="6"/>
        <v>8</v>
      </c>
      <c r="E53" s="42" t="str">
        <f t="shared" si="2"/>
        <v>TARRAGONA</v>
      </c>
      <c r="F53" s="42">
        <f t="shared" si="7"/>
        <v>274</v>
      </c>
      <c r="G53" s="42">
        <f t="shared" si="8"/>
        <v>317</v>
      </c>
    </row>
    <row r="54" spans="1:7" x14ac:dyDescent="0.25">
      <c r="A54" s="42" t="str">
        <f t="shared" si="3"/>
        <v>MALAGA</v>
      </c>
      <c r="B54" s="41">
        <f t="shared" si="4"/>
        <v>435</v>
      </c>
      <c r="C54" s="41">
        <f t="shared" si="5"/>
        <v>133</v>
      </c>
      <c r="D54" s="41">
        <f t="shared" si="6"/>
        <v>13</v>
      </c>
      <c r="E54" s="42" t="str">
        <f t="shared" si="2"/>
        <v>VALENCIA</v>
      </c>
      <c r="F54" s="42">
        <f t="shared" si="7"/>
        <v>242</v>
      </c>
      <c r="G54" s="42">
        <f t="shared" si="8"/>
        <v>287</v>
      </c>
    </row>
    <row r="55" spans="1:7" x14ac:dyDescent="0.25">
      <c r="A55" s="42" t="str">
        <f t="shared" si="3"/>
        <v>MARIN Y RIA DE PONTEVEDRA</v>
      </c>
      <c r="B55" s="41">
        <f t="shared" si="4"/>
        <v>682</v>
      </c>
      <c r="C55" s="41">
        <f t="shared" si="5"/>
        <v>789</v>
      </c>
      <c r="D55" s="41">
        <f t="shared" si="6"/>
        <v>9</v>
      </c>
      <c r="E55" s="42" t="str">
        <f t="shared" si="2"/>
        <v>CARTAGENA</v>
      </c>
      <c r="F55" s="42">
        <f t="shared" ref="F55:F65" si="9">LOOKUP(E55,$A$38:$A$65,$B$38:$B$65)</f>
        <v>199</v>
      </c>
      <c r="G55" s="42">
        <f t="shared" si="8"/>
        <v>249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BAHIA DE ALGECIRAS</v>
      </c>
      <c r="F56" s="42">
        <f t="shared" si="9"/>
        <v>180</v>
      </c>
      <c r="G56" s="42">
        <f t="shared" si="8"/>
        <v>189</v>
      </c>
    </row>
    <row r="57" spans="1:7" x14ac:dyDescent="0.25">
      <c r="A57" s="42" t="str">
        <f t="shared" si="3"/>
        <v>MOTRIL</v>
      </c>
      <c r="B57" s="41">
        <f t="shared" si="4"/>
        <v>164</v>
      </c>
      <c r="C57" s="41">
        <f t="shared" si="5"/>
        <v>438</v>
      </c>
      <c r="D57" s="41">
        <f t="shared" si="6"/>
        <v>20</v>
      </c>
      <c r="E57" s="42" t="str">
        <f t="shared" si="2"/>
        <v>MOTRIL</v>
      </c>
      <c r="F57" s="42">
        <f t="shared" si="9"/>
        <v>164</v>
      </c>
      <c r="G57" s="42">
        <f t="shared" si="8"/>
        <v>438</v>
      </c>
    </row>
    <row r="58" spans="1:7" x14ac:dyDescent="0.25">
      <c r="A58" s="42" t="str">
        <f t="shared" si="3"/>
        <v>PASAIA</v>
      </c>
      <c r="B58" s="41">
        <f t="shared" si="4"/>
        <v>2711</v>
      </c>
      <c r="C58" s="41">
        <f t="shared" si="5"/>
        <v>2295</v>
      </c>
      <c r="D58" s="41">
        <f t="shared" si="6"/>
        <v>4</v>
      </c>
      <c r="E58" s="42" t="str">
        <f t="shared" si="2"/>
        <v>ALMERIA</v>
      </c>
      <c r="F58" s="42">
        <f t="shared" si="9"/>
        <v>116</v>
      </c>
      <c r="G58" s="42">
        <f t="shared" si="8"/>
        <v>406</v>
      </c>
    </row>
    <row r="59" spans="1:7" x14ac:dyDescent="0.25">
      <c r="A59" s="42" t="str">
        <f t="shared" si="3"/>
        <v>SANTA CRUZ DE TENERIFE</v>
      </c>
      <c r="B59" s="41">
        <f t="shared" si="4"/>
        <v>96</v>
      </c>
      <c r="C59" s="41">
        <f t="shared" si="5"/>
        <v>132</v>
      </c>
      <c r="D59" s="41">
        <f t="shared" si="6"/>
        <v>22</v>
      </c>
      <c r="E59" s="42" t="str">
        <f t="shared" si="2"/>
        <v>SANTA CRUZ DE TENERIFE</v>
      </c>
      <c r="F59" s="42">
        <f t="shared" si="9"/>
        <v>96</v>
      </c>
      <c r="G59" s="42">
        <f t="shared" si="8"/>
        <v>132</v>
      </c>
    </row>
    <row r="60" spans="1:7" x14ac:dyDescent="0.25">
      <c r="A60" s="42" t="str">
        <f t="shared" si="3"/>
        <v>SANTANDER</v>
      </c>
      <c r="B60" s="41">
        <f t="shared" si="4"/>
        <v>487</v>
      </c>
      <c r="C60" s="41">
        <f t="shared" si="5"/>
        <v>398</v>
      </c>
      <c r="D60" s="41">
        <f t="shared" si="6"/>
        <v>11</v>
      </c>
      <c r="E60" s="42" t="str">
        <f t="shared" si="2"/>
        <v>FERROL-SAN CIBRAO</v>
      </c>
      <c r="F60" s="42">
        <f t="shared" si="9"/>
        <v>21</v>
      </c>
      <c r="G60" s="42">
        <f t="shared" si="8"/>
        <v>39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274</v>
      </c>
      <c r="C62" s="41">
        <f t="shared" si="5"/>
        <v>317</v>
      </c>
      <c r="D62" s="41">
        <f t="shared" si="6"/>
        <v>16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242</v>
      </c>
      <c r="C63" s="41">
        <f t="shared" si="5"/>
        <v>287</v>
      </c>
      <c r="D63" s="41">
        <f t="shared" si="6"/>
        <v>17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9243</v>
      </c>
      <c r="C64" s="41">
        <f t="shared" si="5"/>
        <v>8311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38826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5">
        <v>6793</v>
      </c>
      <c r="C7" s="25">
        <v>3591</v>
      </c>
      <c r="D7" s="25">
        <v>11209</v>
      </c>
      <c r="E7" s="25">
        <v>7554</v>
      </c>
      <c r="F7" s="10">
        <f>((E7*100)/D7)-100</f>
        <v>-32.607725934516907</v>
      </c>
      <c r="G7" s="1"/>
      <c r="H7" s="1"/>
      <c r="I7" s="1"/>
    </row>
    <row r="8" spans="1:12" x14ac:dyDescent="0.25">
      <c r="A8" s="11" t="s">
        <v>42</v>
      </c>
      <c r="B8" s="26">
        <v>2599</v>
      </c>
      <c r="C8" s="26">
        <v>3350</v>
      </c>
      <c r="D8" s="26">
        <v>5342</v>
      </c>
      <c r="E8" s="26">
        <v>6828</v>
      </c>
      <c r="F8" s="13">
        <f t="shared" ref="F8:F35" si="0">((E8*100)/D8)-100</f>
        <v>27.817296892549606</v>
      </c>
      <c r="G8" s="1"/>
      <c r="H8" s="1"/>
      <c r="I8" s="1"/>
    </row>
    <row r="9" spans="1:12" x14ac:dyDescent="0.25">
      <c r="A9" s="8" t="s">
        <v>43</v>
      </c>
      <c r="B9" s="25">
        <v>8971</v>
      </c>
      <c r="C9" s="25">
        <v>8980</v>
      </c>
      <c r="D9" s="25">
        <v>19043</v>
      </c>
      <c r="E9" s="25">
        <v>17910</v>
      </c>
      <c r="F9" s="10">
        <f t="shared" si="0"/>
        <v>-5.9496928005041241</v>
      </c>
      <c r="G9" s="1"/>
      <c r="H9" s="1"/>
      <c r="I9" s="1"/>
    </row>
    <row r="10" spans="1:12" x14ac:dyDescent="0.25">
      <c r="A10" s="11" t="s">
        <v>44</v>
      </c>
      <c r="B10" s="26">
        <v>4756</v>
      </c>
      <c r="C10" s="26">
        <v>4688</v>
      </c>
      <c r="D10" s="26">
        <v>8594</v>
      </c>
      <c r="E10" s="26">
        <v>9925</v>
      </c>
      <c r="F10" s="13">
        <f t="shared" si="0"/>
        <v>15.487549453106823</v>
      </c>
      <c r="G10" s="1"/>
      <c r="H10" s="1"/>
      <c r="I10" s="1"/>
    </row>
    <row r="11" spans="1:12" x14ac:dyDescent="0.25">
      <c r="A11" s="8" t="s">
        <v>45</v>
      </c>
      <c r="B11" s="25">
        <v>220869</v>
      </c>
      <c r="C11" s="25">
        <v>237175</v>
      </c>
      <c r="D11" s="25">
        <v>465510</v>
      </c>
      <c r="E11" s="25">
        <v>478824</v>
      </c>
      <c r="F11" s="10">
        <f t="shared" si="0"/>
        <v>2.8600889347167566</v>
      </c>
      <c r="G11" s="1"/>
      <c r="H11" s="1"/>
      <c r="I11" s="1"/>
    </row>
    <row r="12" spans="1:12" x14ac:dyDescent="0.25">
      <c r="A12" s="11" t="s">
        <v>46</v>
      </c>
      <c r="B12" s="26">
        <v>3832</v>
      </c>
      <c r="C12" s="26">
        <v>3614</v>
      </c>
      <c r="D12" s="26">
        <v>10025</v>
      </c>
      <c r="E12" s="26">
        <v>10101</v>
      </c>
      <c r="F12" s="13">
        <f t="shared" si="0"/>
        <v>0.75810473815461421</v>
      </c>
      <c r="G12" s="1"/>
      <c r="H12" s="1"/>
      <c r="I12" s="1"/>
    </row>
    <row r="13" spans="1:12" x14ac:dyDescent="0.25">
      <c r="A13" s="8" t="s">
        <v>47</v>
      </c>
      <c r="B13" s="25">
        <v>2475</v>
      </c>
      <c r="C13" s="25">
        <v>1832</v>
      </c>
      <c r="D13" s="25">
        <v>6210</v>
      </c>
      <c r="E13" s="25">
        <v>2890</v>
      </c>
      <c r="F13" s="10">
        <f t="shared" si="0"/>
        <v>-53.4621578099839</v>
      </c>
      <c r="G13" s="1"/>
      <c r="H13" s="1"/>
      <c r="I13" s="1"/>
    </row>
    <row r="14" spans="1:12" x14ac:dyDescent="0.25">
      <c r="A14" s="11" t="s">
        <v>48</v>
      </c>
      <c r="B14" s="26">
        <v>72524</v>
      </c>
      <c r="C14" s="26">
        <v>70000</v>
      </c>
      <c r="D14" s="26">
        <v>141518</v>
      </c>
      <c r="E14" s="26">
        <v>135701</v>
      </c>
      <c r="F14" s="13">
        <f t="shared" si="0"/>
        <v>-4.1104311818991164</v>
      </c>
      <c r="G14" s="1"/>
      <c r="H14" s="1"/>
      <c r="I14" s="1"/>
    </row>
    <row r="15" spans="1:12" x14ac:dyDescent="0.25">
      <c r="A15" s="8" t="s">
        <v>49</v>
      </c>
      <c r="B15" s="25">
        <v>10835</v>
      </c>
      <c r="C15" s="25">
        <v>9425</v>
      </c>
      <c r="D15" s="25">
        <v>20590</v>
      </c>
      <c r="E15" s="25">
        <v>19850</v>
      </c>
      <c r="F15" s="10">
        <f t="shared" si="0"/>
        <v>-3.5939776590577992</v>
      </c>
      <c r="G15" s="1"/>
      <c r="H15" s="1"/>
      <c r="I15" s="1"/>
    </row>
    <row r="16" spans="1:12" x14ac:dyDescent="0.25">
      <c r="A16" s="11" t="s">
        <v>50</v>
      </c>
      <c r="B16" s="26">
        <v>14118</v>
      </c>
      <c r="C16" s="26">
        <v>9691</v>
      </c>
      <c r="D16" s="26">
        <v>20753</v>
      </c>
      <c r="E16" s="26">
        <v>24617</v>
      </c>
      <c r="F16" s="13">
        <f t="shared" si="0"/>
        <v>18.618994844118916</v>
      </c>
      <c r="G16" s="1"/>
      <c r="H16" s="1"/>
      <c r="I16" s="1"/>
    </row>
    <row r="17" spans="1:9" x14ac:dyDescent="0.25">
      <c r="A17" s="8" t="s">
        <v>51</v>
      </c>
      <c r="B17" s="25">
        <v>2642</v>
      </c>
      <c r="C17" s="25">
        <v>2585</v>
      </c>
      <c r="D17" s="25">
        <v>5156</v>
      </c>
      <c r="E17" s="25">
        <v>5521</v>
      </c>
      <c r="F17" s="10">
        <f t="shared" si="0"/>
        <v>7.0791311093871201</v>
      </c>
      <c r="G17" s="1"/>
      <c r="H17" s="1"/>
      <c r="I17" s="1"/>
    </row>
    <row r="18" spans="1:9" x14ac:dyDescent="0.25">
      <c r="A18" s="11" t="s">
        <v>52</v>
      </c>
      <c r="B18" s="26">
        <v>24706</v>
      </c>
      <c r="C18" s="26">
        <v>28929</v>
      </c>
      <c r="D18" s="26">
        <v>61981</v>
      </c>
      <c r="E18" s="26">
        <v>59671</v>
      </c>
      <c r="F18" s="13">
        <f t="shared" si="0"/>
        <v>-3.7269485810167566</v>
      </c>
      <c r="G18" s="1"/>
      <c r="H18" s="1"/>
      <c r="I18" s="1"/>
    </row>
    <row r="19" spans="1:9" x14ac:dyDescent="0.25">
      <c r="A19" s="8" t="s">
        <v>53</v>
      </c>
      <c r="B19" s="25">
        <v>1403</v>
      </c>
      <c r="C19" s="25">
        <v>1257</v>
      </c>
      <c r="D19" s="25">
        <v>2291</v>
      </c>
      <c r="E19" s="25">
        <v>1988</v>
      </c>
      <c r="F19" s="10">
        <f t="shared" si="0"/>
        <v>-13.225665648188567</v>
      </c>
      <c r="G19" s="1"/>
      <c r="H19" s="1"/>
      <c r="I19" s="1"/>
    </row>
    <row r="20" spans="1:9" x14ac:dyDescent="0.25">
      <c r="A20" s="11" t="s">
        <v>54</v>
      </c>
      <c r="B20" s="26">
        <v>14013</v>
      </c>
      <c r="C20" s="26">
        <v>9432</v>
      </c>
      <c r="D20" s="26">
        <v>34889</v>
      </c>
      <c r="E20" s="26">
        <v>34422</v>
      </c>
      <c r="F20" s="13">
        <f t="shared" si="0"/>
        <v>-1.3385307690102906</v>
      </c>
      <c r="G20" s="1"/>
      <c r="H20" s="1"/>
      <c r="I20" s="1"/>
    </row>
    <row r="21" spans="1:9" x14ac:dyDescent="0.25">
      <c r="A21" s="8" t="s">
        <v>55</v>
      </c>
      <c r="B21" s="25">
        <v>11230</v>
      </c>
      <c r="C21" s="25">
        <v>5879</v>
      </c>
      <c r="D21" s="25">
        <v>21436</v>
      </c>
      <c r="E21" s="25">
        <v>17575</v>
      </c>
      <c r="F21" s="10">
        <f t="shared" si="0"/>
        <v>-18.0117559246128</v>
      </c>
      <c r="G21" s="1"/>
      <c r="H21" s="1"/>
      <c r="I21" s="1"/>
    </row>
    <row r="22" spans="1:9" x14ac:dyDescent="0.25">
      <c r="A22" s="11" t="s">
        <v>56</v>
      </c>
      <c r="B22" s="26">
        <v>172911</v>
      </c>
      <c r="C22" s="26">
        <v>165755</v>
      </c>
      <c r="D22" s="26">
        <v>361388</v>
      </c>
      <c r="E22" s="26">
        <v>337703</v>
      </c>
      <c r="F22" s="13">
        <f t="shared" si="0"/>
        <v>-6.5538977497869269</v>
      </c>
      <c r="G22" s="1"/>
      <c r="H22" s="1"/>
      <c r="I22" s="1"/>
    </row>
    <row r="23" spans="1:9" x14ac:dyDescent="0.25">
      <c r="A23" s="8" t="s">
        <v>57</v>
      </c>
      <c r="B23" s="25">
        <v>3492</v>
      </c>
      <c r="C23" s="25">
        <v>2035</v>
      </c>
      <c r="D23" s="25">
        <v>8654</v>
      </c>
      <c r="E23" s="25">
        <v>6705</v>
      </c>
      <c r="F23" s="10">
        <f t="shared" si="0"/>
        <v>-22.521377397735151</v>
      </c>
      <c r="G23" s="1"/>
      <c r="H23" s="1"/>
      <c r="I23" s="1"/>
    </row>
    <row r="24" spans="1:9" x14ac:dyDescent="0.25">
      <c r="A24" s="11" t="s">
        <v>58</v>
      </c>
      <c r="B24" s="26">
        <v>4993</v>
      </c>
      <c r="C24" s="26">
        <v>4270</v>
      </c>
      <c r="D24" s="26">
        <v>11201</v>
      </c>
      <c r="E24" s="26">
        <v>11292</v>
      </c>
      <c r="F24" s="13">
        <f t="shared" si="0"/>
        <v>0.81242746183376369</v>
      </c>
      <c r="G24" s="1"/>
      <c r="H24" s="1"/>
      <c r="I24" s="1"/>
    </row>
    <row r="25" spans="1:9" x14ac:dyDescent="0.25">
      <c r="A25" s="8" t="s">
        <v>59</v>
      </c>
      <c r="B25" s="25">
        <v>1079</v>
      </c>
      <c r="C25" s="25">
        <v>16</v>
      </c>
      <c r="D25" s="25">
        <v>1107</v>
      </c>
      <c r="E25" s="25">
        <v>33</v>
      </c>
      <c r="F25" s="10">
        <f t="shared" si="0"/>
        <v>-97.018970189701903</v>
      </c>
      <c r="G25" s="1"/>
      <c r="H25" s="1"/>
      <c r="I25" s="1"/>
    </row>
    <row r="26" spans="1:9" x14ac:dyDescent="0.25">
      <c r="A26" s="11" t="s">
        <v>60</v>
      </c>
      <c r="B26" s="26">
        <v>1336</v>
      </c>
      <c r="C26" s="26">
        <v>1118</v>
      </c>
      <c r="D26" s="26">
        <v>2308</v>
      </c>
      <c r="E26" s="26">
        <v>2315</v>
      </c>
      <c r="F26" s="13">
        <f t="shared" si="0"/>
        <v>0.30329289428075867</v>
      </c>
      <c r="G26" s="1"/>
      <c r="H26" s="1"/>
      <c r="I26" s="1"/>
    </row>
    <row r="27" spans="1:9" x14ac:dyDescent="0.25">
      <c r="A27" s="8" t="s">
        <v>61</v>
      </c>
      <c r="B27" s="25">
        <v>3655</v>
      </c>
      <c r="C27" s="25">
        <v>3317</v>
      </c>
      <c r="D27" s="25">
        <v>7437</v>
      </c>
      <c r="E27" s="25">
        <v>7188</v>
      </c>
      <c r="F27" s="10">
        <f t="shared" si="0"/>
        <v>-3.3481242436466374</v>
      </c>
      <c r="G27" s="1"/>
      <c r="H27" s="1"/>
      <c r="I27" s="1"/>
    </row>
    <row r="28" spans="1:9" x14ac:dyDescent="0.25">
      <c r="A28" s="11" t="s">
        <v>62</v>
      </c>
      <c r="B28" s="26">
        <v>77870</v>
      </c>
      <c r="C28" s="26">
        <v>57046</v>
      </c>
      <c r="D28" s="26">
        <v>178726</v>
      </c>
      <c r="E28" s="26">
        <v>129688</v>
      </c>
      <c r="F28" s="13">
        <f t="shared" si="0"/>
        <v>-27.437530073967977</v>
      </c>
      <c r="G28" s="1"/>
      <c r="H28" s="1"/>
      <c r="I28" s="1"/>
    </row>
    <row r="29" spans="1:9" x14ac:dyDescent="0.25">
      <c r="A29" s="8" t="s">
        <v>63</v>
      </c>
      <c r="B29" s="25">
        <v>3942</v>
      </c>
      <c r="C29" s="25">
        <v>2014</v>
      </c>
      <c r="D29" s="25">
        <v>9197</v>
      </c>
      <c r="E29" s="25">
        <v>6179</v>
      </c>
      <c r="F29" s="10">
        <f t="shared" si="0"/>
        <v>-32.815048385343047</v>
      </c>
      <c r="G29" s="1"/>
      <c r="H29" s="1"/>
      <c r="I29" s="1"/>
    </row>
    <row r="30" spans="1:9" x14ac:dyDescent="0.25">
      <c r="A30" s="11" t="s">
        <v>64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5">
        <v>27717</v>
      </c>
      <c r="C31" s="25">
        <v>17061</v>
      </c>
      <c r="D31" s="25">
        <v>44206</v>
      </c>
      <c r="E31" s="25">
        <v>36186</v>
      </c>
      <c r="F31" s="10">
        <f t="shared" si="0"/>
        <v>-18.142333619870612</v>
      </c>
      <c r="G31" s="1"/>
      <c r="H31" s="1"/>
      <c r="I31" s="1"/>
    </row>
    <row r="32" spans="1:9" x14ac:dyDescent="0.25">
      <c r="A32" s="11" t="s">
        <v>66</v>
      </c>
      <c r="B32" s="26">
        <v>24316</v>
      </c>
      <c r="C32" s="26">
        <v>23532</v>
      </c>
      <c r="D32" s="26">
        <v>52257</v>
      </c>
      <c r="E32" s="26">
        <v>48298</v>
      </c>
      <c r="F32" s="13">
        <f t="shared" si="0"/>
        <v>-7.5760185238341222</v>
      </c>
      <c r="G32" s="1"/>
      <c r="H32" s="1"/>
      <c r="I32" s="1"/>
    </row>
    <row r="33" spans="1:9" x14ac:dyDescent="0.25">
      <c r="A33" s="8" t="s">
        <v>67</v>
      </c>
      <c r="B33" s="25">
        <v>31758</v>
      </c>
      <c r="C33" s="25">
        <v>31573</v>
      </c>
      <c r="D33" s="25">
        <v>65561</v>
      </c>
      <c r="E33" s="25">
        <v>63120</v>
      </c>
      <c r="F33" s="10">
        <f t="shared" si="0"/>
        <v>-3.7232501029575502</v>
      </c>
      <c r="G33" s="1"/>
      <c r="H33" s="1"/>
      <c r="I33" s="1"/>
    </row>
    <row r="34" spans="1:9" x14ac:dyDescent="0.25">
      <c r="A34" s="11" t="s">
        <v>68</v>
      </c>
      <c r="B34" s="26">
        <v>362</v>
      </c>
      <c r="C34" s="26">
        <v>274</v>
      </c>
      <c r="D34" s="26">
        <v>1205</v>
      </c>
      <c r="E34" s="26">
        <v>749</v>
      </c>
      <c r="F34" s="13">
        <f t="shared" si="0"/>
        <v>-37.842323651452283</v>
      </c>
      <c r="G34" s="1"/>
      <c r="H34" s="1"/>
      <c r="I34" s="1"/>
    </row>
    <row r="35" spans="1:9" x14ac:dyDescent="0.25">
      <c r="A35" s="14" t="s">
        <v>69</v>
      </c>
      <c r="B35" s="15">
        <f>SUM(B7:B34)</f>
        <v>755197</v>
      </c>
      <c r="C35" s="15">
        <f t="shared" ref="C35:E35" si="1">SUM(C7:C34)</f>
        <v>708439</v>
      </c>
      <c r="D35" s="15">
        <f t="shared" si="1"/>
        <v>1577794</v>
      </c>
      <c r="E35" s="15">
        <f t="shared" si="1"/>
        <v>1482833</v>
      </c>
      <c r="F35" s="16">
        <f t="shared" si="0"/>
        <v>-6.0185930482686558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7554</v>
      </c>
      <c r="C38" s="41">
        <f>D7</f>
        <v>11209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478824</v>
      </c>
      <c r="G38" s="42">
        <f>LOOKUP(E38,$A$38:$A$65,$C$38:$C$65)</f>
        <v>465510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6828</v>
      </c>
      <c r="C39" s="41">
        <f t="shared" ref="C39:C65" si="5">D8</f>
        <v>5342</v>
      </c>
      <c r="D39" s="41">
        <f t="shared" ref="D39:D65" si="6">_xlfn.RANK.EQ(B39,$B$38:$B$65)+COUNTIF($B$38:$B$65,B39)-1</f>
        <v>19</v>
      </c>
      <c r="E39" s="42" t="str">
        <f t="shared" si="2"/>
        <v>LAS PALMAS</v>
      </c>
      <c r="F39" s="42">
        <f t="shared" ref="F39:F54" si="7">LOOKUP(E39,$A$38:$A$65,$B$38:$B$65)</f>
        <v>337703</v>
      </c>
      <c r="G39" s="42">
        <f t="shared" ref="G39:G65" si="8">LOOKUP(E39,$A$38:$A$65,$C$38:$C$65)</f>
        <v>361388</v>
      </c>
    </row>
    <row r="40" spans="1:9" x14ac:dyDescent="0.25">
      <c r="A40" s="42" t="str">
        <f t="shared" si="3"/>
        <v>ALMERIA</v>
      </c>
      <c r="B40" s="41">
        <f t="shared" si="4"/>
        <v>17910</v>
      </c>
      <c r="C40" s="41">
        <f t="shared" si="5"/>
        <v>19043</v>
      </c>
      <c r="D40" s="41">
        <f t="shared" si="6"/>
        <v>12</v>
      </c>
      <c r="E40" s="42" t="str">
        <f t="shared" si="2"/>
        <v>BARCELONA</v>
      </c>
      <c r="F40" s="42">
        <f t="shared" si="7"/>
        <v>135701</v>
      </c>
      <c r="G40" s="42">
        <f t="shared" si="8"/>
        <v>141518</v>
      </c>
    </row>
    <row r="41" spans="1:9" x14ac:dyDescent="0.25">
      <c r="A41" s="42" t="str">
        <f t="shared" si="3"/>
        <v>AVILES</v>
      </c>
      <c r="B41" s="41">
        <f t="shared" si="4"/>
        <v>9925</v>
      </c>
      <c r="C41" s="41">
        <f t="shared" si="5"/>
        <v>8594</v>
      </c>
      <c r="D41" s="41">
        <f t="shared" si="6"/>
        <v>16</v>
      </c>
      <c r="E41" s="42" t="str">
        <f t="shared" si="2"/>
        <v>SANTA CRUZ DE TENERIFE</v>
      </c>
      <c r="F41" s="42">
        <f t="shared" si="7"/>
        <v>129688</v>
      </c>
      <c r="G41" s="42">
        <f t="shared" si="8"/>
        <v>178726</v>
      </c>
    </row>
    <row r="42" spans="1:9" x14ac:dyDescent="0.25">
      <c r="A42" s="42" t="str">
        <f t="shared" si="3"/>
        <v>BAHIA DE ALGECIRAS</v>
      </c>
      <c r="B42" s="41">
        <f t="shared" si="4"/>
        <v>478824</v>
      </c>
      <c r="C42" s="41">
        <f t="shared" si="5"/>
        <v>465510</v>
      </c>
      <c r="D42" s="41">
        <f t="shared" si="6"/>
        <v>1</v>
      </c>
      <c r="E42" s="42" t="str">
        <f t="shared" si="2"/>
        <v>VIGO</v>
      </c>
      <c r="F42" s="42">
        <f t="shared" si="7"/>
        <v>63120</v>
      </c>
      <c r="G42" s="42">
        <f t="shared" si="8"/>
        <v>65561</v>
      </c>
    </row>
    <row r="43" spans="1:9" x14ac:dyDescent="0.25">
      <c r="A43" s="42" t="str">
        <f t="shared" si="3"/>
        <v>BAHIA DE CADIZ</v>
      </c>
      <c r="B43" s="41">
        <f t="shared" si="4"/>
        <v>10101</v>
      </c>
      <c r="C43" s="41">
        <f t="shared" si="5"/>
        <v>10025</v>
      </c>
      <c r="D43" s="41">
        <f t="shared" si="6"/>
        <v>15</v>
      </c>
      <c r="E43" s="42" t="str">
        <f t="shared" si="2"/>
        <v>CEUTA</v>
      </c>
      <c r="F43" s="42">
        <f t="shared" si="7"/>
        <v>59671</v>
      </c>
      <c r="G43" s="42">
        <f t="shared" si="8"/>
        <v>61981</v>
      </c>
    </row>
    <row r="44" spans="1:9" x14ac:dyDescent="0.25">
      <c r="A44" s="42" t="str">
        <f t="shared" si="3"/>
        <v>BALEARES</v>
      </c>
      <c r="B44" s="41">
        <f t="shared" si="4"/>
        <v>2890</v>
      </c>
      <c r="C44" s="41">
        <f t="shared" si="5"/>
        <v>6210</v>
      </c>
      <c r="D44" s="41">
        <f t="shared" si="6"/>
        <v>23</v>
      </c>
      <c r="E44" s="42" t="str">
        <f t="shared" si="2"/>
        <v>VALENCIA</v>
      </c>
      <c r="F44" s="42">
        <f t="shared" si="7"/>
        <v>48298</v>
      </c>
      <c r="G44" s="42">
        <f t="shared" si="8"/>
        <v>52257</v>
      </c>
    </row>
    <row r="45" spans="1:9" x14ac:dyDescent="0.25">
      <c r="A45" s="42" t="str">
        <f t="shared" si="3"/>
        <v>BARCELONA</v>
      </c>
      <c r="B45" s="41">
        <f t="shared" si="4"/>
        <v>135701</v>
      </c>
      <c r="C45" s="41">
        <f t="shared" si="5"/>
        <v>141518</v>
      </c>
      <c r="D45" s="41">
        <f t="shared" si="6"/>
        <v>3</v>
      </c>
      <c r="E45" s="42" t="str">
        <f t="shared" si="2"/>
        <v>TARRAGONA</v>
      </c>
      <c r="F45" s="42">
        <f t="shared" si="7"/>
        <v>36186</v>
      </c>
      <c r="G45" s="42">
        <f t="shared" si="8"/>
        <v>44206</v>
      </c>
    </row>
    <row r="46" spans="1:9" x14ac:dyDescent="0.25">
      <c r="A46" s="42" t="str">
        <f t="shared" si="3"/>
        <v>BILBAO</v>
      </c>
      <c r="B46" s="41">
        <f t="shared" si="4"/>
        <v>19850</v>
      </c>
      <c r="C46" s="41">
        <f t="shared" si="5"/>
        <v>20590</v>
      </c>
      <c r="D46" s="41">
        <f t="shared" si="6"/>
        <v>11</v>
      </c>
      <c r="E46" s="42" t="str">
        <f t="shared" si="2"/>
        <v>GIJON</v>
      </c>
      <c r="F46" s="42">
        <f t="shared" si="7"/>
        <v>34422</v>
      </c>
      <c r="G46" s="42">
        <f t="shared" si="8"/>
        <v>34889</v>
      </c>
    </row>
    <row r="47" spans="1:9" x14ac:dyDescent="0.25">
      <c r="A47" s="42" t="str">
        <f t="shared" si="3"/>
        <v>CARTAGENA</v>
      </c>
      <c r="B47" s="41">
        <f t="shared" si="4"/>
        <v>24617</v>
      </c>
      <c r="C47" s="41">
        <f t="shared" si="5"/>
        <v>20753</v>
      </c>
      <c r="D47" s="41">
        <f t="shared" si="6"/>
        <v>10</v>
      </c>
      <c r="E47" s="42" t="str">
        <f t="shared" si="2"/>
        <v>CARTAGENA</v>
      </c>
      <c r="F47" s="42">
        <f t="shared" si="7"/>
        <v>24617</v>
      </c>
      <c r="G47" s="42">
        <f t="shared" si="8"/>
        <v>20753</v>
      </c>
    </row>
    <row r="48" spans="1:9" x14ac:dyDescent="0.25">
      <c r="A48" s="42" t="str">
        <f t="shared" si="3"/>
        <v>CASTELLON</v>
      </c>
      <c r="B48" s="41">
        <f t="shared" si="4"/>
        <v>5521</v>
      </c>
      <c r="C48" s="41">
        <f t="shared" si="5"/>
        <v>5156</v>
      </c>
      <c r="D48" s="41">
        <f t="shared" si="6"/>
        <v>22</v>
      </c>
      <c r="E48" s="42" t="str">
        <f t="shared" si="2"/>
        <v>BILBAO</v>
      </c>
      <c r="F48" s="42">
        <f t="shared" si="7"/>
        <v>19850</v>
      </c>
      <c r="G48" s="42">
        <f t="shared" si="8"/>
        <v>20590</v>
      </c>
    </row>
    <row r="49" spans="1:7" x14ac:dyDescent="0.25">
      <c r="A49" s="42" t="str">
        <f t="shared" si="3"/>
        <v>CEUTA</v>
      </c>
      <c r="B49" s="41">
        <f t="shared" si="4"/>
        <v>59671</v>
      </c>
      <c r="C49" s="41">
        <f t="shared" si="5"/>
        <v>61981</v>
      </c>
      <c r="D49" s="41">
        <f t="shared" si="6"/>
        <v>6</v>
      </c>
      <c r="E49" s="42" t="str">
        <f t="shared" si="2"/>
        <v>ALMERIA</v>
      </c>
      <c r="F49" s="42">
        <f t="shared" si="7"/>
        <v>17910</v>
      </c>
      <c r="G49" s="42">
        <f t="shared" si="8"/>
        <v>19043</v>
      </c>
    </row>
    <row r="50" spans="1:7" x14ac:dyDescent="0.25">
      <c r="A50" s="42" t="str">
        <f t="shared" si="3"/>
        <v>FERROL-SAN CIBRAO</v>
      </c>
      <c r="B50" s="41">
        <f t="shared" si="4"/>
        <v>1988</v>
      </c>
      <c r="C50" s="41">
        <f t="shared" si="5"/>
        <v>2291</v>
      </c>
      <c r="D50" s="41">
        <f t="shared" si="6"/>
        <v>25</v>
      </c>
      <c r="E50" s="42" t="str">
        <f t="shared" si="2"/>
        <v>HUELVA</v>
      </c>
      <c r="F50" s="42">
        <f t="shared" si="7"/>
        <v>17575</v>
      </c>
      <c r="G50" s="42">
        <f t="shared" si="8"/>
        <v>21436</v>
      </c>
    </row>
    <row r="51" spans="1:7" x14ac:dyDescent="0.25">
      <c r="A51" s="42" t="str">
        <f t="shared" si="3"/>
        <v>GIJON</v>
      </c>
      <c r="B51" s="41">
        <f t="shared" si="4"/>
        <v>34422</v>
      </c>
      <c r="C51" s="41">
        <f t="shared" si="5"/>
        <v>34889</v>
      </c>
      <c r="D51" s="41">
        <f t="shared" si="6"/>
        <v>9</v>
      </c>
      <c r="E51" s="42" t="str">
        <f t="shared" si="2"/>
        <v>MARIN Y RIA DE PONTEVEDRA</v>
      </c>
      <c r="F51" s="42">
        <f t="shared" si="7"/>
        <v>11292</v>
      </c>
      <c r="G51" s="42">
        <f t="shared" si="8"/>
        <v>11201</v>
      </c>
    </row>
    <row r="52" spans="1:7" x14ac:dyDescent="0.25">
      <c r="A52" s="42" t="str">
        <f t="shared" si="3"/>
        <v>HUELVA</v>
      </c>
      <c r="B52" s="41">
        <f t="shared" si="4"/>
        <v>17575</v>
      </c>
      <c r="C52" s="41">
        <f t="shared" si="5"/>
        <v>21436</v>
      </c>
      <c r="D52" s="41">
        <f t="shared" si="6"/>
        <v>13</v>
      </c>
      <c r="E52" s="42" t="str">
        <f t="shared" si="2"/>
        <v>BAHIA DE CADIZ</v>
      </c>
      <c r="F52" s="42">
        <f t="shared" si="7"/>
        <v>10101</v>
      </c>
      <c r="G52" s="42">
        <f t="shared" si="8"/>
        <v>10025</v>
      </c>
    </row>
    <row r="53" spans="1:7" x14ac:dyDescent="0.25">
      <c r="A53" s="42" t="str">
        <f t="shared" si="3"/>
        <v>LAS PALMAS</v>
      </c>
      <c r="B53" s="41">
        <f t="shared" si="4"/>
        <v>337703</v>
      </c>
      <c r="C53" s="41">
        <f t="shared" si="5"/>
        <v>361388</v>
      </c>
      <c r="D53" s="41">
        <f t="shared" si="6"/>
        <v>2</v>
      </c>
      <c r="E53" s="42" t="str">
        <f t="shared" si="2"/>
        <v>AVILES</v>
      </c>
      <c r="F53" s="42">
        <f t="shared" si="7"/>
        <v>9925</v>
      </c>
      <c r="G53" s="42">
        <f t="shared" si="8"/>
        <v>8594</v>
      </c>
    </row>
    <row r="54" spans="1:7" x14ac:dyDescent="0.25">
      <c r="A54" s="42" t="str">
        <f t="shared" si="3"/>
        <v>MALAGA</v>
      </c>
      <c r="B54" s="41">
        <f t="shared" si="4"/>
        <v>6705</v>
      </c>
      <c r="C54" s="41">
        <f t="shared" si="5"/>
        <v>8654</v>
      </c>
      <c r="D54" s="41">
        <f t="shared" si="6"/>
        <v>20</v>
      </c>
      <c r="E54" s="42" t="str">
        <f t="shared" si="2"/>
        <v>A CORUÑA</v>
      </c>
      <c r="F54" s="42">
        <f t="shared" si="7"/>
        <v>7554</v>
      </c>
      <c r="G54" s="42">
        <f t="shared" si="8"/>
        <v>11209</v>
      </c>
    </row>
    <row r="55" spans="1:7" x14ac:dyDescent="0.25">
      <c r="A55" s="42" t="str">
        <f t="shared" si="3"/>
        <v>MARIN Y RIA DE PONTEVEDRA</v>
      </c>
      <c r="B55" s="41">
        <f t="shared" si="4"/>
        <v>11292</v>
      </c>
      <c r="C55" s="41">
        <f t="shared" si="5"/>
        <v>11201</v>
      </c>
      <c r="D55" s="41">
        <f t="shared" si="6"/>
        <v>14</v>
      </c>
      <c r="E55" s="42" t="str">
        <f t="shared" si="2"/>
        <v>PASAIA</v>
      </c>
      <c r="F55" s="42">
        <f t="shared" ref="F55:F65" si="9">LOOKUP(E55,$A$38:$A$65,$B$38:$B$65)</f>
        <v>7188</v>
      </c>
      <c r="G55" s="42">
        <f t="shared" si="8"/>
        <v>7437</v>
      </c>
    </row>
    <row r="56" spans="1:7" x14ac:dyDescent="0.25">
      <c r="A56" s="42" t="str">
        <f t="shared" si="3"/>
        <v>MELILLA</v>
      </c>
      <c r="B56" s="41">
        <f t="shared" si="4"/>
        <v>33</v>
      </c>
      <c r="C56" s="41">
        <f t="shared" si="5"/>
        <v>1107</v>
      </c>
      <c r="D56" s="41">
        <f t="shared" si="6"/>
        <v>27</v>
      </c>
      <c r="E56" s="42" t="str">
        <f t="shared" si="2"/>
        <v>ALICANTE</v>
      </c>
      <c r="F56" s="42">
        <f t="shared" si="9"/>
        <v>6828</v>
      </c>
      <c r="G56" s="42">
        <f t="shared" si="8"/>
        <v>5342</v>
      </c>
    </row>
    <row r="57" spans="1:7" x14ac:dyDescent="0.25">
      <c r="A57" s="42" t="str">
        <f t="shared" si="3"/>
        <v>MOTRIL</v>
      </c>
      <c r="B57" s="41">
        <f t="shared" si="4"/>
        <v>2315</v>
      </c>
      <c r="C57" s="41">
        <f t="shared" si="5"/>
        <v>2308</v>
      </c>
      <c r="D57" s="41">
        <f t="shared" si="6"/>
        <v>24</v>
      </c>
      <c r="E57" s="42" t="str">
        <f t="shared" si="2"/>
        <v>MALAGA</v>
      </c>
      <c r="F57" s="42">
        <f t="shared" si="9"/>
        <v>6705</v>
      </c>
      <c r="G57" s="42">
        <f t="shared" si="8"/>
        <v>8654</v>
      </c>
    </row>
    <row r="58" spans="1:7" x14ac:dyDescent="0.25">
      <c r="A58" s="42" t="str">
        <f t="shared" si="3"/>
        <v>PASAIA</v>
      </c>
      <c r="B58" s="41">
        <f t="shared" si="4"/>
        <v>7188</v>
      </c>
      <c r="C58" s="41">
        <f t="shared" si="5"/>
        <v>7437</v>
      </c>
      <c r="D58" s="41">
        <f t="shared" si="6"/>
        <v>18</v>
      </c>
      <c r="E58" s="42" t="str">
        <f t="shared" si="2"/>
        <v>SANTANDER</v>
      </c>
      <c r="F58" s="42">
        <f t="shared" si="9"/>
        <v>6179</v>
      </c>
      <c r="G58" s="42">
        <f t="shared" si="8"/>
        <v>9197</v>
      </c>
    </row>
    <row r="59" spans="1:7" x14ac:dyDescent="0.25">
      <c r="A59" s="42" t="str">
        <f t="shared" si="3"/>
        <v>SANTA CRUZ DE TENERIFE</v>
      </c>
      <c r="B59" s="41">
        <f t="shared" si="4"/>
        <v>129688</v>
      </c>
      <c r="C59" s="41">
        <f t="shared" si="5"/>
        <v>178726</v>
      </c>
      <c r="D59" s="41">
        <f t="shared" si="6"/>
        <v>4</v>
      </c>
      <c r="E59" s="42" t="str">
        <f t="shared" si="2"/>
        <v>CASTELLON</v>
      </c>
      <c r="F59" s="42">
        <f t="shared" si="9"/>
        <v>5521</v>
      </c>
      <c r="G59" s="42">
        <f t="shared" si="8"/>
        <v>5156</v>
      </c>
    </row>
    <row r="60" spans="1:7" x14ac:dyDescent="0.25">
      <c r="A60" s="42" t="str">
        <f t="shared" si="3"/>
        <v>SANTANDER</v>
      </c>
      <c r="B60" s="41">
        <f t="shared" si="4"/>
        <v>6179</v>
      </c>
      <c r="C60" s="41">
        <f t="shared" si="5"/>
        <v>9197</v>
      </c>
      <c r="D60" s="41">
        <f t="shared" si="6"/>
        <v>21</v>
      </c>
      <c r="E60" s="42" t="str">
        <f t="shared" si="2"/>
        <v>BALEARES</v>
      </c>
      <c r="F60" s="42">
        <f t="shared" si="9"/>
        <v>2890</v>
      </c>
      <c r="G60" s="42">
        <f t="shared" si="8"/>
        <v>6210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MOTRIL</v>
      </c>
      <c r="F61" s="42">
        <f t="shared" si="9"/>
        <v>2315</v>
      </c>
      <c r="G61" s="42">
        <f t="shared" si="8"/>
        <v>2308</v>
      </c>
    </row>
    <row r="62" spans="1:7" x14ac:dyDescent="0.25">
      <c r="A62" s="42" t="str">
        <f t="shared" si="3"/>
        <v>TARRAGONA</v>
      </c>
      <c r="B62" s="41">
        <f t="shared" si="4"/>
        <v>36186</v>
      </c>
      <c r="C62" s="41">
        <f t="shared" si="5"/>
        <v>44206</v>
      </c>
      <c r="D62" s="41">
        <f t="shared" si="6"/>
        <v>8</v>
      </c>
      <c r="E62" s="42" t="str">
        <f t="shared" si="2"/>
        <v>FERROL-SAN CIBRAO</v>
      </c>
      <c r="F62" s="42">
        <f t="shared" si="9"/>
        <v>1988</v>
      </c>
      <c r="G62" s="42">
        <f t="shared" si="8"/>
        <v>2291</v>
      </c>
    </row>
    <row r="63" spans="1:7" x14ac:dyDescent="0.25">
      <c r="A63" s="42" t="str">
        <f t="shared" si="3"/>
        <v>VALENCIA</v>
      </c>
      <c r="B63" s="41">
        <f t="shared" si="4"/>
        <v>48298</v>
      </c>
      <c r="C63" s="41">
        <f t="shared" si="5"/>
        <v>52257</v>
      </c>
      <c r="D63" s="41">
        <f t="shared" si="6"/>
        <v>7</v>
      </c>
      <c r="E63" s="42" t="str">
        <f t="shared" si="2"/>
        <v>VILAGARCIA</v>
      </c>
      <c r="F63" s="42">
        <f t="shared" si="9"/>
        <v>749</v>
      </c>
      <c r="G63" s="42">
        <f t="shared" si="8"/>
        <v>1205</v>
      </c>
    </row>
    <row r="64" spans="1:7" x14ac:dyDescent="0.25">
      <c r="A64" s="42" t="str">
        <f t="shared" si="3"/>
        <v>VIGO</v>
      </c>
      <c r="B64" s="41">
        <f t="shared" si="4"/>
        <v>63120</v>
      </c>
      <c r="C64" s="41">
        <f t="shared" si="5"/>
        <v>65561</v>
      </c>
      <c r="D64" s="41">
        <f t="shared" si="6"/>
        <v>5</v>
      </c>
      <c r="E64" s="42" t="str">
        <f t="shared" si="2"/>
        <v>MELILLA</v>
      </c>
      <c r="F64" s="42">
        <f t="shared" si="9"/>
        <v>33</v>
      </c>
      <c r="G64" s="42">
        <f t="shared" si="8"/>
        <v>1107</v>
      </c>
    </row>
    <row r="65" spans="1:7" x14ac:dyDescent="0.25">
      <c r="A65" s="42" t="str">
        <f t="shared" si="3"/>
        <v>VILAGARCIA</v>
      </c>
      <c r="B65" s="41">
        <f t="shared" si="4"/>
        <v>749</v>
      </c>
      <c r="C65" s="41">
        <f t="shared" si="5"/>
        <v>1205</v>
      </c>
      <c r="D65" s="41">
        <f t="shared" si="6"/>
        <v>26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38826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28">
        <v>0</v>
      </c>
      <c r="C8" s="28">
        <v>0</v>
      </c>
      <c r="D8" s="28">
        <v>0</v>
      </c>
      <c r="E8" s="2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28">
        <v>0</v>
      </c>
      <c r="C10" s="28">
        <v>0</v>
      </c>
      <c r="D10" s="28">
        <v>0</v>
      </c>
      <c r="E10" s="28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27">
        <v>2350092</v>
      </c>
      <c r="C11" s="27">
        <v>2189083</v>
      </c>
      <c r="D11" s="27">
        <v>5186091</v>
      </c>
      <c r="E11" s="27">
        <v>4667581</v>
      </c>
      <c r="F11" s="10">
        <f t="shared" si="0"/>
        <v>-9.998089119531457</v>
      </c>
      <c r="G11" s="1"/>
      <c r="H11" s="1"/>
      <c r="I11" s="1"/>
    </row>
    <row r="12" spans="1:12" x14ac:dyDescent="0.25">
      <c r="A12" s="11" t="s">
        <v>46</v>
      </c>
      <c r="B12" s="28">
        <v>2573</v>
      </c>
      <c r="C12" s="28">
        <v>325</v>
      </c>
      <c r="D12" s="28">
        <v>7745</v>
      </c>
      <c r="E12" s="28">
        <v>26776</v>
      </c>
      <c r="F12" s="13">
        <f t="shared" si="0"/>
        <v>245.71981923821818</v>
      </c>
      <c r="G12" s="1"/>
      <c r="H12" s="1"/>
      <c r="I12" s="1"/>
    </row>
    <row r="13" spans="1:12" x14ac:dyDescent="0.25">
      <c r="A13" s="8" t="s">
        <v>47</v>
      </c>
      <c r="B13" s="27">
        <v>1382</v>
      </c>
      <c r="C13" s="27">
        <v>1869</v>
      </c>
      <c r="D13" s="27">
        <v>2552</v>
      </c>
      <c r="E13" s="27">
        <v>3453</v>
      </c>
      <c r="F13" s="10">
        <f t="shared" si="0"/>
        <v>35.305642633228842</v>
      </c>
      <c r="G13" s="1"/>
      <c r="H13" s="1"/>
      <c r="I13" s="1"/>
    </row>
    <row r="14" spans="1:12" x14ac:dyDescent="0.25">
      <c r="A14" s="11" t="s">
        <v>48</v>
      </c>
      <c r="B14" s="28">
        <v>641704</v>
      </c>
      <c r="C14" s="28">
        <v>714479</v>
      </c>
      <c r="D14" s="28">
        <v>1346596</v>
      </c>
      <c r="E14" s="28">
        <v>1457422</v>
      </c>
      <c r="F14" s="13">
        <f t="shared" si="0"/>
        <v>8.230085341111959</v>
      </c>
      <c r="G14" s="1"/>
      <c r="H14" s="1"/>
      <c r="I14" s="1"/>
    </row>
    <row r="15" spans="1:12" x14ac:dyDescent="0.25">
      <c r="A15" s="8" t="s">
        <v>49</v>
      </c>
      <c r="B15" s="27">
        <v>208218</v>
      </c>
      <c r="C15" s="27">
        <v>142848</v>
      </c>
      <c r="D15" s="27">
        <v>221213</v>
      </c>
      <c r="E15" s="27">
        <v>181011</v>
      </c>
      <c r="F15" s="10">
        <f t="shared" si="0"/>
        <v>-18.173434653478779</v>
      </c>
      <c r="G15" s="1"/>
      <c r="H15" s="1"/>
      <c r="I15" s="1"/>
    </row>
    <row r="16" spans="1:12" x14ac:dyDescent="0.25">
      <c r="A16" s="11" t="s">
        <v>50</v>
      </c>
      <c r="B16" s="28">
        <v>0</v>
      </c>
      <c r="C16" s="28">
        <v>505</v>
      </c>
      <c r="D16" s="28">
        <v>0</v>
      </c>
      <c r="E16" s="28">
        <v>1245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27">
        <v>0</v>
      </c>
      <c r="C17" s="27">
        <v>0</v>
      </c>
      <c r="D17" s="27">
        <v>1405</v>
      </c>
      <c r="E17" s="27">
        <v>94</v>
      </c>
      <c r="F17" s="10">
        <f t="shared" si="0"/>
        <v>-93.309608540925268</v>
      </c>
      <c r="G17" s="1"/>
      <c r="H17" s="1"/>
      <c r="I17" s="1"/>
    </row>
    <row r="18" spans="1:9" x14ac:dyDescent="0.25">
      <c r="A18" s="11" t="s">
        <v>52</v>
      </c>
      <c r="B18" s="28">
        <v>2414</v>
      </c>
      <c r="C18" s="28">
        <v>47232</v>
      </c>
      <c r="D18" s="28">
        <v>55517</v>
      </c>
      <c r="E18" s="28">
        <v>101125</v>
      </c>
      <c r="F18" s="13">
        <f t="shared" si="0"/>
        <v>82.151413080677997</v>
      </c>
      <c r="G18" s="1"/>
      <c r="H18" s="1"/>
      <c r="I18" s="1"/>
    </row>
    <row r="19" spans="1:9" x14ac:dyDescent="0.25">
      <c r="A19" s="8" t="s">
        <v>53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28">
        <v>0</v>
      </c>
      <c r="C20" s="28">
        <v>14861</v>
      </c>
      <c r="D20" s="28">
        <v>0</v>
      </c>
      <c r="E20" s="28">
        <v>32352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27">
        <v>0</v>
      </c>
      <c r="C21" s="27">
        <v>0</v>
      </c>
      <c r="D21" s="27">
        <v>0</v>
      </c>
      <c r="E21" s="27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28">
        <v>671383</v>
      </c>
      <c r="C22" s="28">
        <v>686701</v>
      </c>
      <c r="D22" s="28">
        <v>1428648</v>
      </c>
      <c r="E22" s="28">
        <v>1464642</v>
      </c>
      <c r="F22" s="13">
        <f t="shared" si="0"/>
        <v>2.5194449577502667</v>
      </c>
      <c r="G22" s="1"/>
      <c r="H22" s="1"/>
      <c r="I22" s="1"/>
    </row>
    <row r="23" spans="1:9" x14ac:dyDescent="0.25">
      <c r="A23" s="8" t="s">
        <v>57</v>
      </c>
      <c r="B23" s="27">
        <v>107291</v>
      </c>
      <c r="C23" s="27">
        <v>123610</v>
      </c>
      <c r="D23" s="27">
        <v>204389</v>
      </c>
      <c r="E23" s="27">
        <v>293662</v>
      </c>
      <c r="F23" s="10">
        <f t="shared" si="0"/>
        <v>43.677986584405232</v>
      </c>
      <c r="G23" s="1"/>
      <c r="H23" s="1"/>
      <c r="I23" s="1"/>
    </row>
    <row r="24" spans="1:9" x14ac:dyDescent="0.25">
      <c r="A24" s="11" t="s">
        <v>58</v>
      </c>
      <c r="B24" s="28">
        <v>0</v>
      </c>
      <c r="C24" s="28">
        <v>0</v>
      </c>
      <c r="D24" s="28">
        <v>0</v>
      </c>
      <c r="E24" s="28">
        <v>0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8">
        <v>0</v>
      </c>
      <c r="C26" s="28">
        <v>2</v>
      </c>
      <c r="D26" s="28">
        <v>0</v>
      </c>
      <c r="E26" s="28">
        <v>2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28">
        <v>43023</v>
      </c>
      <c r="C28" s="28">
        <v>23753</v>
      </c>
      <c r="D28" s="28">
        <v>81693</v>
      </c>
      <c r="E28" s="28">
        <v>48778</v>
      </c>
      <c r="F28" s="13">
        <f t="shared" si="0"/>
        <v>-40.291089811856587</v>
      </c>
      <c r="G28" s="1"/>
      <c r="H28" s="1"/>
      <c r="I28" s="1"/>
    </row>
    <row r="29" spans="1:9" x14ac:dyDescent="0.25">
      <c r="A29" s="8" t="s">
        <v>63</v>
      </c>
      <c r="B29" s="27">
        <v>6</v>
      </c>
      <c r="C29" s="27">
        <v>765</v>
      </c>
      <c r="D29" s="27">
        <v>32</v>
      </c>
      <c r="E29" s="27">
        <v>1740</v>
      </c>
      <c r="F29" s="10">
        <f t="shared" si="0"/>
        <v>5337.5</v>
      </c>
      <c r="G29" s="1"/>
      <c r="H29" s="1"/>
      <c r="I29" s="1"/>
    </row>
    <row r="30" spans="1:9" x14ac:dyDescent="0.25">
      <c r="A30" s="11" t="s">
        <v>64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7">
        <v>295771</v>
      </c>
      <c r="C31" s="27">
        <v>202928</v>
      </c>
      <c r="D31" s="27">
        <v>499476</v>
      </c>
      <c r="E31" s="27">
        <v>472654</v>
      </c>
      <c r="F31" s="10">
        <f t="shared" si="0"/>
        <v>-5.3700277891230002</v>
      </c>
      <c r="G31" s="1"/>
      <c r="H31" s="1"/>
      <c r="I31" s="1"/>
    </row>
    <row r="32" spans="1:9" x14ac:dyDescent="0.25">
      <c r="A32" s="11" t="s">
        <v>66</v>
      </c>
      <c r="B32" s="28">
        <v>672184</v>
      </c>
      <c r="C32" s="28">
        <v>915438</v>
      </c>
      <c r="D32" s="28">
        <v>1326546</v>
      </c>
      <c r="E32" s="28">
        <v>1760534</v>
      </c>
      <c r="F32" s="13">
        <f t="shared" si="0"/>
        <v>32.715638960126512</v>
      </c>
      <c r="G32" s="1"/>
      <c r="H32" s="1"/>
      <c r="I32" s="1"/>
    </row>
    <row r="33" spans="1:9" x14ac:dyDescent="0.25">
      <c r="A33" s="8" t="s">
        <v>67</v>
      </c>
      <c r="B33" s="27">
        <v>1985</v>
      </c>
      <c r="C33" s="27">
        <v>3698</v>
      </c>
      <c r="D33" s="27">
        <v>20789</v>
      </c>
      <c r="E33" s="27">
        <v>11341</v>
      </c>
      <c r="F33" s="10">
        <f t="shared" si="0"/>
        <v>-45.447111453172347</v>
      </c>
      <c r="G33" s="1"/>
      <c r="H33" s="1"/>
      <c r="I33" s="1"/>
    </row>
    <row r="34" spans="1:9" x14ac:dyDescent="0.25">
      <c r="A34" s="11" t="s">
        <v>68</v>
      </c>
      <c r="B34" s="28">
        <v>0</v>
      </c>
      <c r="C34" s="28">
        <v>0</v>
      </c>
      <c r="D34" s="28">
        <v>0</v>
      </c>
      <c r="E34" s="2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4998026</v>
      </c>
      <c r="C35" s="15">
        <f t="shared" ref="C35:E35" si="1">SUM(C7:C34)</f>
        <v>5068097</v>
      </c>
      <c r="D35" s="15">
        <f t="shared" si="1"/>
        <v>10382692</v>
      </c>
      <c r="E35" s="15">
        <f t="shared" si="1"/>
        <v>10524412</v>
      </c>
      <c r="F35" s="16">
        <f t="shared" si="0"/>
        <v>1.3649639226512704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4667581</v>
      </c>
      <c r="G38" s="42">
        <f>LOOKUP(E38,$A$38:$A$65,$C$38:$C$65)</f>
        <v>5186091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1760534</v>
      </c>
      <c r="G39" s="42">
        <f t="shared" ref="G39:G65" si="8">LOOKUP(E39,$A$38:$A$65,$C$38:$C$65)</f>
        <v>1326546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1464642</v>
      </c>
      <c r="G40" s="42">
        <f t="shared" si="8"/>
        <v>1428648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1457422</v>
      </c>
      <c r="G41" s="42">
        <f t="shared" si="8"/>
        <v>1346596</v>
      </c>
    </row>
    <row r="42" spans="1:9" x14ac:dyDescent="0.25">
      <c r="A42" s="42" t="str">
        <f t="shared" si="3"/>
        <v>BAHIA DE ALGECIRAS</v>
      </c>
      <c r="B42" s="41">
        <f t="shared" si="4"/>
        <v>4667581</v>
      </c>
      <c r="C42" s="41">
        <f t="shared" si="5"/>
        <v>5186091</v>
      </c>
      <c r="D42" s="41">
        <f t="shared" si="6"/>
        <v>1</v>
      </c>
      <c r="E42" s="42" t="str">
        <f t="shared" si="2"/>
        <v>TARRAGONA</v>
      </c>
      <c r="F42" s="42">
        <f t="shared" si="7"/>
        <v>472654</v>
      </c>
      <c r="G42" s="42">
        <f t="shared" si="8"/>
        <v>499476</v>
      </c>
    </row>
    <row r="43" spans="1:9" x14ac:dyDescent="0.25">
      <c r="A43" s="42" t="str">
        <f t="shared" si="3"/>
        <v>BAHIA DE CADIZ</v>
      </c>
      <c r="B43" s="41">
        <f t="shared" si="4"/>
        <v>26776</v>
      </c>
      <c r="C43" s="41">
        <f t="shared" si="5"/>
        <v>7745</v>
      </c>
      <c r="D43" s="41">
        <f t="shared" si="6"/>
        <v>11</v>
      </c>
      <c r="E43" s="42" t="str">
        <f t="shared" si="2"/>
        <v>MALAGA</v>
      </c>
      <c r="F43" s="42">
        <f t="shared" si="7"/>
        <v>293662</v>
      </c>
      <c r="G43" s="42">
        <f t="shared" si="8"/>
        <v>204389</v>
      </c>
    </row>
    <row r="44" spans="1:9" x14ac:dyDescent="0.25">
      <c r="A44" s="42" t="str">
        <f t="shared" si="3"/>
        <v>BALEARES</v>
      </c>
      <c r="B44" s="41">
        <f t="shared" si="4"/>
        <v>3453</v>
      </c>
      <c r="C44" s="41">
        <f t="shared" si="5"/>
        <v>2552</v>
      </c>
      <c r="D44" s="41">
        <f t="shared" si="6"/>
        <v>13</v>
      </c>
      <c r="E44" s="42" t="str">
        <f t="shared" si="2"/>
        <v>BILBAO</v>
      </c>
      <c r="F44" s="42">
        <f t="shared" si="7"/>
        <v>181011</v>
      </c>
      <c r="G44" s="42">
        <f t="shared" si="8"/>
        <v>221213</v>
      </c>
    </row>
    <row r="45" spans="1:9" x14ac:dyDescent="0.25">
      <c r="A45" s="42" t="str">
        <f t="shared" si="3"/>
        <v>BARCELONA</v>
      </c>
      <c r="B45" s="41">
        <f t="shared" si="4"/>
        <v>1457422</v>
      </c>
      <c r="C45" s="41">
        <f t="shared" si="5"/>
        <v>1346596</v>
      </c>
      <c r="D45" s="41">
        <f t="shared" si="6"/>
        <v>4</v>
      </c>
      <c r="E45" s="42" t="str">
        <f t="shared" si="2"/>
        <v>CEUTA</v>
      </c>
      <c r="F45" s="42">
        <f t="shared" si="7"/>
        <v>101125</v>
      </c>
      <c r="G45" s="42">
        <f t="shared" si="8"/>
        <v>55517</v>
      </c>
    </row>
    <row r="46" spans="1:9" x14ac:dyDescent="0.25">
      <c r="A46" s="42" t="str">
        <f t="shared" si="3"/>
        <v>BILBAO</v>
      </c>
      <c r="B46" s="41">
        <f t="shared" si="4"/>
        <v>181011</v>
      </c>
      <c r="C46" s="41">
        <f t="shared" si="5"/>
        <v>221213</v>
      </c>
      <c r="D46" s="41">
        <f t="shared" si="6"/>
        <v>7</v>
      </c>
      <c r="E46" s="42" t="str">
        <f t="shared" si="2"/>
        <v>SANTA CRUZ DE TENERIFE</v>
      </c>
      <c r="F46" s="42">
        <f t="shared" si="7"/>
        <v>48778</v>
      </c>
      <c r="G46" s="42">
        <f t="shared" si="8"/>
        <v>81693</v>
      </c>
    </row>
    <row r="47" spans="1:9" x14ac:dyDescent="0.25">
      <c r="A47" s="42" t="str">
        <f t="shared" si="3"/>
        <v>CARTAGENA</v>
      </c>
      <c r="B47" s="41">
        <f t="shared" si="4"/>
        <v>1245</v>
      </c>
      <c r="C47" s="41">
        <f t="shared" si="5"/>
        <v>0</v>
      </c>
      <c r="D47" s="41">
        <f t="shared" si="6"/>
        <v>15</v>
      </c>
      <c r="E47" s="42" t="str">
        <f t="shared" si="2"/>
        <v>GIJON</v>
      </c>
      <c r="F47" s="42">
        <f t="shared" si="7"/>
        <v>32352</v>
      </c>
      <c r="G47" s="42">
        <f t="shared" si="8"/>
        <v>0</v>
      </c>
    </row>
    <row r="48" spans="1:9" x14ac:dyDescent="0.25">
      <c r="A48" s="42" t="str">
        <f t="shared" si="3"/>
        <v>CASTELLON</v>
      </c>
      <c r="B48" s="41">
        <f t="shared" si="4"/>
        <v>94</v>
      </c>
      <c r="C48" s="41">
        <f t="shared" si="5"/>
        <v>1405</v>
      </c>
      <c r="D48" s="41">
        <f t="shared" si="6"/>
        <v>16</v>
      </c>
      <c r="E48" s="42" t="str">
        <f t="shared" si="2"/>
        <v>BAHIA DE CADIZ</v>
      </c>
      <c r="F48" s="42">
        <f t="shared" si="7"/>
        <v>26776</v>
      </c>
      <c r="G48" s="42">
        <f t="shared" si="8"/>
        <v>7745</v>
      </c>
    </row>
    <row r="49" spans="1:7" x14ac:dyDescent="0.25">
      <c r="A49" s="42" t="str">
        <f t="shared" si="3"/>
        <v>CEUTA</v>
      </c>
      <c r="B49" s="41">
        <f t="shared" si="4"/>
        <v>101125</v>
      </c>
      <c r="C49" s="41">
        <f t="shared" si="5"/>
        <v>55517</v>
      </c>
      <c r="D49" s="41">
        <f t="shared" si="6"/>
        <v>8</v>
      </c>
      <c r="E49" s="42" t="str">
        <f t="shared" si="2"/>
        <v>VIGO</v>
      </c>
      <c r="F49" s="42">
        <f t="shared" si="7"/>
        <v>11341</v>
      </c>
      <c r="G49" s="42">
        <f t="shared" si="8"/>
        <v>20789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BALEARES</v>
      </c>
      <c r="F50" s="42">
        <f t="shared" si="7"/>
        <v>3453</v>
      </c>
      <c r="G50" s="42">
        <f t="shared" si="8"/>
        <v>2552</v>
      </c>
    </row>
    <row r="51" spans="1:7" x14ac:dyDescent="0.25">
      <c r="A51" s="42" t="str">
        <f t="shared" si="3"/>
        <v>GIJON</v>
      </c>
      <c r="B51" s="41">
        <f t="shared" si="4"/>
        <v>32352</v>
      </c>
      <c r="C51" s="41">
        <f t="shared" si="5"/>
        <v>0</v>
      </c>
      <c r="D51" s="41">
        <f t="shared" si="6"/>
        <v>10</v>
      </c>
      <c r="E51" s="42" t="str">
        <f t="shared" si="2"/>
        <v>SANTANDER</v>
      </c>
      <c r="F51" s="42">
        <f t="shared" si="7"/>
        <v>1740</v>
      </c>
      <c r="G51" s="42">
        <f t="shared" si="8"/>
        <v>32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1245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1464642</v>
      </c>
      <c r="C53" s="41">
        <f t="shared" si="5"/>
        <v>1428648</v>
      </c>
      <c r="D53" s="41">
        <f t="shared" si="6"/>
        <v>3</v>
      </c>
      <c r="E53" s="42" t="str">
        <f t="shared" si="2"/>
        <v>CASTELLON</v>
      </c>
      <c r="F53" s="42">
        <f t="shared" si="7"/>
        <v>94</v>
      </c>
      <c r="G53" s="42">
        <f t="shared" si="8"/>
        <v>1405</v>
      </c>
    </row>
    <row r="54" spans="1:7" x14ac:dyDescent="0.25">
      <c r="A54" s="42" t="str">
        <f t="shared" si="3"/>
        <v>MALAGA</v>
      </c>
      <c r="B54" s="41">
        <f t="shared" si="4"/>
        <v>293662</v>
      </c>
      <c r="C54" s="41">
        <f t="shared" si="5"/>
        <v>204389</v>
      </c>
      <c r="D54" s="41">
        <f t="shared" si="6"/>
        <v>6</v>
      </c>
      <c r="E54" s="42" t="str">
        <f t="shared" si="2"/>
        <v>MOTRIL</v>
      </c>
      <c r="F54" s="42">
        <f t="shared" si="7"/>
        <v>2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2</v>
      </c>
      <c r="C57" s="41">
        <f t="shared" si="5"/>
        <v>0</v>
      </c>
      <c r="D57" s="41">
        <f t="shared" si="6"/>
        <v>17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48778</v>
      </c>
      <c r="C59" s="41">
        <f t="shared" si="5"/>
        <v>81693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1740</v>
      </c>
      <c r="C60" s="41">
        <f t="shared" si="5"/>
        <v>32</v>
      </c>
      <c r="D60" s="41">
        <f t="shared" si="6"/>
        <v>14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472654</v>
      </c>
      <c r="C62" s="41">
        <f t="shared" si="5"/>
        <v>499476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1760534</v>
      </c>
      <c r="C63" s="41">
        <f t="shared" si="5"/>
        <v>1326546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11341</v>
      </c>
      <c r="C64" s="41">
        <f t="shared" si="5"/>
        <v>20789</v>
      </c>
      <c r="D64" s="41">
        <f t="shared" si="6"/>
        <v>12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38826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0">
        <v>0</v>
      </c>
      <c r="C8" s="30">
        <v>0</v>
      </c>
      <c r="D8" s="30">
        <v>0</v>
      </c>
      <c r="E8" s="30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29">
        <v>2342722</v>
      </c>
      <c r="C11" s="29">
        <v>2187549</v>
      </c>
      <c r="D11" s="29">
        <v>5148049</v>
      </c>
      <c r="E11" s="29">
        <v>4664445</v>
      </c>
      <c r="F11" s="10">
        <f t="shared" si="0"/>
        <v>-9.3939276801755369</v>
      </c>
      <c r="G11" s="1"/>
      <c r="H11" s="1"/>
      <c r="I11" s="1"/>
    </row>
    <row r="12" spans="1:12" x14ac:dyDescent="0.25">
      <c r="A12" s="11" t="s">
        <v>46</v>
      </c>
      <c r="B12" s="30">
        <v>2573</v>
      </c>
      <c r="C12" s="30">
        <v>325</v>
      </c>
      <c r="D12" s="30">
        <v>7745</v>
      </c>
      <c r="E12" s="30">
        <v>26776</v>
      </c>
      <c r="F12" s="13">
        <f t="shared" si="0"/>
        <v>245.71981923821818</v>
      </c>
      <c r="G12" s="1"/>
      <c r="H12" s="1"/>
      <c r="I12" s="1"/>
    </row>
    <row r="13" spans="1:12" x14ac:dyDescent="0.25">
      <c r="A13" s="8" t="s">
        <v>47</v>
      </c>
      <c r="B13" s="29">
        <v>104</v>
      </c>
      <c r="C13" s="29">
        <v>323</v>
      </c>
      <c r="D13" s="29">
        <v>194</v>
      </c>
      <c r="E13" s="29">
        <v>1117</v>
      </c>
      <c r="F13" s="10">
        <f t="shared" si="0"/>
        <v>475.7731958762887</v>
      </c>
      <c r="G13" s="1"/>
      <c r="H13" s="1"/>
      <c r="I13" s="1"/>
    </row>
    <row r="14" spans="1:12" x14ac:dyDescent="0.25">
      <c r="A14" s="11" t="s">
        <v>48</v>
      </c>
      <c r="B14" s="30">
        <v>590034</v>
      </c>
      <c r="C14" s="30">
        <v>685085</v>
      </c>
      <c r="D14" s="30">
        <v>1268030</v>
      </c>
      <c r="E14" s="30">
        <v>1404619</v>
      </c>
      <c r="F14" s="13">
        <f t="shared" si="0"/>
        <v>10.771748302484951</v>
      </c>
      <c r="G14" s="1"/>
      <c r="H14" s="1"/>
      <c r="I14" s="1"/>
    </row>
    <row r="15" spans="1:12" x14ac:dyDescent="0.25">
      <c r="A15" s="8" t="s">
        <v>49</v>
      </c>
      <c r="B15" s="29">
        <v>14904</v>
      </c>
      <c r="C15" s="29">
        <v>11013</v>
      </c>
      <c r="D15" s="29">
        <v>27508</v>
      </c>
      <c r="E15" s="29">
        <v>21772</v>
      </c>
      <c r="F15" s="10">
        <f t="shared" si="0"/>
        <v>-20.852115748145991</v>
      </c>
      <c r="G15" s="1"/>
      <c r="H15" s="1"/>
      <c r="I15" s="1"/>
    </row>
    <row r="16" spans="1:12" x14ac:dyDescent="0.25">
      <c r="A16" s="11" t="s">
        <v>50</v>
      </c>
      <c r="B16" s="30">
        <v>0</v>
      </c>
      <c r="C16" s="30">
        <v>505</v>
      </c>
      <c r="D16" s="30">
        <v>0</v>
      </c>
      <c r="E16" s="30">
        <v>1245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29">
        <v>0</v>
      </c>
      <c r="C17" s="29">
        <v>0</v>
      </c>
      <c r="D17" s="29">
        <v>1405</v>
      </c>
      <c r="E17" s="29">
        <v>94</v>
      </c>
      <c r="F17" s="10">
        <f t="shared" si="0"/>
        <v>-93.309608540925268</v>
      </c>
      <c r="G17" s="1"/>
      <c r="H17" s="1"/>
      <c r="I17" s="1"/>
    </row>
    <row r="18" spans="1:9" x14ac:dyDescent="0.25">
      <c r="A18" s="11" t="s">
        <v>52</v>
      </c>
      <c r="B18" s="30">
        <v>0</v>
      </c>
      <c r="C18" s="30">
        <v>0</v>
      </c>
      <c r="D18" s="30">
        <v>0</v>
      </c>
      <c r="E18" s="30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53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0">
        <v>658843</v>
      </c>
      <c r="C22" s="30">
        <v>681703</v>
      </c>
      <c r="D22" s="30">
        <v>1403314</v>
      </c>
      <c r="E22" s="30">
        <v>1448863</v>
      </c>
      <c r="F22" s="13">
        <f t="shared" si="0"/>
        <v>3.2458166882109083</v>
      </c>
      <c r="G22" s="1"/>
      <c r="H22" s="1"/>
      <c r="I22" s="1"/>
    </row>
    <row r="23" spans="1:9" x14ac:dyDescent="0.25">
      <c r="A23" s="8" t="s">
        <v>57</v>
      </c>
      <c r="B23" s="29">
        <v>107219</v>
      </c>
      <c r="C23" s="29">
        <v>122605</v>
      </c>
      <c r="D23" s="29">
        <v>204317</v>
      </c>
      <c r="E23" s="29">
        <v>292657</v>
      </c>
      <c r="F23" s="10">
        <f t="shared" si="0"/>
        <v>43.236735073439803</v>
      </c>
      <c r="G23" s="1"/>
      <c r="H23" s="1"/>
      <c r="I23" s="1"/>
    </row>
    <row r="24" spans="1:9" x14ac:dyDescent="0.25">
      <c r="A24" s="11" t="s">
        <v>58</v>
      </c>
      <c r="B24" s="30">
        <v>0</v>
      </c>
      <c r="C24" s="30">
        <v>0</v>
      </c>
      <c r="D24" s="30">
        <v>0</v>
      </c>
      <c r="E24" s="30">
        <v>0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0">
        <v>0</v>
      </c>
      <c r="C26" s="30">
        <v>0</v>
      </c>
      <c r="D26" s="30">
        <v>0</v>
      </c>
      <c r="E26" s="30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0">
        <v>39508</v>
      </c>
      <c r="C28" s="30">
        <v>20990</v>
      </c>
      <c r="D28" s="30">
        <v>73806</v>
      </c>
      <c r="E28" s="30">
        <v>44055</v>
      </c>
      <c r="F28" s="13">
        <f t="shared" si="0"/>
        <v>-40.309730916185678</v>
      </c>
      <c r="G28" s="1"/>
      <c r="H28" s="1"/>
      <c r="I28" s="1"/>
    </row>
    <row r="29" spans="1:9" x14ac:dyDescent="0.25">
      <c r="A29" s="8" t="s">
        <v>63</v>
      </c>
      <c r="B29" s="29">
        <v>0</v>
      </c>
      <c r="C29" s="29">
        <v>0</v>
      </c>
      <c r="D29" s="29">
        <v>0</v>
      </c>
      <c r="E29" s="2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9">
        <v>0</v>
      </c>
      <c r="C31" s="29">
        <v>2348</v>
      </c>
      <c r="D31" s="29">
        <v>0</v>
      </c>
      <c r="E31" s="29">
        <v>2429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66</v>
      </c>
      <c r="B32" s="30">
        <v>663534</v>
      </c>
      <c r="C32" s="30">
        <v>914022</v>
      </c>
      <c r="D32" s="30">
        <v>1307184</v>
      </c>
      <c r="E32" s="30">
        <v>1747815</v>
      </c>
      <c r="F32" s="13">
        <f t="shared" si="0"/>
        <v>33.708414423677169</v>
      </c>
      <c r="G32" s="1"/>
      <c r="H32" s="1"/>
      <c r="I32" s="1"/>
    </row>
    <row r="33" spans="1:9" x14ac:dyDescent="0.25">
      <c r="A33" s="8" t="s">
        <v>67</v>
      </c>
      <c r="B33" s="29">
        <v>1728</v>
      </c>
      <c r="C33" s="29">
        <v>1494</v>
      </c>
      <c r="D33" s="29">
        <v>20255</v>
      </c>
      <c r="E33" s="29">
        <v>5617</v>
      </c>
      <c r="F33" s="10">
        <f t="shared" si="0"/>
        <v>-72.268575660330782</v>
      </c>
      <c r="G33" s="1"/>
      <c r="H33" s="1"/>
      <c r="I33" s="1"/>
    </row>
    <row r="34" spans="1:9" x14ac:dyDescent="0.25">
      <c r="A34" s="11" t="s">
        <v>68</v>
      </c>
      <c r="B34" s="30">
        <v>0</v>
      </c>
      <c r="C34" s="30">
        <v>0</v>
      </c>
      <c r="D34" s="30">
        <v>0</v>
      </c>
      <c r="E34" s="30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4421169</v>
      </c>
      <c r="C35" s="15">
        <f t="shared" ref="C35:E35" si="1">SUM(C7:C34)</f>
        <v>4627962</v>
      </c>
      <c r="D35" s="15">
        <f t="shared" si="1"/>
        <v>9461807</v>
      </c>
      <c r="E35" s="15">
        <f t="shared" si="1"/>
        <v>9661504</v>
      </c>
      <c r="F35" s="16">
        <f t="shared" si="0"/>
        <v>2.1105587970669859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4664445</v>
      </c>
      <c r="G38" s="42">
        <f>LOOKUP(E38,$A$38:$A$65,$C$38:$C$65)</f>
        <v>5148049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1747815</v>
      </c>
      <c r="G39" s="42">
        <f t="shared" ref="G39:G65" si="8">LOOKUP(E39,$A$38:$A$65,$C$38:$C$65)</f>
        <v>1307184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1448863</v>
      </c>
      <c r="G40" s="42">
        <f t="shared" si="8"/>
        <v>1403314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1404619</v>
      </c>
      <c r="G41" s="42">
        <f t="shared" si="8"/>
        <v>1268030</v>
      </c>
    </row>
    <row r="42" spans="1:9" x14ac:dyDescent="0.25">
      <c r="A42" s="42" t="str">
        <f t="shared" si="3"/>
        <v>BAHIA DE ALGECIRAS</v>
      </c>
      <c r="B42" s="41">
        <f t="shared" si="4"/>
        <v>4664445</v>
      </c>
      <c r="C42" s="41">
        <f t="shared" si="5"/>
        <v>5148049</v>
      </c>
      <c r="D42" s="41">
        <f t="shared" si="6"/>
        <v>1</v>
      </c>
      <c r="E42" s="42" t="str">
        <f t="shared" si="2"/>
        <v>MALAGA</v>
      </c>
      <c r="F42" s="42">
        <f t="shared" si="7"/>
        <v>292657</v>
      </c>
      <c r="G42" s="42">
        <f t="shared" si="8"/>
        <v>204317</v>
      </c>
    </row>
    <row r="43" spans="1:9" x14ac:dyDescent="0.25">
      <c r="A43" s="42" t="str">
        <f t="shared" si="3"/>
        <v>BAHIA DE CADIZ</v>
      </c>
      <c r="B43" s="41">
        <f t="shared" si="4"/>
        <v>26776</v>
      </c>
      <c r="C43" s="41">
        <f t="shared" si="5"/>
        <v>7745</v>
      </c>
      <c r="D43" s="41">
        <f t="shared" si="6"/>
        <v>7</v>
      </c>
      <c r="E43" s="42" t="str">
        <f t="shared" si="2"/>
        <v>SANTA CRUZ DE TENERIFE</v>
      </c>
      <c r="F43" s="42">
        <f t="shared" si="7"/>
        <v>44055</v>
      </c>
      <c r="G43" s="42">
        <f t="shared" si="8"/>
        <v>73806</v>
      </c>
    </row>
    <row r="44" spans="1:9" x14ac:dyDescent="0.25">
      <c r="A44" s="42" t="str">
        <f t="shared" si="3"/>
        <v>BALEARES</v>
      </c>
      <c r="B44" s="41">
        <f t="shared" si="4"/>
        <v>1117</v>
      </c>
      <c r="C44" s="41">
        <f t="shared" si="5"/>
        <v>194</v>
      </c>
      <c r="D44" s="41">
        <f t="shared" si="6"/>
        <v>12</v>
      </c>
      <c r="E44" s="42" t="str">
        <f t="shared" si="2"/>
        <v>BAHIA DE CADIZ</v>
      </c>
      <c r="F44" s="42">
        <f t="shared" si="7"/>
        <v>26776</v>
      </c>
      <c r="G44" s="42">
        <f t="shared" si="8"/>
        <v>7745</v>
      </c>
    </row>
    <row r="45" spans="1:9" x14ac:dyDescent="0.25">
      <c r="A45" s="42" t="str">
        <f t="shared" si="3"/>
        <v>BARCELONA</v>
      </c>
      <c r="B45" s="41">
        <f t="shared" si="4"/>
        <v>1404619</v>
      </c>
      <c r="C45" s="41">
        <f t="shared" si="5"/>
        <v>1268030</v>
      </c>
      <c r="D45" s="41">
        <f t="shared" si="6"/>
        <v>4</v>
      </c>
      <c r="E45" s="42" t="str">
        <f t="shared" si="2"/>
        <v>BILBAO</v>
      </c>
      <c r="F45" s="42">
        <f t="shared" si="7"/>
        <v>21772</v>
      </c>
      <c r="G45" s="42">
        <f t="shared" si="8"/>
        <v>27508</v>
      </c>
    </row>
    <row r="46" spans="1:9" x14ac:dyDescent="0.25">
      <c r="A46" s="42" t="str">
        <f t="shared" si="3"/>
        <v>BILBAO</v>
      </c>
      <c r="B46" s="41">
        <f t="shared" si="4"/>
        <v>21772</v>
      </c>
      <c r="C46" s="41">
        <f t="shared" si="5"/>
        <v>27508</v>
      </c>
      <c r="D46" s="41">
        <f t="shared" si="6"/>
        <v>8</v>
      </c>
      <c r="E46" s="42" t="str">
        <f t="shared" si="2"/>
        <v>VIGO</v>
      </c>
      <c r="F46" s="42">
        <f t="shared" si="7"/>
        <v>5617</v>
      </c>
      <c r="G46" s="42">
        <f t="shared" si="8"/>
        <v>20255</v>
      </c>
    </row>
    <row r="47" spans="1:9" x14ac:dyDescent="0.25">
      <c r="A47" s="42" t="str">
        <f t="shared" si="3"/>
        <v>CARTAGENA</v>
      </c>
      <c r="B47" s="41">
        <f t="shared" si="4"/>
        <v>1245</v>
      </c>
      <c r="C47" s="41">
        <f t="shared" si="5"/>
        <v>0</v>
      </c>
      <c r="D47" s="41">
        <f t="shared" si="6"/>
        <v>11</v>
      </c>
      <c r="E47" s="42" t="str">
        <f t="shared" si="2"/>
        <v>TARRAGONA</v>
      </c>
      <c r="F47" s="42">
        <f t="shared" si="7"/>
        <v>2429</v>
      </c>
      <c r="G47" s="42">
        <f t="shared" si="8"/>
        <v>0</v>
      </c>
    </row>
    <row r="48" spans="1:9" x14ac:dyDescent="0.25">
      <c r="A48" s="42" t="str">
        <f t="shared" si="3"/>
        <v>CASTELLON</v>
      </c>
      <c r="B48" s="41">
        <f t="shared" si="4"/>
        <v>94</v>
      </c>
      <c r="C48" s="41">
        <f t="shared" si="5"/>
        <v>1405</v>
      </c>
      <c r="D48" s="41">
        <f t="shared" si="6"/>
        <v>13</v>
      </c>
      <c r="E48" s="42" t="str">
        <f t="shared" si="2"/>
        <v>CARTAGENA</v>
      </c>
      <c r="F48" s="42">
        <f t="shared" si="7"/>
        <v>1245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BALEARES</v>
      </c>
      <c r="F49" s="42">
        <f t="shared" si="7"/>
        <v>1117</v>
      </c>
      <c r="G49" s="42">
        <f t="shared" si="8"/>
        <v>194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94</v>
      </c>
      <c r="G50" s="42">
        <f t="shared" si="8"/>
        <v>1405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1448863</v>
      </c>
      <c r="C53" s="41">
        <f t="shared" si="5"/>
        <v>1403314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292657</v>
      </c>
      <c r="C54" s="41">
        <f t="shared" si="5"/>
        <v>204317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44055</v>
      </c>
      <c r="C59" s="41">
        <f t="shared" si="5"/>
        <v>73806</v>
      </c>
      <c r="D59" s="41">
        <f t="shared" si="6"/>
        <v>6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2429</v>
      </c>
      <c r="C62" s="41">
        <f t="shared" si="5"/>
        <v>0</v>
      </c>
      <c r="D62" s="41">
        <f t="shared" si="6"/>
        <v>10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1747815</v>
      </c>
      <c r="C63" s="41">
        <f t="shared" si="5"/>
        <v>1307184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5617</v>
      </c>
      <c r="C64" s="41">
        <f t="shared" si="5"/>
        <v>20255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38826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1">
        <v>0</v>
      </c>
      <c r="C7" s="31">
        <v>0</v>
      </c>
      <c r="D7" s="31">
        <v>0</v>
      </c>
      <c r="E7" s="31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2">
        <v>84083</v>
      </c>
      <c r="C8" s="32">
        <v>88098</v>
      </c>
      <c r="D8" s="32">
        <v>167615</v>
      </c>
      <c r="E8" s="32">
        <v>167418</v>
      </c>
      <c r="F8" s="13">
        <f t="shared" ref="F8:F35" si="0">((E8*100)/D8)-100</f>
        <v>-0.11753124720341646</v>
      </c>
      <c r="G8" s="1"/>
      <c r="H8" s="1"/>
      <c r="I8" s="1"/>
    </row>
    <row r="9" spans="1:12" x14ac:dyDescent="0.25">
      <c r="A9" s="8" t="s">
        <v>43</v>
      </c>
      <c r="B9" s="31">
        <v>14</v>
      </c>
      <c r="C9" s="31">
        <v>44</v>
      </c>
      <c r="D9" s="31">
        <v>30</v>
      </c>
      <c r="E9" s="31">
        <v>75</v>
      </c>
      <c r="F9" s="10">
        <f t="shared" si="0"/>
        <v>150</v>
      </c>
      <c r="G9" s="1"/>
      <c r="H9" s="1"/>
      <c r="I9" s="1"/>
    </row>
    <row r="10" spans="1:12" x14ac:dyDescent="0.25">
      <c r="A10" s="11" t="s">
        <v>44</v>
      </c>
      <c r="B10" s="32">
        <v>9447</v>
      </c>
      <c r="C10" s="32">
        <v>8730</v>
      </c>
      <c r="D10" s="32">
        <v>15036</v>
      </c>
      <c r="E10" s="32">
        <v>14654</v>
      </c>
      <c r="F10" s="17">
        <f t="shared" si="0"/>
        <v>-2.5405693003458367</v>
      </c>
      <c r="G10" s="1"/>
      <c r="H10" s="1"/>
      <c r="I10" s="1"/>
    </row>
    <row r="11" spans="1:12" x14ac:dyDescent="0.25">
      <c r="A11" s="8" t="s">
        <v>45</v>
      </c>
      <c r="B11" s="31">
        <v>2495354</v>
      </c>
      <c r="C11" s="31">
        <v>2445770</v>
      </c>
      <c r="D11" s="31">
        <v>5467384</v>
      </c>
      <c r="E11" s="31">
        <v>5174209</v>
      </c>
      <c r="F11" s="10">
        <f t="shared" si="0"/>
        <v>-5.3622536847603897</v>
      </c>
      <c r="G11" s="1"/>
      <c r="H11" s="1"/>
      <c r="I11" s="1"/>
    </row>
    <row r="12" spans="1:12" x14ac:dyDescent="0.25">
      <c r="A12" s="11" t="s">
        <v>46</v>
      </c>
      <c r="B12" s="32">
        <v>83588</v>
      </c>
      <c r="C12" s="32">
        <v>98348</v>
      </c>
      <c r="D12" s="32">
        <v>165088</v>
      </c>
      <c r="E12" s="32">
        <v>224740</v>
      </c>
      <c r="F12" s="13">
        <f t="shared" si="0"/>
        <v>36.133456096142652</v>
      </c>
      <c r="G12" s="1"/>
      <c r="H12" s="1"/>
      <c r="I12" s="1"/>
    </row>
    <row r="13" spans="1:12" x14ac:dyDescent="0.25">
      <c r="A13" s="8" t="s">
        <v>47</v>
      </c>
      <c r="B13" s="31">
        <v>119738</v>
      </c>
      <c r="C13" s="31">
        <v>106340</v>
      </c>
      <c r="D13" s="31">
        <v>222977</v>
      </c>
      <c r="E13" s="31">
        <v>208104</v>
      </c>
      <c r="F13" s="10">
        <f t="shared" si="0"/>
        <v>-6.6701946837566197</v>
      </c>
      <c r="G13" s="1"/>
      <c r="H13" s="1"/>
      <c r="I13" s="1"/>
    </row>
    <row r="14" spans="1:12" x14ac:dyDescent="0.25">
      <c r="A14" s="11" t="s">
        <v>48</v>
      </c>
      <c r="B14" s="32">
        <v>1496189</v>
      </c>
      <c r="C14" s="32">
        <v>1634348</v>
      </c>
      <c r="D14" s="32">
        <v>3078247</v>
      </c>
      <c r="E14" s="32">
        <v>3298262</v>
      </c>
      <c r="F14" s="13">
        <f t="shared" si="0"/>
        <v>7.1474121472383416</v>
      </c>
      <c r="G14" s="1"/>
      <c r="H14" s="1"/>
      <c r="I14" s="1"/>
    </row>
    <row r="15" spans="1:12" x14ac:dyDescent="0.25">
      <c r="A15" s="8" t="s">
        <v>49</v>
      </c>
      <c r="B15" s="31">
        <v>405677</v>
      </c>
      <c r="C15" s="31">
        <v>431454</v>
      </c>
      <c r="D15" s="31">
        <v>708801</v>
      </c>
      <c r="E15" s="31">
        <v>761955</v>
      </c>
      <c r="F15" s="10">
        <f t="shared" si="0"/>
        <v>7.4991429188164176</v>
      </c>
      <c r="G15" s="1"/>
      <c r="H15" s="1"/>
      <c r="I15" s="1"/>
    </row>
    <row r="16" spans="1:12" x14ac:dyDescent="0.25">
      <c r="A16" s="11" t="s">
        <v>50</v>
      </c>
      <c r="B16" s="32">
        <v>24159</v>
      </c>
      <c r="C16" s="32">
        <v>43911</v>
      </c>
      <c r="D16" s="32">
        <v>49888</v>
      </c>
      <c r="E16" s="32">
        <v>79706</v>
      </c>
      <c r="F16" s="13">
        <f t="shared" si="0"/>
        <v>59.769884541372676</v>
      </c>
      <c r="G16" s="1"/>
      <c r="H16" s="1"/>
      <c r="I16" s="1"/>
    </row>
    <row r="17" spans="1:9" x14ac:dyDescent="0.25">
      <c r="A17" s="8" t="s">
        <v>51</v>
      </c>
      <c r="B17" s="31">
        <v>32474</v>
      </c>
      <c r="C17" s="31">
        <v>53277</v>
      </c>
      <c r="D17" s="31">
        <v>64099</v>
      </c>
      <c r="E17" s="31">
        <v>97804</v>
      </c>
      <c r="F17" s="10">
        <f t="shared" si="0"/>
        <v>52.582723599432114</v>
      </c>
      <c r="G17" s="1"/>
      <c r="H17" s="1"/>
      <c r="I17" s="1"/>
    </row>
    <row r="18" spans="1:9" x14ac:dyDescent="0.25">
      <c r="A18" s="11" t="s">
        <v>52</v>
      </c>
      <c r="B18" s="32">
        <v>4481</v>
      </c>
      <c r="C18" s="32">
        <v>5126</v>
      </c>
      <c r="D18" s="32">
        <v>9209</v>
      </c>
      <c r="E18" s="32">
        <v>10204</v>
      </c>
      <c r="F18" s="13">
        <f t="shared" si="0"/>
        <v>10.804647627321103</v>
      </c>
      <c r="G18" s="1"/>
      <c r="H18" s="1"/>
      <c r="I18" s="1"/>
    </row>
    <row r="19" spans="1:9" x14ac:dyDescent="0.25">
      <c r="A19" s="8" t="s">
        <v>53</v>
      </c>
      <c r="B19" s="31">
        <v>0</v>
      </c>
      <c r="C19" s="31">
        <v>31</v>
      </c>
      <c r="D19" s="31">
        <v>0</v>
      </c>
      <c r="E19" s="31">
        <v>31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2">
        <v>6584</v>
      </c>
      <c r="C20" s="32">
        <v>3508</v>
      </c>
      <c r="D20" s="32">
        <v>14552</v>
      </c>
      <c r="E20" s="32">
        <v>6613</v>
      </c>
      <c r="F20" s="13">
        <f t="shared" si="0"/>
        <v>-54.556074766355138</v>
      </c>
      <c r="G20" s="1"/>
      <c r="H20" s="1"/>
      <c r="I20" s="1"/>
    </row>
    <row r="21" spans="1:9" x14ac:dyDescent="0.25">
      <c r="A21" s="8" t="s">
        <v>55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2">
        <v>959055</v>
      </c>
      <c r="C22" s="32">
        <v>988417</v>
      </c>
      <c r="D22" s="32">
        <v>1985864</v>
      </c>
      <c r="E22" s="32">
        <v>2039383</v>
      </c>
      <c r="F22" s="13">
        <f t="shared" si="0"/>
        <v>2.6949982476141372</v>
      </c>
      <c r="G22" s="1"/>
      <c r="H22" s="1"/>
      <c r="I22" s="1"/>
    </row>
    <row r="23" spans="1:9" x14ac:dyDescent="0.25">
      <c r="A23" s="8" t="s">
        <v>57</v>
      </c>
      <c r="B23" s="31">
        <v>108447</v>
      </c>
      <c r="C23" s="31">
        <v>130201</v>
      </c>
      <c r="D23" s="31">
        <v>206476</v>
      </c>
      <c r="E23" s="31">
        <v>306410</v>
      </c>
      <c r="F23" s="10">
        <f t="shared" si="0"/>
        <v>48.399814021968666</v>
      </c>
      <c r="G23" s="1"/>
      <c r="H23" s="1"/>
      <c r="I23" s="1"/>
    </row>
    <row r="24" spans="1:9" x14ac:dyDescent="0.25">
      <c r="A24" s="11" t="s">
        <v>58</v>
      </c>
      <c r="B24" s="32">
        <v>19324</v>
      </c>
      <c r="C24" s="32">
        <v>22116</v>
      </c>
      <c r="D24" s="32">
        <v>42197</v>
      </c>
      <c r="E24" s="32">
        <v>42614</v>
      </c>
      <c r="F24" s="13">
        <f t="shared" si="0"/>
        <v>0.98822191151029415</v>
      </c>
      <c r="G24" s="1"/>
      <c r="H24" s="1"/>
      <c r="I24" s="1"/>
    </row>
    <row r="25" spans="1:9" x14ac:dyDescent="0.25">
      <c r="A25" s="8" t="s">
        <v>59</v>
      </c>
      <c r="B25" s="31">
        <v>10304</v>
      </c>
      <c r="C25" s="31">
        <v>13415</v>
      </c>
      <c r="D25" s="31">
        <v>21279</v>
      </c>
      <c r="E25" s="31">
        <v>27589</v>
      </c>
      <c r="F25" s="10">
        <f t="shared" si="0"/>
        <v>29.653649137647449</v>
      </c>
      <c r="G25" s="1"/>
      <c r="H25" s="1"/>
      <c r="I25" s="1"/>
    </row>
    <row r="26" spans="1:9" x14ac:dyDescent="0.25">
      <c r="A26" s="11" t="s">
        <v>60</v>
      </c>
      <c r="B26" s="32">
        <v>0</v>
      </c>
      <c r="C26" s="32">
        <v>0</v>
      </c>
      <c r="D26" s="32">
        <v>0</v>
      </c>
      <c r="E26" s="3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1">
        <v>0</v>
      </c>
      <c r="C27" s="31">
        <v>0</v>
      </c>
      <c r="D27" s="31">
        <v>0</v>
      </c>
      <c r="E27" s="31">
        <v>172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2">
        <v>298280</v>
      </c>
      <c r="C28" s="32">
        <v>265710</v>
      </c>
      <c r="D28" s="32">
        <v>560656</v>
      </c>
      <c r="E28" s="32">
        <v>535143</v>
      </c>
      <c r="F28" s="13">
        <f t="shared" si="0"/>
        <v>-4.5505621985673912</v>
      </c>
      <c r="G28" s="1"/>
      <c r="H28" s="1"/>
      <c r="I28" s="1"/>
    </row>
    <row r="29" spans="1:9" x14ac:dyDescent="0.25">
      <c r="A29" s="8" t="s">
        <v>63</v>
      </c>
      <c r="B29" s="31">
        <v>43</v>
      </c>
      <c r="C29" s="31">
        <v>49</v>
      </c>
      <c r="D29" s="31">
        <v>143</v>
      </c>
      <c r="E29" s="31">
        <v>152</v>
      </c>
      <c r="F29" s="10">
        <f t="shared" si="0"/>
        <v>6.2937062937062933</v>
      </c>
      <c r="G29" s="1"/>
      <c r="H29" s="1"/>
      <c r="I29" s="1"/>
    </row>
    <row r="30" spans="1:9" x14ac:dyDescent="0.25">
      <c r="A30" s="11" t="s">
        <v>64</v>
      </c>
      <c r="B30" s="32">
        <v>57611</v>
      </c>
      <c r="C30" s="32">
        <v>62433</v>
      </c>
      <c r="D30" s="32">
        <v>120002</v>
      </c>
      <c r="E30" s="32">
        <v>113725</v>
      </c>
      <c r="F30" s="13">
        <f t="shared" si="0"/>
        <v>-5.2307461542307578</v>
      </c>
      <c r="G30" s="1"/>
      <c r="H30" s="1"/>
      <c r="I30" s="1"/>
    </row>
    <row r="31" spans="1:9" x14ac:dyDescent="0.25">
      <c r="A31" s="8" t="s">
        <v>65</v>
      </c>
      <c r="B31" s="31">
        <v>1402</v>
      </c>
      <c r="C31" s="31">
        <v>8789</v>
      </c>
      <c r="D31" s="31">
        <v>2823</v>
      </c>
      <c r="E31" s="31">
        <v>12994</v>
      </c>
      <c r="F31" s="10">
        <f t="shared" si="0"/>
        <v>360.29047113000354</v>
      </c>
      <c r="G31" s="1"/>
      <c r="H31" s="1"/>
      <c r="I31" s="1"/>
    </row>
    <row r="32" spans="1:9" x14ac:dyDescent="0.25">
      <c r="A32" s="11" t="s">
        <v>66</v>
      </c>
      <c r="B32" s="32">
        <v>1842050</v>
      </c>
      <c r="C32" s="32">
        <v>2270885</v>
      </c>
      <c r="D32" s="32">
        <v>3683914</v>
      </c>
      <c r="E32" s="32">
        <v>4333319</v>
      </c>
      <c r="F32" s="13">
        <f t="shared" si="0"/>
        <v>17.628125955166169</v>
      </c>
      <c r="G32" s="1"/>
      <c r="H32" s="1"/>
      <c r="I32" s="1"/>
    </row>
    <row r="33" spans="1:9" x14ac:dyDescent="0.25">
      <c r="A33" s="8" t="s">
        <v>67</v>
      </c>
      <c r="B33" s="31">
        <v>163085</v>
      </c>
      <c r="C33" s="31">
        <v>166590</v>
      </c>
      <c r="D33" s="31">
        <v>336483</v>
      </c>
      <c r="E33" s="31">
        <v>343025</v>
      </c>
      <c r="F33" s="10">
        <f t="shared" si="0"/>
        <v>1.9442289803645423</v>
      </c>
      <c r="G33" s="1"/>
      <c r="H33" s="1"/>
      <c r="I33" s="1"/>
    </row>
    <row r="34" spans="1:9" x14ac:dyDescent="0.25">
      <c r="A34" s="11" t="s">
        <v>68</v>
      </c>
      <c r="B34" s="32">
        <v>0</v>
      </c>
      <c r="C34" s="32">
        <v>0</v>
      </c>
      <c r="D34" s="32">
        <v>0</v>
      </c>
      <c r="E34" s="3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8221389</v>
      </c>
      <c r="C35" s="15">
        <f t="shared" ref="C35:E35" si="1">SUM(C7:C34)</f>
        <v>8847590</v>
      </c>
      <c r="D35" s="15">
        <f t="shared" si="1"/>
        <v>16922763</v>
      </c>
      <c r="E35" s="15">
        <f t="shared" si="1"/>
        <v>17798301</v>
      </c>
      <c r="F35" s="16">
        <f t="shared" si="0"/>
        <v>5.1737296090478821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5174209</v>
      </c>
      <c r="G38" s="42">
        <f>LOOKUP(E38,$A$38:$A$65,$C$38:$C$65)</f>
        <v>5467384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167418</v>
      </c>
      <c r="C39" s="41">
        <f t="shared" ref="C39:C65" si="5">D8</f>
        <v>167615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4333319</v>
      </c>
      <c r="G39" s="42">
        <f t="shared" ref="G39:G65" si="8">LOOKUP(E39,$A$38:$A$65,$C$38:$C$65)</f>
        <v>3683914</v>
      </c>
    </row>
    <row r="40" spans="1:9" x14ac:dyDescent="0.25">
      <c r="A40" s="42" t="str">
        <f t="shared" si="3"/>
        <v>ALMERIA</v>
      </c>
      <c r="B40" s="41">
        <f t="shared" si="4"/>
        <v>75</v>
      </c>
      <c r="C40" s="41">
        <f t="shared" si="5"/>
        <v>30</v>
      </c>
      <c r="D40" s="41">
        <f t="shared" si="6"/>
        <v>23</v>
      </c>
      <c r="E40" s="42" t="str">
        <f t="shared" si="2"/>
        <v>BARCELONA</v>
      </c>
      <c r="F40" s="42">
        <f t="shared" si="7"/>
        <v>3298262</v>
      </c>
      <c r="G40" s="42">
        <f t="shared" si="8"/>
        <v>3078247</v>
      </c>
    </row>
    <row r="41" spans="1:9" x14ac:dyDescent="0.25">
      <c r="A41" s="42" t="str">
        <f t="shared" si="3"/>
        <v>AVILES</v>
      </c>
      <c r="B41" s="41">
        <f t="shared" si="4"/>
        <v>14654</v>
      </c>
      <c r="C41" s="41">
        <f t="shared" si="5"/>
        <v>15036</v>
      </c>
      <c r="D41" s="41">
        <f t="shared" si="6"/>
        <v>17</v>
      </c>
      <c r="E41" s="42" t="str">
        <f t="shared" si="2"/>
        <v>LAS PALMAS</v>
      </c>
      <c r="F41" s="42">
        <f t="shared" si="7"/>
        <v>2039383</v>
      </c>
      <c r="G41" s="42">
        <f t="shared" si="8"/>
        <v>1985864</v>
      </c>
    </row>
    <row r="42" spans="1:9" x14ac:dyDescent="0.25">
      <c r="A42" s="42" t="str">
        <f t="shared" si="3"/>
        <v>BAHIA DE ALGECIRAS</v>
      </c>
      <c r="B42" s="41">
        <f t="shared" si="4"/>
        <v>5174209</v>
      </c>
      <c r="C42" s="41">
        <f t="shared" si="5"/>
        <v>5467384</v>
      </c>
      <c r="D42" s="41">
        <f t="shared" si="6"/>
        <v>1</v>
      </c>
      <c r="E42" s="42" t="str">
        <f t="shared" si="2"/>
        <v>BILBAO</v>
      </c>
      <c r="F42" s="42">
        <f t="shared" si="7"/>
        <v>761955</v>
      </c>
      <c r="G42" s="42">
        <f t="shared" si="8"/>
        <v>708801</v>
      </c>
    </row>
    <row r="43" spans="1:9" x14ac:dyDescent="0.25">
      <c r="A43" s="42" t="str">
        <f t="shared" si="3"/>
        <v>BAHIA DE CADIZ</v>
      </c>
      <c r="B43" s="41">
        <f t="shared" si="4"/>
        <v>224740</v>
      </c>
      <c r="C43" s="41">
        <f t="shared" si="5"/>
        <v>165088</v>
      </c>
      <c r="D43" s="41">
        <f t="shared" si="6"/>
        <v>9</v>
      </c>
      <c r="E43" s="42" t="str">
        <f t="shared" si="2"/>
        <v>SANTA CRUZ DE TENERIFE</v>
      </c>
      <c r="F43" s="42">
        <f t="shared" si="7"/>
        <v>535143</v>
      </c>
      <c r="G43" s="42">
        <f t="shared" si="8"/>
        <v>560656</v>
      </c>
    </row>
    <row r="44" spans="1:9" x14ac:dyDescent="0.25">
      <c r="A44" s="42" t="str">
        <f t="shared" si="3"/>
        <v>BALEARES</v>
      </c>
      <c r="B44" s="41">
        <f t="shared" si="4"/>
        <v>208104</v>
      </c>
      <c r="C44" s="41">
        <f t="shared" si="5"/>
        <v>222977</v>
      </c>
      <c r="D44" s="41">
        <f t="shared" si="6"/>
        <v>10</v>
      </c>
      <c r="E44" s="42" t="str">
        <f t="shared" si="2"/>
        <v>VIGO</v>
      </c>
      <c r="F44" s="42">
        <f t="shared" si="7"/>
        <v>343025</v>
      </c>
      <c r="G44" s="42">
        <f t="shared" si="8"/>
        <v>336483</v>
      </c>
    </row>
    <row r="45" spans="1:9" x14ac:dyDescent="0.25">
      <c r="A45" s="42" t="str">
        <f t="shared" si="3"/>
        <v>BARCELONA</v>
      </c>
      <c r="B45" s="41">
        <f t="shared" si="4"/>
        <v>3298262</v>
      </c>
      <c r="C45" s="41">
        <f t="shared" si="5"/>
        <v>3078247</v>
      </c>
      <c r="D45" s="41">
        <f t="shared" si="6"/>
        <v>3</v>
      </c>
      <c r="E45" s="42" t="str">
        <f t="shared" si="2"/>
        <v>MALAGA</v>
      </c>
      <c r="F45" s="42">
        <f t="shared" si="7"/>
        <v>306410</v>
      </c>
      <c r="G45" s="42">
        <f t="shared" si="8"/>
        <v>206476</v>
      </c>
    </row>
    <row r="46" spans="1:9" x14ac:dyDescent="0.25">
      <c r="A46" s="42" t="str">
        <f t="shared" si="3"/>
        <v>BILBAO</v>
      </c>
      <c r="B46" s="41">
        <f t="shared" si="4"/>
        <v>761955</v>
      </c>
      <c r="C46" s="41">
        <f t="shared" si="5"/>
        <v>708801</v>
      </c>
      <c r="D46" s="41">
        <f t="shared" si="6"/>
        <v>5</v>
      </c>
      <c r="E46" s="42" t="str">
        <f t="shared" si="2"/>
        <v>BAHIA DE CADIZ</v>
      </c>
      <c r="F46" s="42">
        <f t="shared" si="7"/>
        <v>224740</v>
      </c>
      <c r="G46" s="42">
        <f t="shared" si="8"/>
        <v>165088</v>
      </c>
    </row>
    <row r="47" spans="1:9" x14ac:dyDescent="0.25">
      <c r="A47" s="42" t="str">
        <f t="shared" si="3"/>
        <v>CARTAGENA</v>
      </c>
      <c r="B47" s="41">
        <f t="shared" si="4"/>
        <v>79706</v>
      </c>
      <c r="C47" s="41">
        <f t="shared" si="5"/>
        <v>49888</v>
      </c>
      <c r="D47" s="41">
        <f t="shared" si="6"/>
        <v>14</v>
      </c>
      <c r="E47" s="42" t="str">
        <f t="shared" si="2"/>
        <v>BALEARES</v>
      </c>
      <c r="F47" s="42">
        <f t="shared" si="7"/>
        <v>208104</v>
      </c>
      <c r="G47" s="42">
        <f t="shared" si="8"/>
        <v>222977</v>
      </c>
    </row>
    <row r="48" spans="1:9" x14ac:dyDescent="0.25">
      <c r="A48" s="42" t="str">
        <f t="shared" si="3"/>
        <v>CASTELLON</v>
      </c>
      <c r="B48" s="41">
        <f t="shared" si="4"/>
        <v>97804</v>
      </c>
      <c r="C48" s="41">
        <f t="shared" si="5"/>
        <v>64099</v>
      </c>
      <c r="D48" s="41">
        <f t="shared" si="6"/>
        <v>13</v>
      </c>
      <c r="E48" s="42" t="str">
        <f t="shared" si="2"/>
        <v>ALICANTE</v>
      </c>
      <c r="F48" s="42">
        <f t="shared" si="7"/>
        <v>167418</v>
      </c>
      <c r="G48" s="42">
        <f t="shared" si="8"/>
        <v>167615</v>
      </c>
    </row>
    <row r="49" spans="1:7" x14ac:dyDescent="0.25">
      <c r="A49" s="42" t="str">
        <f t="shared" si="3"/>
        <v>CEUTA</v>
      </c>
      <c r="B49" s="41">
        <f t="shared" si="4"/>
        <v>10204</v>
      </c>
      <c r="C49" s="41">
        <f t="shared" si="5"/>
        <v>9209</v>
      </c>
      <c r="D49" s="41">
        <f t="shared" si="6"/>
        <v>19</v>
      </c>
      <c r="E49" s="42" t="str">
        <f t="shared" si="2"/>
        <v>SEVILLA</v>
      </c>
      <c r="F49" s="42">
        <f t="shared" si="7"/>
        <v>113725</v>
      </c>
      <c r="G49" s="42">
        <f t="shared" si="8"/>
        <v>120002</v>
      </c>
    </row>
    <row r="50" spans="1:7" x14ac:dyDescent="0.25">
      <c r="A50" s="42" t="str">
        <f t="shared" si="3"/>
        <v>FERROL-SAN CIBRAO</v>
      </c>
      <c r="B50" s="41">
        <f t="shared" si="4"/>
        <v>31</v>
      </c>
      <c r="C50" s="41">
        <f t="shared" si="5"/>
        <v>0</v>
      </c>
      <c r="D50" s="41">
        <f t="shared" si="6"/>
        <v>24</v>
      </c>
      <c r="E50" s="42" t="str">
        <f t="shared" si="2"/>
        <v>CASTELLON</v>
      </c>
      <c r="F50" s="42">
        <f t="shared" si="7"/>
        <v>97804</v>
      </c>
      <c r="G50" s="42">
        <f t="shared" si="8"/>
        <v>64099</v>
      </c>
    </row>
    <row r="51" spans="1:7" x14ac:dyDescent="0.25">
      <c r="A51" s="42" t="str">
        <f t="shared" si="3"/>
        <v>GIJON</v>
      </c>
      <c r="B51" s="41">
        <f t="shared" si="4"/>
        <v>6613</v>
      </c>
      <c r="C51" s="41">
        <f t="shared" si="5"/>
        <v>14552</v>
      </c>
      <c r="D51" s="41">
        <f t="shared" si="6"/>
        <v>20</v>
      </c>
      <c r="E51" s="42" t="str">
        <f t="shared" si="2"/>
        <v>CARTAGENA</v>
      </c>
      <c r="F51" s="42">
        <f t="shared" si="7"/>
        <v>79706</v>
      </c>
      <c r="G51" s="42">
        <f t="shared" si="8"/>
        <v>49888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42614</v>
      </c>
      <c r="G52" s="42">
        <f t="shared" si="8"/>
        <v>42197</v>
      </c>
    </row>
    <row r="53" spans="1:7" x14ac:dyDescent="0.25">
      <c r="A53" s="42" t="str">
        <f t="shared" si="3"/>
        <v>LAS PALMAS</v>
      </c>
      <c r="B53" s="41">
        <f t="shared" si="4"/>
        <v>2039383</v>
      </c>
      <c r="C53" s="41">
        <f t="shared" si="5"/>
        <v>1985864</v>
      </c>
      <c r="D53" s="41">
        <f t="shared" si="6"/>
        <v>4</v>
      </c>
      <c r="E53" s="42" t="str">
        <f t="shared" si="2"/>
        <v>MELILLA</v>
      </c>
      <c r="F53" s="42">
        <f t="shared" si="7"/>
        <v>27589</v>
      </c>
      <c r="G53" s="42">
        <f t="shared" si="8"/>
        <v>21279</v>
      </c>
    </row>
    <row r="54" spans="1:7" x14ac:dyDescent="0.25">
      <c r="A54" s="42" t="str">
        <f t="shared" si="3"/>
        <v>MALAGA</v>
      </c>
      <c r="B54" s="41">
        <f t="shared" si="4"/>
        <v>306410</v>
      </c>
      <c r="C54" s="41">
        <f t="shared" si="5"/>
        <v>206476</v>
      </c>
      <c r="D54" s="41">
        <f t="shared" si="6"/>
        <v>8</v>
      </c>
      <c r="E54" s="42" t="str">
        <f t="shared" si="2"/>
        <v>AVILES</v>
      </c>
      <c r="F54" s="42">
        <f t="shared" si="7"/>
        <v>14654</v>
      </c>
      <c r="G54" s="42">
        <f t="shared" si="8"/>
        <v>15036</v>
      </c>
    </row>
    <row r="55" spans="1:7" x14ac:dyDescent="0.25">
      <c r="A55" s="42" t="str">
        <f t="shared" si="3"/>
        <v>MARIN Y RIA DE PONTEVEDRA</v>
      </c>
      <c r="B55" s="41">
        <f t="shared" si="4"/>
        <v>42614</v>
      </c>
      <c r="C55" s="41">
        <f t="shared" si="5"/>
        <v>42197</v>
      </c>
      <c r="D55" s="41">
        <f t="shared" si="6"/>
        <v>15</v>
      </c>
      <c r="E55" s="42" t="str">
        <f t="shared" si="2"/>
        <v>TARRAGONA</v>
      </c>
      <c r="F55" s="42">
        <f t="shared" ref="F55:F65" si="9">LOOKUP(E55,$A$38:$A$65,$B$38:$B$65)</f>
        <v>12994</v>
      </c>
      <c r="G55" s="42">
        <f t="shared" si="8"/>
        <v>2823</v>
      </c>
    </row>
    <row r="56" spans="1:7" x14ac:dyDescent="0.25">
      <c r="A56" s="42" t="str">
        <f t="shared" si="3"/>
        <v>MELILLA</v>
      </c>
      <c r="B56" s="41">
        <f t="shared" si="4"/>
        <v>27589</v>
      </c>
      <c r="C56" s="41">
        <f t="shared" si="5"/>
        <v>21279</v>
      </c>
      <c r="D56" s="41">
        <f t="shared" si="6"/>
        <v>16</v>
      </c>
      <c r="E56" s="42" t="str">
        <f t="shared" si="2"/>
        <v>CEUTA</v>
      </c>
      <c r="F56" s="42">
        <f t="shared" si="9"/>
        <v>10204</v>
      </c>
      <c r="G56" s="42">
        <f t="shared" si="8"/>
        <v>9209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GIJON</v>
      </c>
      <c r="F57" s="42">
        <f t="shared" si="9"/>
        <v>6613</v>
      </c>
      <c r="G57" s="42">
        <f t="shared" si="8"/>
        <v>14552</v>
      </c>
    </row>
    <row r="58" spans="1:7" x14ac:dyDescent="0.25">
      <c r="A58" s="42" t="str">
        <f t="shared" si="3"/>
        <v>PASAIA</v>
      </c>
      <c r="B58" s="41">
        <f t="shared" si="4"/>
        <v>172</v>
      </c>
      <c r="C58" s="41">
        <f t="shared" si="5"/>
        <v>0</v>
      </c>
      <c r="D58" s="41">
        <f t="shared" si="6"/>
        <v>21</v>
      </c>
      <c r="E58" s="42" t="str">
        <f t="shared" si="2"/>
        <v>PASAIA</v>
      </c>
      <c r="F58" s="42">
        <f t="shared" si="9"/>
        <v>172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535143</v>
      </c>
      <c r="C59" s="41">
        <f t="shared" si="5"/>
        <v>560656</v>
      </c>
      <c r="D59" s="41">
        <f t="shared" si="6"/>
        <v>6</v>
      </c>
      <c r="E59" s="42" t="str">
        <f t="shared" si="2"/>
        <v>SANTANDER</v>
      </c>
      <c r="F59" s="42">
        <f t="shared" si="9"/>
        <v>152</v>
      </c>
      <c r="G59" s="42">
        <f t="shared" si="8"/>
        <v>143</v>
      </c>
    </row>
    <row r="60" spans="1:7" x14ac:dyDescent="0.25">
      <c r="A60" s="42" t="str">
        <f t="shared" si="3"/>
        <v>SANTANDER</v>
      </c>
      <c r="B60" s="41">
        <f t="shared" si="4"/>
        <v>152</v>
      </c>
      <c r="C60" s="41">
        <f t="shared" si="5"/>
        <v>143</v>
      </c>
      <c r="D60" s="41">
        <f t="shared" si="6"/>
        <v>22</v>
      </c>
      <c r="E60" s="42" t="str">
        <f t="shared" si="2"/>
        <v>ALMERIA</v>
      </c>
      <c r="F60" s="42">
        <f t="shared" si="9"/>
        <v>75</v>
      </c>
      <c r="G60" s="42">
        <f t="shared" si="8"/>
        <v>30</v>
      </c>
    </row>
    <row r="61" spans="1:7" x14ac:dyDescent="0.25">
      <c r="A61" s="42" t="str">
        <f t="shared" si="3"/>
        <v>SEVILLA</v>
      </c>
      <c r="B61" s="41">
        <f t="shared" si="4"/>
        <v>113725</v>
      </c>
      <c r="C61" s="41">
        <f t="shared" si="5"/>
        <v>120002</v>
      </c>
      <c r="D61" s="41">
        <f t="shared" si="6"/>
        <v>12</v>
      </c>
      <c r="E61" s="42" t="str">
        <f t="shared" si="2"/>
        <v>FERROL-SAN CIBRAO</v>
      </c>
      <c r="F61" s="42">
        <f t="shared" si="9"/>
        <v>31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12994</v>
      </c>
      <c r="C62" s="41">
        <f t="shared" si="5"/>
        <v>2823</v>
      </c>
      <c r="D62" s="41">
        <f t="shared" si="6"/>
        <v>18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4333319</v>
      </c>
      <c r="C63" s="41">
        <f t="shared" si="5"/>
        <v>3683914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343025</v>
      </c>
      <c r="C64" s="41">
        <f t="shared" si="5"/>
        <v>336483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38826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4">
        <v>25390</v>
      </c>
      <c r="C8" s="34">
        <v>25637</v>
      </c>
      <c r="D8" s="34">
        <v>43098</v>
      </c>
      <c r="E8" s="34">
        <v>45584</v>
      </c>
      <c r="F8" s="13">
        <f t="shared" ref="F8:F35" si="0">((E8*100)/D8)-100</f>
        <v>5.7682491066870796</v>
      </c>
      <c r="G8" s="1"/>
      <c r="H8" s="1"/>
      <c r="I8" s="1"/>
    </row>
    <row r="9" spans="1:12" x14ac:dyDescent="0.25">
      <c r="A9" s="8" t="s">
        <v>43</v>
      </c>
      <c r="B9" s="33">
        <v>26974</v>
      </c>
      <c r="C9" s="33">
        <v>33630</v>
      </c>
      <c r="D9" s="33">
        <v>54694</v>
      </c>
      <c r="E9" s="33">
        <v>63583</v>
      </c>
      <c r="F9" s="10">
        <f t="shared" si="0"/>
        <v>16.25223973379164</v>
      </c>
      <c r="G9" s="1"/>
      <c r="H9" s="1"/>
      <c r="I9" s="1"/>
    </row>
    <row r="10" spans="1:12" x14ac:dyDescent="0.25">
      <c r="A10" s="11" t="s">
        <v>44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3">
        <v>332893</v>
      </c>
      <c r="C11" s="33">
        <v>354033</v>
      </c>
      <c r="D11" s="33">
        <v>664660</v>
      </c>
      <c r="E11" s="33">
        <v>703114</v>
      </c>
      <c r="F11" s="10">
        <f t="shared" si="0"/>
        <v>5.7855143983390036</v>
      </c>
      <c r="G11" s="1"/>
      <c r="H11" s="1"/>
      <c r="I11" s="1"/>
    </row>
    <row r="12" spans="1:12" x14ac:dyDescent="0.25">
      <c r="A12" s="11" t="s">
        <v>46</v>
      </c>
      <c r="B12" s="34">
        <v>134800</v>
      </c>
      <c r="C12" s="34">
        <v>133766</v>
      </c>
      <c r="D12" s="34">
        <v>266709</v>
      </c>
      <c r="E12" s="34">
        <v>268206</v>
      </c>
      <c r="F12" s="13">
        <f t="shared" si="0"/>
        <v>0.56128589586403166</v>
      </c>
      <c r="G12" s="1"/>
      <c r="H12" s="1"/>
      <c r="I12" s="1"/>
    </row>
    <row r="13" spans="1:12" x14ac:dyDescent="0.25">
      <c r="A13" s="8" t="s">
        <v>47</v>
      </c>
      <c r="B13" s="33">
        <v>614518</v>
      </c>
      <c r="C13" s="33">
        <v>701599</v>
      </c>
      <c r="D13" s="33">
        <v>1132884</v>
      </c>
      <c r="E13" s="33">
        <v>1293094</v>
      </c>
      <c r="F13" s="10">
        <f t="shared" si="0"/>
        <v>14.141783271720669</v>
      </c>
      <c r="G13" s="1"/>
      <c r="H13" s="1"/>
      <c r="I13" s="1"/>
    </row>
    <row r="14" spans="1:12" x14ac:dyDescent="0.25">
      <c r="A14" s="11" t="s">
        <v>48</v>
      </c>
      <c r="B14" s="34">
        <v>523164</v>
      </c>
      <c r="C14" s="34">
        <v>689777</v>
      </c>
      <c r="D14" s="34">
        <v>1003583</v>
      </c>
      <c r="E14" s="34">
        <v>1257096</v>
      </c>
      <c r="F14" s="13">
        <f t="shared" si="0"/>
        <v>25.260790587325616</v>
      </c>
      <c r="G14" s="1"/>
      <c r="H14" s="1"/>
      <c r="I14" s="1"/>
    </row>
    <row r="15" spans="1:12" x14ac:dyDescent="0.25">
      <c r="A15" s="8" t="s">
        <v>49</v>
      </c>
      <c r="B15" s="33">
        <v>38282</v>
      </c>
      <c r="C15" s="33">
        <v>37193</v>
      </c>
      <c r="D15" s="33">
        <v>62701</v>
      </c>
      <c r="E15" s="33">
        <v>69056</v>
      </c>
      <c r="F15" s="10">
        <f t="shared" si="0"/>
        <v>10.135404539002565</v>
      </c>
      <c r="G15" s="1"/>
      <c r="H15" s="1"/>
      <c r="I15" s="1"/>
    </row>
    <row r="16" spans="1:12" x14ac:dyDescent="0.25">
      <c r="A16" s="11" t="s">
        <v>50</v>
      </c>
      <c r="B16" s="34">
        <v>0</v>
      </c>
      <c r="C16" s="34">
        <v>0</v>
      </c>
      <c r="D16" s="34">
        <v>0</v>
      </c>
      <c r="E16" s="34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3">
        <v>6417</v>
      </c>
      <c r="C17" s="33">
        <v>21652</v>
      </c>
      <c r="D17" s="33">
        <v>18577</v>
      </c>
      <c r="E17" s="33">
        <v>41820</v>
      </c>
      <c r="F17" s="10">
        <f t="shared" si="0"/>
        <v>125.11708026053722</v>
      </c>
      <c r="G17" s="1"/>
      <c r="H17" s="1"/>
      <c r="I17" s="1"/>
    </row>
    <row r="18" spans="1:9" x14ac:dyDescent="0.25">
      <c r="A18" s="11" t="s">
        <v>52</v>
      </c>
      <c r="B18" s="34">
        <v>59692</v>
      </c>
      <c r="C18" s="34">
        <v>65291</v>
      </c>
      <c r="D18" s="34">
        <v>119926</v>
      </c>
      <c r="E18" s="34">
        <v>128845</v>
      </c>
      <c r="F18" s="13">
        <f t="shared" si="0"/>
        <v>7.4370862031586142</v>
      </c>
      <c r="G18" s="1"/>
      <c r="H18" s="1"/>
      <c r="I18" s="1"/>
    </row>
    <row r="19" spans="1:9" x14ac:dyDescent="0.25">
      <c r="A19" s="8" t="s">
        <v>53</v>
      </c>
      <c r="B19" s="33">
        <v>12463</v>
      </c>
      <c r="C19" s="33">
        <v>12897</v>
      </c>
      <c r="D19" s="33">
        <v>23937</v>
      </c>
      <c r="E19" s="33">
        <v>23865</v>
      </c>
      <c r="F19" s="10">
        <f t="shared" si="0"/>
        <v>-0.30078957262814754</v>
      </c>
      <c r="G19" s="1"/>
      <c r="H19" s="1"/>
      <c r="I19" s="1"/>
    </row>
    <row r="20" spans="1:9" x14ac:dyDescent="0.25">
      <c r="A20" s="11" t="s">
        <v>54</v>
      </c>
      <c r="B20" s="34">
        <v>397</v>
      </c>
      <c r="C20" s="34">
        <v>891</v>
      </c>
      <c r="D20" s="34">
        <v>2255</v>
      </c>
      <c r="E20" s="34">
        <v>1012</v>
      </c>
      <c r="F20" s="13">
        <f t="shared" si="0"/>
        <v>-55.121951219512198</v>
      </c>
      <c r="G20" s="1"/>
      <c r="H20" s="1"/>
      <c r="I20" s="1"/>
    </row>
    <row r="21" spans="1:9" x14ac:dyDescent="0.25">
      <c r="A21" s="8" t="s">
        <v>55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4">
        <v>207185</v>
      </c>
      <c r="C22" s="34">
        <v>213377</v>
      </c>
      <c r="D22" s="34">
        <v>426063</v>
      </c>
      <c r="E22" s="34">
        <v>429616</v>
      </c>
      <c r="F22" s="13">
        <f t="shared" si="0"/>
        <v>0.83391423334107628</v>
      </c>
      <c r="G22" s="1"/>
      <c r="H22" s="1"/>
      <c r="I22" s="1"/>
    </row>
    <row r="23" spans="1:9" x14ac:dyDescent="0.25">
      <c r="A23" s="8" t="s">
        <v>57</v>
      </c>
      <c r="B23" s="33">
        <v>26991</v>
      </c>
      <c r="C23" s="33">
        <v>31063</v>
      </c>
      <c r="D23" s="33">
        <v>56347</v>
      </c>
      <c r="E23" s="33">
        <v>57484</v>
      </c>
      <c r="F23" s="10">
        <f t="shared" si="0"/>
        <v>2.0178536568051584</v>
      </c>
      <c r="G23" s="1"/>
      <c r="H23" s="1"/>
      <c r="I23" s="1"/>
    </row>
    <row r="24" spans="1:9" x14ac:dyDescent="0.25">
      <c r="A24" s="11" t="s">
        <v>58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3">
        <v>36700</v>
      </c>
      <c r="C25" s="33">
        <v>44716</v>
      </c>
      <c r="D25" s="33">
        <v>74499</v>
      </c>
      <c r="E25" s="33">
        <v>84608</v>
      </c>
      <c r="F25" s="10">
        <f t="shared" si="0"/>
        <v>13.569309655163153</v>
      </c>
      <c r="G25" s="1"/>
      <c r="H25" s="1"/>
      <c r="I25" s="1"/>
    </row>
    <row r="26" spans="1:9" x14ac:dyDescent="0.25">
      <c r="A26" s="11" t="s">
        <v>60</v>
      </c>
      <c r="B26" s="34">
        <v>0</v>
      </c>
      <c r="C26" s="34">
        <v>0</v>
      </c>
      <c r="D26" s="34">
        <v>0</v>
      </c>
      <c r="E26" s="34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3">
        <v>45940</v>
      </c>
      <c r="C27" s="33">
        <v>51213</v>
      </c>
      <c r="D27" s="33">
        <v>74982</v>
      </c>
      <c r="E27" s="33">
        <v>77979</v>
      </c>
      <c r="F27" s="10">
        <f t="shared" si="0"/>
        <v>3.9969592702248491</v>
      </c>
      <c r="G27" s="1"/>
      <c r="H27" s="1"/>
      <c r="I27" s="1"/>
    </row>
    <row r="28" spans="1:9" x14ac:dyDescent="0.25">
      <c r="A28" s="11" t="s">
        <v>62</v>
      </c>
      <c r="B28" s="34">
        <v>261565</v>
      </c>
      <c r="C28" s="34">
        <v>261664</v>
      </c>
      <c r="D28" s="34">
        <v>551254</v>
      </c>
      <c r="E28" s="34">
        <v>543586</v>
      </c>
      <c r="F28" s="13">
        <f t="shared" si="0"/>
        <v>-1.3910103146643849</v>
      </c>
      <c r="G28" s="1"/>
      <c r="H28" s="1"/>
      <c r="I28" s="1"/>
    </row>
    <row r="29" spans="1:9" x14ac:dyDescent="0.25">
      <c r="A29" s="8" t="s">
        <v>63</v>
      </c>
      <c r="B29" s="33">
        <v>58457</v>
      </c>
      <c r="C29" s="33">
        <v>59993</v>
      </c>
      <c r="D29" s="33">
        <v>112559</v>
      </c>
      <c r="E29" s="33">
        <v>123044</v>
      </c>
      <c r="F29" s="10">
        <f t="shared" si="0"/>
        <v>9.3151147398253329</v>
      </c>
      <c r="G29" s="1"/>
      <c r="H29" s="1"/>
      <c r="I29" s="1"/>
    </row>
    <row r="30" spans="1:9" x14ac:dyDescent="0.25">
      <c r="A30" s="11" t="s">
        <v>64</v>
      </c>
      <c r="B30" s="34">
        <v>54682</v>
      </c>
      <c r="C30" s="34">
        <v>20322</v>
      </c>
      <c r="D30" s="34">
        <v>111362</v>
      </c>
      <c r="E30" s="34">
        <v>36565</v>
      </c>
      <c r="F30" s="13">
        <f t="shared" si="0"/>
        <v>-67.165639984914066</v>
      </c>
      <c r="G30" s="1"/>
      <c r="H30" s="1"/>
      <c r="I30" s="1"/>
    </row>
    <row r="31" spans="1:9" x14ac:dyDescent="0.25">
      <c r="A31" s="8" t="s">
        <v>65</v>
      </c>
      <c r="B31" s="33">
        <v>50520</v>
      </c>
      <c r="C31" s="33">
        <v>67737</v>
      </c>
      <c r="D31" s="33">
        <v>81199</v>
      </c>
      <c r="E31" s="33">
        <v>135445</v>
      </c>
      <c r="F31" s="10">
        <f t="shared" si="0"/>
        <v>66.80624145617557</v>
      </c>
      <c r="G31" s="1"/>
      <c r="H31" s="1"/>
      <c r="I31" s="1"/>
    </row>
    <row r="32" spans="1:9" x14ac:dyDescent="0.25">
      <c r="A32" s="11" t="s">
        <v>66</v>
      </c>
      <c r="B32" s="34">
        <v>300791</v>
      </c>
      <c r="C32" s="34">
        <v>331961</v>
      </c>
      <c r="D32" s="34">
        <v>590035</v>
      </c>
      <c r="E32" s="34">
        <v>583157</v>
      </c>
      <c r="F32" s="13">
        <f t="shared" si="0"/>
        <v>-1.1656935605514889</v>
      </c>
      <c r="G32" s="1"/>
      <c r="H32" s="1"/>
      <c r="I32" s="1"/>
    </row>
    <row r="33" spans="1:9" x14ac:dyDescent="0.25">
      <c r="A33" s="8" t="s">
        <v>67</v>
      </c>
      <c r="B33" s="33">
        <v>86113</v>
      </c>
      <c r="C33" s="33">
        <v>86938</v>
      </c>
      <c r="D33" s="33">
        <v>171243</v>
      </c>
      <c r="E33" s="33">
        <v>168424</v>
      </c>
      <c r="F33" s="10">
        <f t="shared" si="0"/>
        <v>-1.6461986767342296</v>
      </c>
      <c r="G33" s="1"/>
      <c r="H33" s="1"/>
      <c r="I33" s="1"/>
    </row>
    <row r="34" spans="1:9" x14ac:dyDescent="0.25">
      <c r="A34" s="11" t="s">
        <v>68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2903934</v>
      </c>
      <c r="C35" s="15">
        <f t="shared" ref="C35:E35" si="1">SUM(C7:C34)</f>
        <v>3245350</v>
      </c>
      <c r="D35" s="15">
        <f t="shared" si="1"/>
        <v>5642567</v>
      </c>
      <c r="E35" s="15">
        <f t="shared" si="1"/>
        <v>6135183</v>
      </c>
      <c r="F35" s="16">
        <f t="shared" si="0"/>
        <v>8.730352692311854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BALEARES</v>
      </c>
      <c r="F38" s="42">
        <f>LOOKUP(E38,$A$38:$A$65,$B$38:$B$65)</f>
        <v>1293094</v>
      </c>
      <c r="G38" s="42">
        <f>LOOKUP(E38,$A$38:$A$65,$C$38:$C$65)</f>
        <v>1132884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45584</v>
      </c>
      <c r="C39" s="41">
        <f t="shared" ref="C39:C65" si="5">D8</f>
        <v>43098</v>
      </c>
      <c r="D39" s="41">
        <f t="shared" ref="D39:D65" si="6">_xlfn.RANK.EQ(B39,$B$38:$B$65)+COUNTIF($B$38:$B$65,B39)-1</f>
        <v>17</v>
      </c>
      <c r="E39" s="42" t="str">
        <f t="shared" si="2"/>
        <v>BARCELONA</v>
      </c>
      <c r="F39" s="42">
        <f t="shared" ref="F39:F54" si="7">LOOKUP(E39,$A$38:$A$65,$B$38:$B$65)</f>
        <v>1257096</v>
      </c>
      <c r="G39" s="42">
        <f t="shared" ref="G39:G65" si="8">LOOKUP(E39,$A$38:$A$65,$C$38:$C$65)</f>
        <v>1003583</v>
      </c>
    </row>
    <row r="40" spans="1:9" x14ac:dyDescent="0.25">
      <c r="A40" s="42" t="str">
        <f t="shared" si="3"/>
        <v>ALMERIA</v>
      </c>
      <c r="B40" s="41">
        <f t="shared" si="4"/>
        <v>63583</v>
      </c>
      <c r="C40" s="41">
        <f t="shared" si="5"/>
        <v>54694</v>
      </c>
      <c r="D40" s="41">
        <f t="shared" si="6"/>
        <v>15</v>
      </c>
      <c r="E40" s="42" t="str">
        <f t="shared" si="2"/>
        <v>BAHIA DE ALGECIRAS</v>
      </c>
      <c r="F40" s="42">
        <f t="shared" si="7"/>
        <v>703114</v>
      </c>
      <c r="G40" s="42">
        <f t="shared" si="8"/>
        <v>664660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583157</v>
      </c>
      <c r="G41" s="42">
        <f t="shared" si="8"/>
        <v>590035</v>
      </c>
    </row>
    <row r="42" spans="1:9" x14ac:dyDescent="0.25">
      <c r="A42" s="42" t="str">
        <f t="shared" si="3"/>
        <v>BAHIA DE ALGECIRAS</v>
      </c>
      <c r="B42" s="41">
        <f t="shared" si="4"/>
        <v>703114</v>
      </c>
      <c r="C42" s="41">
        <f t="shared" si="5"/>
        <v>664660</v>
      </c>
      <c r="D42" s="41">
        <f t="shared" si="6"/>
        <v>3</v>
      </c>
      <c r="E42" s="42" t="str">
        <f t="shared" si="2"/>
        <v>SANTA CRUZ DE TENERIFE</v>
      </c>
      <c r="F42" s="42">
        <f t="shared" si="7"/>
        <v>543586</v>
      </c>
      <c r="G42" s="42">
        <f t="shared" si="8"/>
        <v>551254</v>
      </c>
    </row>
    <row r="43" spans="1:9" x14ac:dyDescent="0.25">
      <c r="A43" s="42" t="str">
        <f t="shared" si="3"/>
        <v>BAHIA DE CADIZ</v>
      </c>
      <c r="B43" s="41">
        <f t="shared" si="4"/>
        <v>268206</v>
      </c>
      <c r="C43" s="41">
        <f t="shared" si="5"/>
        <v>266709</v>
      </c>
      <c r="D43" s="41">
        <f t="shared" si="6"/>
        <v>7</v>
      </c>
      <c r="E43" s="42" t="str">
        <f t="shared" si="2"/>
        <v>LAS PALMAS</v>
      </c>
      <c r="F43" s="42">
        <f t="shared" si="7"/>
        <v>429616</v>
      </c>
      <c r="G43" s="42">
        <f t="shared" si="8"/>
        <v>426063</v>
      </c>
    </row>
    <row r="44" spans="1:9" x14ac:dyDescent="0.25">
      <c r="A44" s="42" t="str">
        <f t="shared" si="3"/>
        <v>BALEARES</v>
      </c>
      <c r="B44" s="41">
        <f t="shared" si="4"/>
        <v>1293094</v>
      </c>
      <c r="C44" s="41">
        <f t="shared" si="5"/>
        <v>1132884</v>
      </c>
      <c r="D44" s="41">
        <f t="shared" si="6"/>
        <v>1</v>
      </c>
      <c r="E44" s="42" t="str">
        <f t="shared" si="2"/>
        <v>BAHIA DE CADIZ</v>
      </c>
      <c r="F44" s="42">
        <f t="shared" si="7"/>
        <v>268206</v>
      </c>
      <c r="G44" s="42">
        <f t="shared" si="8"/>
        <v>266709</v>
      </c>
    </row>
    <row r="45" spans="1:9" x14ac:dyDescent="0.25">
      <c r="A45" s="42" t="str">
        <f t="shared" si="3"/>
        <v>BARCELONA</v>
      </c>
      <c r="B45" s="41">
        <f t="shared" si="4"/>
        <v>1257096</v>
      </c>
      <c r="C45" s="41">
        <f t="shared" si="5"/>
        <v>1003583</v>
      </c>
      <c r="D45" s="41">
        <f t="shared" si="6"/>
        <v>2</v>
      </c>
      <c r="E45" s="42" t="str">
        <f t="shared" si="2"/>
        <v>VIGO</v>
      </c>
      <c r="F45" s="42">
        <f t="shared" si="7"/>
        <v>168424</v>
      </c>
      <c r="G45" s="42">
        <f t="shared" si="8"/>
        <v>171243</v>
      </c>
    </row>
    <row r="46" spans="1:9" x14ac:dyDescent="0.25">
      <c r="A46" s="42" t="str">
        <f t="shared" si="3"/>
        <v>BILBAO</v>
      </c>
      <c r="B46" s="41">
        <f t="shared" si="4"/>
        <v>69056</v>
      </c>
      <c r="C46" s="41">
        <f t="shared" si="5"/>
        <v>62701</v>
      </c>
      <c r="D46" s="41">
        <f t="shared" si="6"/>
        <v>14</v>
      </c>
      <c r="E46" s="42" t="str">
        <f t="shared" si="2"/>
        <v>TARRAGONA</v>
      </c>
      <c r="F46" s="42">
        <f t="shared" si="7"/>
        <v>135445</v>
      </c>
      <c r="G46" s="42">
        <f t="shared" si="8"/>
        <v>81199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CEUTA</v>
      </c>
      <c r="F47" s="42">
        <f t="shared" si="7"/>
        <v>128845</v>
      </c>
      <c r="G47" s="42">
        <f t="shared" si="8"/>
        <v>119926</v>
      </c>
    </row>
    <row r="48" spans="1:9" x14ac:dyDescent="0.25">
      <c r="A48" s="42" t="str">
        <f t="shared" si="3"/>
        <v>CASTELLON</v>
      </c>
      <c r="B48" s="41">
        <f t="shared" si="4"/>
        <v>41820</v>
      </c>
      <c r="C48" s="41">
        <f t="shared" si="5"/>
        <v>18577</v>
      </c>
      <c r="D48" s="41">
        <f t="shared" si="6"/>
        <v>18</v>
      </c>
      <c r="E48" s="42" t="str">
        <f t="shared" si="2"/>
        <v>SANTANDER</v>
      </c>
      <c r="F48" s="42">
        <f t="shared" si="7"/>
        <v>123044</v>
      </c>
      <c r="G48" s="42">
        <f t="shared" si="8"/>
        <v>112559</v>
      </c>
    </row>
    <row r="49" spans="1:7" x14ac:dyDescent="0.25">
      <c r="A49" s="42" t="str">
        <f t="shared" si="3"/>
        <v>CEUTA</v>
      </c>
      <c r="B49" s="41">
        <f t="shared" si="4"/>
        <v>128845</v>
      </c>
      <c r="C49" s="41">
        <f t="shared" si="5"/>
        <v>119926</v>
      </c>
      <c r="D49" s="41">
        <f t="shared" si="6"/>
        <v>10</v>
      </c>
      <c r="E49" s="42" t="str">
        <f t="shared" si="2"/>
        <v>MELILLA</v>
      </c>
      <c r="F49" s="42">
        <f t="shared" si="7"/>
        <v>84608</v>
      </c>
      <c r="G49" s="42">
        <f t="shared" si="8"/>
        <v>74499</v>
      </c>
    </row>
    <row r="50" spans="1:7" x14ac:dyDescent="0.25">
      <c r="A50" s="42" t="str">
        <f t="shared" si="3"/>
        <v>FERROL-SAN CIBRAO</v>
      </c>
      <c r="B50" s="41">
        <f t="shared" si="4"/>
        <v>23865</v>
      </c>
      <c r="C50" s="41">
        <f t="shared" si="5"/>
        <v>23937</v>
      </c>
      <c r="D50" s="41">
        <f t="shared" si="6"/>
        <v>20</v>
      </c>
      <c r="E50" s="42" t="str">
        <f t="shared" si="2"/>
        <v>PASAIA</v>
      </c>
      <c r="F50" s="42">
        <f t="shared" si="7"/>
        <v>77979</v>
      </c>
      <c r="G50" s="42">
        <f t="shared" si="8"/>
        <v>74982</v>
      </c>
    </row>
    <row r="51" spans="1:7" x14ac:dyDescent="0.25">
      <c r="A51" s="42" t="str">
        <f t="shared" si="3"/>
        <v>GIJON</v>
      </c>
      <c r="B51" s="41">
        <f t="shared" si="4"/>
        <v>1012</v>
      </c>
      <c r="C51" s="41">
        <f t="shared" si="5"/>
        <v>2255</v>
      </c>
      <c r="D51" s="41">
        <f t="shared" si="6"/>
        <v>21</v>
      </c>
      <c r="E51" s="42" t="str">
        <f t="shared" si="2"/>
        <v>BILBAO</v>
      </c>
      <c r="F51" s="42">
        <f t="shared" si="7"/>
        <v>69056</v>
      </c>
      <c r="G51" s="42">
        <f t="shared" si="8"/>
        <v>62701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ALMERIA</v>
      </c>
      <c r="F52" s="42">
        <f t="shared" si="7"/>
        <v>63583</v>
      </c>
      <c r="G52" s="42">
        <f t="shared" si="8"/>
        <v>54694</v>
      </c>
    </row>
    <row r="53" spans="1:7" x14ac:dyDescent="0.25">
      <c r="A53" s="42" t="str">
        <f t="shared" si="3"/>
        <v>LAS PALMAS</v>
      </c>
      <c r="B53" s="41">
        <f t="shared" si="4"/>
        <v>429616</v>
      </c>
      <c r="C53" s="41">
        <f t="shared" si="5"/>
        <v>426063</v>
      </c>
      <c r="D53" s="41">
        <f t="shared" si="6"/>
        <v>6</v>
      </c>
      <c r="E53" s="42" t="str">
        <f t="shared" si="2"/>
        <v>MALAGA</v>
      </c>
      <c r="F53" s="42">
        <f t="shared" si="7"/>
        <v>57484</v>
      </c>
      <c r="G53" s="42">
        <f t="shared" si="8"/>
        <v>56347</v>
      </c>
    </row>
    <row r="54" spans="1:7" x14ac:dyDescent="0.25">
      <c r="A54" s="42" t="str">
        <f t="shared" si="3"/>
        <v>MALAGA</v>
      </c>
      <c r="B54" s="41">
        <f t="shared" si="4"/>
        <v>57484</v>
      </c>
      <c r="C54" s="41">
        <f t="shared" si="5"/>
        <v>56347</v>
      </c>
      <c r="D54" s="41">
        <f t="shared" si="6"/>
        <v>16</v>
      </c>
      <c r="E54" s="42" t="str">
        <f t="shared" si="2"/>
        <v>ALICANTE</v>
      </c>
      <c r="F54" s="42">
        <f t="shared" si="7"/>
        <v>45584</v>
      </c>
      <c r="G54" s="42">
        <f t="shared" si="8"/>
        <v>43098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CASTELLON</v>
      </c>
      <c r="F55" s="42">
        <f t="shared" ref="F55:F65" si="9">LOOKUP(E55,$A$38:$A$65,$B$38:$B$65)</f>
        <v>41820</v>
      </c>
      <c r="G55" s="42">
        <f t="shared" si="8"/>
        <v>18577</v>
      </c>
    </row>
    <row r="56" spans="1:7" x14ac:dyDescent="0.25">
      <c r="A56" s="42" t="str">
        <f t="shared" si="3"/>
        <v>MELILLA</v>
      </c>
      <c r="B56" s="41">
        <f t="shared" si="4"/>
        <v>84608</v>
      </c>
      <c r="C56" s="41">
        <f t="shared" si="5"/>
        <v>74499</v>
      </c>
      <c r="D56" s="41">
        <f t="shared" si="6"/>
        <v>12</v>
      </c>
      <c r="E56" s="42" t="str">
        <f t="shared" si="2"/>
        <v>SEVILLA</v>
      </c>
      <c r="F56" s="42">
        <f t="shared" si="9"/>
        <v>36565</v>
      </c>
      <c r="G56" s="42">
        <f t="shared" si="8"/>
        <v>111362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FERROL-SAN CIBRAO</v>
      </c>
      <c r="F57" s="42">
        <f t="shared" si="9"/>
        <v>23865</v>
      </c>
      <c r="G57" s="42">
        <f t="shared" si="8"/>
        <v>23937</v>
      </c>
    </row>
    <row r="58" spans="1:7" x14ac:dyDescent="0.25">
      <c r="A58" s="42" t="str">
        <f t="shared" si="3"/>
        <v>PASAIA</v>
      </c>
      <c r="B58" s="41">
        <f t="shared" si="4"/>
        <v>77979</v>
      </c>
      <c r="C58" s="41">
        <f t="shared" si="5"/>
        <v>74982</v>
      </c>
      <c r="D58" s="41">
        <f t="shared" si="6"/>
        <v>13</v>
      </c>
      <c r="E58" s="42" t="str">
        <f t="shared" si="2"/>
        <v>GIJON</v>
      </c>
      <c r="F58" s="42">
        <f t="shared" si="9"/>
        <v>1012</v>
      </c>
      <c r="G58" s="42">
        <f t="shared" si="8"/>
        <v>2255</v>
      </c>
    </row>
    <row r="59" spans="1:7" x14ac:dyDescent="0.25">
      <c r="A59" s="42" t="str">
        <f t="shared" si="3"/>
        <v>SANTA CRUZ DE TENERIFE</v>
      </c>
      <c r="B59" s="41">
        <f t="shared" si="4"/>
        <v>543586</v>
      </c>
      <c r="C59" s="41">
        <f t="shared" si="5"/>
        <v>551254</v>
      </c>
      <c r="D59" s="41">
        <f t="shared" si="6"/>
        <v>5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123044</v>
      </c>
      <c r="C60" s="41">
        <f t="shared" si="5"/>
        <v>112559</v>
      </c>
      <c r="D60" s="41">
        <f t="shared" si="6"/>
        <v>11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36565</v>
      </c>
      <c r="C61" s="41">
        <f t="shared" si="5"/>
        <v>111362</v>
      </c>
      <c r="D61" s="41">
        <f t="shared" si="6"/>
        <v>19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135445</v>
      </c>
      <c r="C62" s="41">
        <f t="shared" si="5"/>
        <v>81199</v>
      </c>
      <c r="D62" s="41">
        <f t="shared" si="6"/>
        <v>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583157</v>
      </c>
      <c r="C63" s="41">
        <f t="shared" si="5"/>
        <v>590035</v>
      </c>
      <c r="D63" s="41">
        <f t="shared" si="6"/>
        <v>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168424</v>
      </c>
      <c r="C64" s="41">
        <f t="shared" si="5"/>
        <v>171243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38826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5">
        <v>0</v>
      </c>
      <c r="C7" s="35">
        <v>0</v>
      </c>
      <c r="D7" s="35">
        <v>0</v>
      </c>
      <c r="E7" s="35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6">
        <v>11822</v>
      </c>
      <c r="C8" s="36">
        <v>12995</v>
      </c>
      <c r="D8" s="36">
        <v>22853</v>
      </c>
      <c r="E8" s="36">
        <v>24808</v>
      </c>
      <c r="F8" s="13">
        <f t="shared" ref="F8:F35" si="0">((E8*100)/D8)-100</f>
        <v>8.5546755349407135</v>
      </c>
      <c r="G8" s="1"/>
      <c r="H8" s="1"/>
      <c r="I8" s="1"/>
    </row>
    <row r="9" spans="1:12" x14ac:dyDescent="0.25">
      <c r="A9" s="8" t="s">
        <v>43</v>
      </c>
      <c r="B9" s="35">
        <v>7</v>
      </c>
      <c r="C9" s="35">
        <v>13</v>
      </c>
      <c r="D9" s="35">
        <v>15</v>
      </c>
      <c r="E9" s="35">
        <v>25</v>
      </c>
      <c r="F9" s="10">
        <f t="shared" si="0"/>
        <v>66.666666666666657</v>
      </c>
      <c r="G9" s="1"/>
      <c r="H9" s="1"/>
      <c r="I9" s="1"/>
    </row>
    <row r="10" spans="1:12" x14ac:dyDescent="0.25">
      <c r="A10" s="11" t="s">
        <v>44</v>
      </c>
      <c r="B10" s="36">
        <v>1021</v>
      </c>
      <c r="C10" s="36">
        <v>969</v>
      </c>
      <c r="D10" s="36">
        <v>1603</v>
      </c>
      <c r="E10" s="36">
        <v>1704</v>
      </c>
      <c r="F10" s="17">
        <f t="shared" si="0"/>
        <v>6.3006862133499624</v>
      </c>
      <c r="G10" s="1"/>
      <c r="H10" s="1"/>
      <c r="I10" s="1"/>
    </row>
    <row r="11" spans="1:12" x14ac:dyDescent="0.25">
      <c r="A11" s="8" t="s">
        <v>45</v>
      </c>
      <c r="B11" s="35">
        <v>235651</v>
      </c>
      <c r="C11" s="35">
        <v>209797</v>
      </c>
      <c r="D11" s="35">
        <v>501514</v>
      </c>
      <c r="E11" s="35">
        <v>445507</v>
      </c>
      <c r="F11" s="10">
        <f t="shared" si="0"/>
        <v>-11.16758455397057</v>
      </c>
      <c r="G11" s="1"/>
      <c r="H11" s="1"/>
      <c r="I11" s="1"/>
    </row>
    <row r="12" spans="1:12" x14ac:dyDescent="0.25">
      <c r="A12" s="11" t="s">
        <v>46</v>
      </c>
      <c r="B12" s="36">
        <v>9707</v>
      </c>
      <c r="C12" s="36">
        <v>11524</v>
      </c>
      <c r="D12" s="36">
        <v>20575</v>
      </c>
      <c r="E12" s="36">
        <v>28692</v>
      </c>
      <c r="F12" s="13">
        <f t="shared" si="0"/>
        <v>39.450789793438645</v>
      </c>
      <c r="G12" s="1"/>
      <c r="H12" s="1"/>
      <c r="I12" s="1"/>
    </row>
    <row r="13" spans="1:12" x14ac:dyDescent="0.25">
      <c r="A13" s="8" t="s">
        <v>47</v>
      </c>
      <c r="B13" s="35">
        <v>16222</v>
      </c>
      <c r="C13" s="35">
        <v>14785</v>
      </c>
      <c r="D13" s="35">
        <v>29258</v>
      </c>
      <c r="E13" s="35">
        <v>28883</v>
      </c>
      <c r="F13" s="10">
        <f t="shared" si="0"/>
        <v>-1.2817007314238822</v>
      </c>
      <c r="G13" s="1"/>
      <c r="H13" s="1"/>
      <c r="I13" s="1"/>
    </row>
    <row r="14" spans="1:12" x14ac:dyDescent="0.25">
      <c r="A14" s="11" t="s">
        <v>48</v>
      </c>
      <c r="B14" s="36">
        <v>157261</v>
      </c>
      <c r="C14" s="36">
        <v>169950</v>
      </c>
      <c r="D14" s="36">
        <v>314287</v>
      </c>
      <c r="E14" s="36">
        <v>336449</v>
      </c>
      <c r="F14" s="13">
        <f t="shared" si="0"/>
        <v>7.0515166074320632</v>
      </c>
      <c r="G14" s="1"/>
      <c r="H14" s="1"/>
      <c r="I14" s="1"/>
    </row>
    <row r="15" spans="1:12" x14ac:dyDescent="0.25">
      <c r="A15" s="8" t="s">
        <v>49</v>
      </c>
      <c r="B15" s="35">
        <v>37072</v>
      </c>
      <c r="C15" s="35">
        <v>39983</v>
      </c>
      <c r="D15" s="35">
        <v>64813</v>
      </c>
      <c r="E15" s="35">
        <v>70925</v>
      </c>
      <c r="F15" s="10">
        <f t="shared" si="0"/>
        <v>9.4302069029361348</v>
      </c>
      <c r="G15" s="1"/>
      <c r="H15" s="1"/>
      <c r="I15" s="1"/>
    </row>
    <row r="16" spans="1:12" x14ac:dyDescent="0.25">
      <c r="A16" s="11" t="s">
        <v>50</v>
      </c>
      <c r="B16" s="36">
        <v>2569</v>
      </c>
      <c r="C16" s="36">
        <v>3740</v>
      </c>
      <c r="D16" s="36">
        <v>5317</v>
      </c>
      <c r="E16" s="36">
        <v>7267</v>
      </c>
      <c r="F16" s="13">
        <f t="shared" si="0"/>
        <v>36.674816625916861</v>
      </c>
      <c r="G16" s="1"/>
      <c r="H16" s="1"/>
      <c r="I16" s="1"/>
    </row>
    <row r="17" spans="1:9" x14ac:dyDescent="0.25">
      <c r="A17" s="8" t="s">
        <v>51</v>
      </c>
      <c r="B17" s="35">
        <v>2544</v>
      </c>
      <c r="C17" s="35">
        <v>4248</v>
      </c>
      <c r="D17" s="35">
        <v>4802</v>
      </c>
      <c r="E17" s="35">
        <v>8098</v>
      </c>
      <c r="F17" s="10">
        <f t="shared" si="0"/>
        <v>68.6380674718867</v>
      </c>
      <c r="G17" s="1"/>
      <c r="H17" s="1"/>
      <c r="I17" s="1"/>
    </row>
    <row r="18" spans="1:9" x14ac:dyDescent="0.25">
      <c r="A18" s="11" t="s">
        <v>52</v>
      </c>
      <c r="B18" s="36">
        <v>632</v>
      </c>
      <c r="C18" s="36">
        <v>703</v>
      </c>
      <c r="D18" s="36">
        <v>1377</v>
      </c>
      <c r="E18" s="36">
        <v>1453</v>
      </c>
      <c r="F18" s="13">
        <f t="shared" si="0"/>
        <v>5.5192447349310072</v>
      </c>
      <c r="G18" s="1"/>
      <c r="H18" s="1"/>
      <c r="I18" s="1"/>
    </row>
    <row r="19" spans="1:9" x14ac:dyDescent="0.25">
      <c r="A19" s="8" t="s">
        <v>53</v>
      </c>
      <c r="B19" s="35">
        <v>0</v>
      </c>
      <c r="C19" s="35">
        <v>8</v>
      </c>
      <c r="D19" s="35">
        <v>0</v>
      </c>
      <c r="E19" s="35">
        <v>8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6">
        <v>521</v>
      </c>
      <c r="C20" s="36">
        <v>312</v>
      </c>
      <c r="D20" s="36">
        <v>1316</v>
      </c>
      <c r="E20" s="36">
        <v>580</v>
      </c>
      <c r="F20" s="13">
        <f t="shared" si="0"/>
        <v>-55.927051671732521</v>
      </c>
      <c r="G20" s="1"/>
      <c r="H20" s="1"/>
      <c r="I20" s="1"/>
    </row>
    <row r="21" spans="1:9" x14ac:dyDescent="0.25">
      <c r="A21" s="8" t="s">
        <v>55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6">
        <v>92592</v>
      </c>
      <c r="C22" s="36">
        <v>96824</v>
      </c>
      <c r="D22" s="36">
        <v>185172</v>
      </c>
      <c r="E22" s="36">
        <v>191822</v>
      </c>
      <c r="F22" s="13">
        <f t="shared" si="0"/>
        <v>3.5912556974056571</v>
      </c>
      <c r="G22" s="1"/>
      <c r="H22" s="1"/>
      <c r="I22" s="1"/>
    </row>
    <row r="23" spans="1:9" x14ac:dyDescent="0.25">
      <c r="A23" s="8" t="s">
        <v>57</v>
      </c>
      <c r="B23" s="35">
        <v>15608</v>
      </c>
      <c r="C23" s="35">
        <v>19746</v>
      </c>
      <c r="D23" s="35">
        <v>28448</v>
      </c>
      <c r="E23" s="35">
        <v>40895</v>
      </c>
      <c r="F23" s="10">
        <f t="shared" si="0"/>
        <v>43.753515185601799</v>
      </c>
      <c r="G23" s="1"/>
      <c r="H23" s="1"/>
      <c r="I23" s="1"/>
    </row>
    <row r="24" spans="1:9" x14ac:dyDescent="0.25">
      <c r="A24" s="11" t="s">
        <v>58</v>
      </c>
      <c r="B24" s="36">
        <v>2313</v>
      </c>
      <c r="C24" s="36">
        <v>2716</v>
      </c>
      <c r="D24" s="36">
        <v>5208</v>
      </c>
      <c r="E24" s="36">
        <v>5404</v>
      </c>
      <c r="F24" s="13">
        <f t="shared" si="0"/>
        <v>3.7634408602150557</v>
      </c>
      <c r="G24" s="1"/>
      <c r="H24" s="1"/>
      <c r="I24" s="1"/>
    </row>
    <row r="25" spans="1:9" x14ac:dyDescent="0.25">
      <c r="A25" s="8" t="s">
        <v>59</v>
      </c>
      <c r="B25" s="35">
        <v>1661</v>
      </c>
      <c r="C25" s="35">
        <v>1836</v>
      </c>
      <c r="D25" s="35">
        <v>3175</v>
      </c>
      <c r="E25" s="35">
        <v>3481</v>
      </c>
      <c r="F25" s="10">
        <f t="shared" si="0"/>
        <v>9.6377952755905483</v>
      </c>
      <c r="G25" s="1"/>
      <c r="H25" s="1"/>
      <c r="I25" s="1"/>
    </row>
    <row r="26" spans="1:9" x14ac:dyDescent="0.25">
      <c r="A26" s="11" t="s">
        <v>60</v>
      </c>
      <c r="B26" s="36">
        <v>0</v>
      </c>
      <c r="C26" s="36">
        <v>0</v>
      </c>
      <c r="D26" s="36">
        <v>0</v>
      </c>
      <c r="E26" s="36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5">
        <v>0</v>
      </c>
      <c r="C27" s="35">
        <v>0</v>
      </c>
      <c r="D27" s="35">
        <v>0</v>
      </c>
      <c r="E27" s="35">
        <v>2.5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6">
        <v>36342</v>
      </c>
      <c r="C28" s="36">
        <v>34480</v>
      </c>
      <c r="D28" s="36">
        <v>69433</v>
      </c>
      <c r="E28" s="36">
        <v>70431</v>
      </c>
      <c r="F28" s="13">
        <f t="shared" si="0"/>
        <v>1.437356876413233</v>
      </c>
      <c r="G28" s="1"/>
      <c r="H28" s="1"/>
      <c r="I28" s="1"/>
    </row>
    <row r="29" spans="1:9" x14ac:dyDescent="0.25">
      <c r="A29" s="8" t="s">
        <v>63</v>
      </c>
      <c r="B29" s="35">
        <v>4</v>
      </c>
      <c r="C29" s="35">
        <v>4</v>
      </c>
      <c r="D29" s="35">
        <v>12</v>
      </c>
      <c r="E29" s="35">
        <v>13</v>
      </c>
      <c r="F29" s="10">
        <f t="shared" si="0"/>
        <v>8.3333333333333286</v>
      </c>
      <c r="G29" s="1"/>
      <c r="H29" s="1"/>
      <c r="I29" s="1"/>
    </row>
    <row r="30" spans="1:9" x14ac:dyDescent="0.25">
      <c r="A30" s="11" t="s">
        <v>64</v>
      </c>
      <c r="B30" s="36">
        <v>8703</v>
      </c>
      <c r="C30" s="36">
        <v>8864</v>
      </c>
      <c r="D30" s="36">
        <v>18519</v>
      </c>
      <c r="E30" s="36">
        <v>16376</v>
      </c>
      <c r="F30" s="13">
        <f t="shared" si="0"/>
        <v>-11.571899130622597</v>
      </c>
      <c r="G30" s="1"/>
      <c r="H30" s="1"/>
      <c r="I30" s="1"/>
    </row>
    <row r="31" spans="1:9" x14ac:dyDescent="0.25">
      <c r="A31" s="8" t="s">
        <v>65</v>
      </c>
      <c r="B31" s="35">
        <v>215.5</v>
      </c>
      <c r="C31" s="35">
        <v>1247</v>
      </c>
      <c r="D31" s="35">
        <v>405.5</v>
      </c>
      <c r="E31" s="35">
        <v>1796.5</v>
      </c>
      <c r="F31" s="10">
        <f t="shared" si="0"/>
        <v>343.0332922318126</v>
      </c>
      <c r="G31" s="1"/>
      <c r="H31" s="1"/>
      <c r="I31" s="1"/>
    </row>
    <row r="32" spans="1:9" x14ac:dyDescent="0.25">
      <c r="A32" s="11" t="s">
        <v>66</v>
      </c>
      <c r="B32" s="36">
        <v>170708</v>
      </c>
      <c r="C32" s="36">
        <v>212759</v>
      </c>
      <c r="D32" s="36">
        <v>355547</v>
      </c>
      <c r="E32" s="36">
        <v>430617</v>
      </c>
      <c r="F32" s="13">
        <f t="shared" si="0"/>
        <v>21.113945554314896</v>
      </c>
      <c r="G32" s="1"/>
      <c r="H32" s="1"/>
      <c r="I32" s="1"/>
    </row>
    <row r="33" spans="1:9" x14ac:dyDescent="0.25">
      <c r="A33" s="8" t="s">
        <v>67</v>
      </c>
      <c r="B33" s="35">
        <v>15278</v>
      </c>
      <c r="C33" s="35">
        <v>15873</v>
      </c>
      <c r="D33" s="35">
        <v>31888</v>
      </c>
      <c r="E33" s="35">
        <v>34544</v>
      </c>
      <c r="F33" s="10">
        <f t="shared" si="0"/>
        <v>8.3291520321123897</v>
      </c>
      <c r="G33" s="1"/>
      <c r="H33" s="1"/>
      <c r="I33" s="1"/>
    </row>
    <row r="34" spans="1:9" x14ac:dyDescent="0.25">
      <c r="A34" s="11" t="s">
        <v>68</v>
      </c>
      <c r="B34" s="36">
        <v>0</v>
      </c>
      <c r="C34" s="36">
        <v>0</v>
      </c>
      <c r="D34" s="36">
        <v>0</v>
      </c>
      <c r="E34" s="36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818453.5</v>
      </c>
      <c r="C35" s="15">
        <f t="shared" ref="C35:E35" si="1">SUM(C7:C34)</f>
        <v>863376</v>
      </c>
      <c r="D35" s="15">
        <f t="shared" si="1"/>
        <v>1665537.5</v>
      </c>
      <c r="E35" s="15">
        <f t="shared" si="1"/>
        <v>1749781</v>
      </c>
      <c r="F35" s="16">
        <f t="shared" si="0"/>
        <v>5.0580368199455137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445507</v>
      </c>
      <c r="G38" s="42">
        <f>LOOKUP(E38,$A$38:$A$65,$C$38:$C$65)</f>
        <v>501514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24808</v>
      </c>
      <c r="C39" s="41">
        <f t="shared" ref="C39:C65" si="5">D8</f>
        <v>22853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430617</v>
      </c>
      <c r="G39" s="42">
        <f t="shared" ref="G39:G65" si="8">LOOKUP(E39,$A$38:$A$65,$C$38:$C$65)</f>
        <v>355547</v>
      </c>
    </row>
    <row r="40" spans="1:9" x14ac:dyDescent="0.25">
      <c r="A40" s="42" t="str">
        <f t="shared" si="3"/>
        <v>ALMERIA</v>
      </c>
      <c r="B40" s="41">
        <f t="shared" si="4"/>
        <v>25</v>
      </c>
      <c r="C40" s="41">
        <f t="shared" si="5"/>
        <v>15</v>
      </c>
      <c r="D40" s="41">
        <f t="shared" si="6"/>
        <v>21</v>
      </c>
      <c r="E40" s="42" t="str">
        <f t="shared" si="2"/>
        <v>BARCELONA</v>
      </c>
      <c r="F40" s="42">
        <f t="shared" si="7"/>
        <v>336449</v>
      </c>
      <c r="G40" s="42">
        <f t="shared" si="8"/>
        <v>314287</v>
      </c>
    </row>
    <row r="41" spans="1:9" x14ac:dyDescent="0.25">
      <c r="A41" s="42" t="str">
        <f t="shared" si="3"/>
        <v>AVILES</v>
      </c>
      <c r="B41" s="41">
        <f t="shared" si="4"/>
        <v>1704</v>
      </c>
      <c r="C41" s="41">
        <f t="shared" si="5"/>
        <v>1603</v>
      </c>
      <c r="D41" s="41">
        <f t="shared" si="6"/>
        <v>18</v>
      </c>
      <c r="E41" s="42" t="str">
        <f t="shared" si="2"/>
        <v>LAS PALMAS</v>
      </c>
      <c r="F41" s="42">
        <f t="shared" si="7"/>
        <v>191822</v>
      </c>
      <c r="G41" s="42">
        <f t="shared" si="8"/>
        <v>185172</v>
      </c>
    </row>
    <row r="42" spans="1:9" x14ac:dyDescent="0.25">
      <c r="A42" s="42" t="str">
        <f t="shared" si="3"/>
        <v>BAHIA DE ALGECIRAS</v>
      </c>
      <c r="B42" s="41">
        <f t="shared" si="4"/>
        <v>445507</v>
      </c>
      <c r="C42" s="41">
        <f t="shared" si="5"/>
        <v>501514</v>
      </c>
      <c r="D42" s="41">
        <f t="shared" si="6"/>
        <v>1</v>
      </c>
      <c r="E42" s="42" t="str">
        <f t="shared" si="2"/>
        <v>BILBAO</v>
      </c>
      <c r="F42" s="42">
        <f t="shared" si="7"/>
        <v>70925</v>
      </c>
      <c r="G42" s="42">
        <f t="shared" si="8"/>
        <v>64813</v>
      </c>
    </row>
    <row r="43" spans="1:9" x14ac:dyDescent="0.25">
      <c r="A43" s="42" t="str">
        <f t="shared" si="3"/>
        <v>BAHIA DE CADIZ</v>
      </c>
      <c r="B43" s="41">
        <f t="shared" si="4"/>
        <v>28692</v>
      </c>
      <c r="C43" s="41">
        <f t="shared" si="5"/>
        <v>20575</v>
      </c>
      <c r="D43" s="41">
        <f t="shared" si="6"/>
        <v>10</v>
      </c>
      <c r="E43" s="42" t="str">
        <f t="shared" si="2"/>
        <v>SANTA CRUZ DE TENERIFE</v>
      </c>
      <c r="F43" s="42">
        <f t="shared" si="7"/>
        <v>70431</v>
      </c>
      <c r="G43" s="42">
        <f t="shared" si="8"/>
        <v>69433</v>
      </c>
    </row>
    <row r="44" spans="1:9" x14ac:dyDescent="0.25">
      <c r="A44" s="42" t="str">
        <f t="shared" si="3"/>
        <v>BALEARES</v>
      </c>
      <c r="B44" s="41">
        <f t="shared" si="4"/>
        <v>28883</v>
      </c>
      <c r="C44" s="41">
        <f t="shared" si="5"/>
        <v>29258</v>
      </c>
      <c r="D44" s="41">
        <f t="shared" si="6"/>
        <v>9</v>
      </c>
      <c r="E44" s="42" t="str">
        <f t="shared" si="2"/>
        <v>MALAGA</v>
      </c>
      <c r="F44" s="42">
        <f t="shared" si="7"/>
        <v>40895</v>
      </c>
      <c r="G44" s="42">
        <f t="shared" si="8"/>
        <v>28448</v>
      </c>
    </row>
    <row r="45" spans="1:9" x14ac:dyDescent="0.25">
      <c r="A45" s="42" t="str">
        <f t="shared" si="3"/>
        <v>BARCELONA</v>
      </c>
      <c r="B45" s="41">
        <f t="shared" si="4"/>
        <v>336449</v>
      </c>
      <c r="C45" s="41">
        <f t="shared" si="5"/>
        <v>314287</v>
      </c>
      <c r="D45" s="41">
        <f t="shared" si="6"/>
        <v>3</v>
      </c>
      <c r="E45" s="42" t="str">
        <f t="shared" si="2"/>
        <v>VIGO</v>
      </c>
      <c r="F45" s="42">
        <f t="shared" si="7"/>
        <v>34544</v>
      </c>
      <c r="G45" s="42">
        <f t="shared" si="8"/>
        <v>31888</v>
      </c>
    </row>
    <row r="46" spans="1:9" x14ac:dyDescent="0.25">
      <c r="A46" s="42" t="str">
        <f t="shared" si="3"/>
        <v>BILBAO</v>
      </c>
      <c r="B46" s="41">
        <f t="shared" si="4"/>
        <v>70925</v>
      </c>
      <c r="C46" s="41">
        <f t="shared" si="5"/>
        <v>64813</v>
      </c>
      <c r="D46" s="41">
        <f t="shared" si="6"/>
        <v>5</v>
      </c>
      <c r="E46" s="42" t="str">
        <f t="shared" si="2"/>
        <v>BALEARES</v>
      </c>
      <c r="F46" s="42">
        <f t="shared" si="7"/>
        <v>28883</v>
      </c>
      <c r="G46" s="42">
        <f t="shared" si="8"/>
        <v>29258</v>
      </c>
    </row>
    <row r="47" spans="1:9" x14ac:dyDescent="0.25">
      <c r="A47" s="42" t="str">
        <f t="shared" si="3"/>
        <v>CARTAGENA</v>
      </c>
      <c r="B47" s="41">
        <f t="shared" si="4"/>
        <v>7267</v>
      </c>
      <c r="C47" s="41">
        <f t="shared" si="5"/>
        <v>5317</v>
      </c>
      <c r="D47" s="41">
        <f t="shared" si="6"/>
        <v>14</v>
      </c>
      <c r="E47" s="42" t="str">
        <f t="shared" si="2"/>
        <v>BAHIA DE CADIZ</v>
      </c>
      <c r="F47" s="42">
        <f t="shared" si="7"/>
        <v>28692</v>
      </c>
      <c r="G47" s="42">
        <f t="shared" si="8"/>
        <v>20575</v>
      </c>
    </row>
    <row r="48" spans="1:9" x14ac:dyDescent="0.25">
      <c r="A48" s="42" t="str">
        <f t="shared" si="3"/>
        <v>CASTELLON</v>
      </c>
      <c r="B48" s="41">
        <f t="shared" si="4"/>
        <v>8098</v>
      </c>
      <c r="C48" s="41">
        <f t="shared" si="5"/>
        <v>4802</v>
      </c>
      <c r="D48" s="41">
        <f t="shared" si="6"/>
        <v>13</v>
      </c>
      <c r="E48" s="42" t="str">
        <f t="shared" si="2"/>
        <v>ALICANTE</v>
      </c>
      <c r="F48" s="42">
        <f t="shared" si="7"/>
        <v>24808</v>
      </c>
      <c r="G48" s="42">
        <f t="shared" si="8"/>
        <v>22853</v>
      </c>
    </row>
    <row r="49" spans="1:7" x14ac:dyDescent="0.25">
      <c r="A49" s="42" t="str">
        <f t="shared" si="3"/>
        <v>CEUTA</v>
      </c>
      <c r="B49" s="41">
        <f t="shared" si="4"/>
        <v>1453</v>
      </c>
      <c r="C49" s="41">
        <f t="shared" si="5"/>
        <v>1377</v>
      </c>
      <c r="D49" s="41">
        <f t="shared" si="6"/>
        <v>19</v>
      </c>
      <c r="E49" s="42" t="str">
        <f t="shared" si="2"/>
        <v>SEVILLA</v>
      </c>
      <c r="F49" s="42">
        <f t="shared" si="7"/>
        <v>16376</v>
      </c>
      <c r="G49" s="42">
        <f t="shared" si="8"/>
        <v>18519</v>
      </c>
    </row>
    <row r="50" spans="1:7" x14ac:dyDescent="0.25">
      <c r="A50" s="42" t="str">
        <f t="shared" si="3"/>
        <v>FERROL-SAN CIBRAO</v>
      </c>
      <c r="B50" s="41">
        <f t="shared" si="4"/>
        <v>8</v>
      </c>
      <c r="C50" s="41">
        <f t="shared" si="5"/>
        <v>0</v>
      </c>
      <c r="D50" s="41">
        <f t="shared" si="6"/>
        <v>23</v>
      </c>
      <c r="E50" s="42" t="str">
        <f t="shared" si="2"/>
        <v>CASTELLON</v>
      </c>
      <c r="F50" s="42">
        <f t="shared" si="7"/>
        <v>8098</v>
      </c>
      <c r="G50" s="42">
        <f t="shared" si="8"/>
        <v>4802</v>
      </c>
    </row>
    <row r="51" spans="1:7" x14ac:dyDescent="0.25">
      <c r="A51" s="42" t="str">
        <f t="shared" si="3"/>
        <v>GIJON</v>
      </c>
      <c r="B51" s="41">
        <f t="shared" si="4"/>
        <v>580</v>
      </c>
      <c r="C51" s="41">
        <f t="shared" si="5"/>
        <v>1316</v>
      </c>
      <c r="D51" s="41">
        <f t="shared" si="6"/>
        <v>20</v>
      </c>
      <c r="E51" s="42" t="str">
        <f t="shared" si="2"/>
        <v>CARTAGENA</v>
      </c>
      <c r="F51" s="42">
        <f t="shared" si="7"/>
        <v>7267</v>
      </c>
      <c r="G51" s="42">
        <f t="shared" si="8"/>
        <v>5317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5404</v>
      </c>
      <c r="G52" s="42">
        <f t="shared" si="8"/>
        <v>5208</v>
      </c>
    </row>
    <row r="53" spans="1:7" x14ac:dyDescent="0.25">
      <c r="A53" s="42" t="str">
        <f t="shared" si="3"/>
        <v>LAS PALMAS</v>
      </c>
      <c r="B53" s="41">
        <f t="shared" si="4"/>
        <v>191822</v>
      </c>
      <c r="C53" s="41">
        <f t="shared" si="5"/>
        <v>185172</v>
      </c>
      <c r="D53" s="41">
        <f t="shared" si="6"/>
        <v>4</v>
      </c>
      <c r="E53" s="42" t="str">
        <f t="shared" si="2"/>
        <v>MELILLA</v>
      </c>
      <c r="F53" s="42">
        <f t="shared" si="7"/>
        <v>3481</v>
      </c>
      <c r="G53" s="42">
        <f t="shared" si="8"/>
        <v>3175</v>
      </c>
    </row>
    <row r="54" spans="1:7" x14ac:dyDescent="0.25">
      <c r="A54" s="42" t="str">
        <f t="shared" si="3"/>
        <v>MALAGA</v>
      </c>
      <c r="B54" s="41">
        <f t="shared" si="4"/>
        <v>40895</v>
      </c>
      <c r="C54" s="41">
        <f t="shared" si="5"/>
        <v>28448</v>
      </c>
      <c r="D54" s="41">
        <f t="shared" si="6"/>
        <v>7</v>
      </c>
      <c r="E54" s="42" t="str">
        <f t="shared" si="2"/>
        <v>TARRAGONA</v>
      </c>
      <c r="F54" s="42">
        <f t="shared" si="7"/>
        <v>1796.5</v>
      </c>
      <c r="G54" s="42">
        <f t="shared" si="8"/>
        <v>405.5</v>
      </c>
    </row>
    <row r="55" spans="1:7" x14ac:dyDescent="0.25">
      <c r="A55" s="42" t="str">
        <f t="shared" si="3"/>
        <v>MARIN Y RIA DE PONTEVEDRA</v>
      </c>
      <c r="B55" s="41">
        <f t="shared" si="4"/>
        <v>5404</v>
      </c>
      <c r="C55" s="41">
        <f t="shared" si="5"/>
        <v>5208</v>
      </c>
      <c r="D55" s="41">
        <f t="shared" si="6"/>
        <v>15</v>
      </c>
      <c r="E55" s="42" t="str">
        <f t="shared" si="2"/>
        <v>AVILES</v>
      </c>
      <c r="F55" s="42">
        <f t="shared" ref="F55:F65" si="9">LOOKUP(E55,$A$38:$A$65,$B$38:$B$65)</f>
        <v>1704</v>
      </c>
      <c r="G55" s="42">
        <f t="shared" si="8"/>
        <v>1603</v>
      </c>
    </row>
    <row r="56" spans="1:7" x14ac:dyDescent="0.25">
      <c r="A56" s="42" t="str">
        <f t="shared" si="3"/>
        <v>MELILLA</v>
      </c>
      <c r="B56" s="41">
        <f t="shared" si="4"/>
        <v>3481</v>
      </c>
      <c r="C56" s="41">
        <f t="shared" si="5"/>
        <v>3175</v>
      </c>
      <c r="D56" s="41">
        <f t="shared" si="6"/>
        <v>16</v>
      </c>
      <c r="E56" s="42" t="str">
        <f t="shared" si="2"/>
        <v>CEUTA</v>
      </c>
      <c r="F56" s="42">
        <f t="shared" si="9"/>
        <v>1453</v>
      </c>
      <c r="G56" s="42">
        <f t="shared" si="8"/>
        <v>1377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GIJON</v>
      </c>
      <c r="F57" s="42">
        <f t="shared" si="9"/>
        <v>580</v>
      </c>
      <c r="G57" s="42">
        <f t="shared" si="8"/>
        <v>1316</v>
      </c>
    </row>
    <row r="58" spans="1:7" x14ac:dyDescent="0.25">
      <c r="A58" s="42" t="str">
        <f t="shared" si="3"/>
        <v>PASAIA</v>
      </c>
      <c r="B58" s="41">
        <f t="shared" si="4"/>
        <v>2.5</v>
      </c>
      <c r="C58" s="41">
        <f t="shared" si="5"/>
        <v>0</v>
      </c>
      <c r="D58" s="41">
        <f t="shared" si="6"/>
        <v>24</v>
      </c>
      <c r="E58" s="42" t="str">
        <f t="shared" si="2"/>
        <v>ALMERIA</v>
      </c>
      <c r="F58" s="42">
        <f t="shared" si="9"/>
        <v>25</v>
      </c>
      <c r="G58" s="42">
        <f t="shared" si="8"/>
        <v>15</v>
      </c>
    </row>
    <row r="59" spans="1:7" x14ac:dyDescent="0.25">
      <c r="A59" s="42" t="str">
        <f t="shared" si="3"/>
        <v>SANTA CRUZ DE TENERIFE</v>
      </c>
      <c r="B59" s="41">
        <f t="shared" si="4"/>
        <v>70431</v>
      </c>
      <c r="C59" s="41">
        <f t="shared" si="5"/>
        <v>69433</v>
      </c>
      <c r="D59" s="41">
        <f t="shared" si="6"/>
        <v>6</v>
      </c>
      <c r="E59" s="42" t="str">
        <f t="shared" si="2"/>
        <v>SANTANDER</v>
      </c>
      <c r="F59" s="42">
        <f t="shared" si="9"/>
        <v>13</v>
      </c>
      <c r="G59" s="42">
        <f t="shared" si="8"/>
        <v>12</v>
      </c>
    </row>
    <row r="60" spans="1:7" x14ac:dyDescent="0.25">
      <c r="A60" s="42" t="str">
        <f t="shared" si="3"/>
        <v>SANTANDER</v>
      </c>
      <c r="B60" s="41">
        <f t="shared" si="4"/>
        <v>13</v>
      </c>
      <c r="C60" s="41">
        <f t="shared" si="5"/>
        <v>12</v>
      </c>
      <c r="D60" s="41">
        <f t="shared" si="6"/>
        <v>22</v>
      </c>
      <c r="E60" s="42" t="str">
        <f t="shared" si="2"/>
        <v>FERROL-SAN CIBRAO</v>
      </c>
      <c r="F60" s="42">
        <f t="shared" si="9"/>
        <v>8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16376</v>
      </c>
      <c r="C61" s="41">
        <f t="shared" si="5"/>
        <v>18519</v>
      </c>
      <c r="D61" s="41">
        <f t="shared" si="6"/>
        <v>12</v>
      </c>
      <c r="E61" s="42" t="str">
        <f t="shared" si="2"/>
        <v>PASAIA</v>
      </c>
      <c r="F61" s="42">
        <f t="shared" si="9"/>
        <v>2.5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1796.5</v>
      </c>
      <c r="C62" s="41">
        <f t="shared" si="5"/>
        <v>405.5</v>
      </c>
      <c r="D62" s="41">
        <f t="shared" si="6"/>
        <v>17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430617</v>
      </c>
      <c r="C63" s="41">
        <f t="shared" si="5"/>
        <v>355547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34544</v>
      </c>
      <c r="C64" s="41">
        <f t="shared" si="5"/>
        <v>31888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38826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8">
        <v>0</v>
      </c>
      <c r="C8" s="38">
        <v>0</v>
      </c>
      <c r="D8" s="38">
        <v>0</v>
      </c>
      <c r="E8" s="3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7">
        <v>224137</v>
      </c>
      <c r="C11" s="37">
        <v>153168</v>
      </c>
      <c r="D11" s="37">
        <v>477856</v>
      </c>
      <c r="E11" s="37">
        <v>326525</v>
      </c>
      <c r="F11" s="10">
        <f t="shared" si="0"/>
        <v>-31.668745396102594</v>
      </c>
      <c r="G11" s="1"/>
      <c r="H11" s="1"/>
      <c r="I11" s="1"/>
    </row>
    <row r="12" spans="1:12" x14ac:dyDescent="0.25">
      <c r="A12" s="11" t="s">
        <v>46</v>
      </c>
      <c r="B12" s="38">
        <v>1284</v>
      </c>
      <c r="C12" s="38">
        <v>21</v>
      </c>
      <c r="D12" s="38">
        <v>3772</v>
      </c>
      <c r="E12" s="38">
        <v>6279</v>
      </c>
      <c r="F12" s="13">
        <f t="shared" si="0"/>
        <v>66.463414634146346</v>
      </c>
      <c r="G12" s="1"/>
      <c r="H12" s="1"/>
      <c r="I12" s="1"/>
    </row>
    <row r="13" spans="1:12" x14ac:dyDescent="0.25">
      <c r="A13" s="8" t="s">
        <v>47</v>
      </c>
      <c r="B13" s="37">
        <v>24</v>
      </c>
      <c r="C13" s="37">
        <v>53</v>
      </c>
      <c r="D13" s="37">
        <v>51</v>
      </c>
      <c r="E13" s="37">
        <v>111</v>
      </c>
      <c r="F13" s="10">
        <f t="shared" si="0"/>
        <v>117.64705882352942</v>
      </c>
      <c r="G13" s="1"/>
      <c r="H13" s="1"/>
      <c r="I13" s="1"/>
    </row>
    <row r="14" spans="1:12" x14ac:dyDescent="0.25">
      <c r="A14" s="11" t="s">
        <v>48</v>
      </c>
      <c r="B14" s="38">
        <v>55585</v>
      </c>
      <c r="C14" s="38">
        <v>58349</v>
      </c>
      <c r="D14" s="38">
        <v>114566</v>
      </c>
      <c r="E14" s="38">
        <v>117719</v>
      </c>
      <c r="F14" s="13">
        <f t="shared" si="0"/>
        <v>2.7521254124260253</v>
      </c>
      <c r="G14" s="1"/>
      <c r="H14" s="1"/>
      <c r="I14" s="1"/>
    </row>
    <row r="15" spans="1:12" x14ac:dyDescent="0.25">
      <c r="A15" s="8" t="s">
        <v>49</v>
      </c>
      <c r="B15" s="37">
        <v>863</v>
      </c>
      <c r="C15" s="37">
        <v>541</v>
      </c>
      <c r="D15" s="37">
        <v>1653</v>
      </c>
      <c r="E15" s="37">
        <v>1177</v>
      </c>
      <c r="F15" s="10">
        <f t="shared" si="0"/>
        <v>-28.796128251663646</v>
      </c>
      <c r="G15" s="1"/>
      <c r="H15" s="1"/>
      <c r="I15" s="1"/>
    </row>
    <row r="16" spans="1:12" x14ac:dyDescent="0.25">
      <c r="A16" s="11" t="s">
        <v>50</v>
      </c>
      <c r="B16" s="38">
        <v>0</v>
      </c>
      <c r="C16" s="38">
        <v>242</v>
      </c>
      <c r="D16" s="38">
        <v>0</v>
      </c>
      <c r="E16" s="38">
        <v>612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7">
        <v>0</v>
      </c>
      <c r="C17" s="37">
        <v>0</v>
      </c>
      <c r="D17" s="37">
        <v>88</v>
      </c>
      <c r="E17" s="37">
        <v>4</v>
      </c>
      <c r="F17" s="10">
        <f t="shared" si="0"/>
        <v>-95.454545454545453</v>
      </c>
      <c r="G17" s="1"/>
      <c r="H17" s="1"/>
      <c r="I17" s="1"/>
    </row>
    <row r="18" spans="1:9" x14ac:dyDescent="0.25">
      <c r="A18" s="11" t="s">
        <v>52</v>
      </c>
      <c r="B18" s="38">
        <v>0</v>
      </c>
      <c r="C18" s="38">
        <v>0</v>
      </c>
      <c r="D18" s="38">
        <v>0</v>
      </c>
      <c r="E18" s="38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53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8">
        <v>52723</v>
      </c>
      <c r="C22" s="38">
        <v>55936</v>
      </c>
      <c r="D22" s="38">
        <v>107177</v>
      </c>
      <c r="E22" s="38">
        <v>113545</v>
      </c>
      <c r="F22" s="13">
        <f t="shared" si="0"/>
        <v>5.9415732853130834</v>
      </c>
      <c r="G22" s="1"/>
      <c r="H22" s="1"/>
      <c r="I22" s="1"/>
    </row>
    <row r="23" spans="1:9" x14ac:dyDescent="0.25">
      <c r="A23" s="8" t="s">
        <v>57</v>
      </c>
      <c r="B23" s="37">
        <v>15437</v>
      </c>
      <c r="C23" s="37">
        <v>19020</v>
      </c>
      <c r="D23" s="37">
        <v>28123</v>
      </c>
      <c r="E23" s="37">
        <v>39869</v>
      </c>
      <c r="F23" s="10">
        <f t="shared" si="0"/>
        <v>41.766525619599605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0</v>
      </c>
      <c r="D24" s="38">
        <v>0</v>
      </c>
      <c r="E24" s="38">
        <v>0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8">
        <v>0</v>
      </c>
      <c r="C26" s="38">
        <v>0</v>
      </c>
      <c r="D26" s="38">
        <v>0</v>
      </c>
      <c r="E26" s="3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2781</v>
      </c>
      <c r="C28" s="38">
        <v>1477</v>
      </c>
      <c r="D28" s="38">
        <v>5305</v>
      </c>
      <c r="E28" s="38">
        <v>3105</v>
      </c>
      <c r="F28" s="13">
        <f t="shared" si="0"/>
        <v>-41.470311027332706</v>
      </c>
      <c r="G28" s="1"/>
      <c r="H28" s="1"/>
      <c r="I28" s="1"/>
    </row>
    <row r="29" spans="1:9" x14ac:dyDescent="0.25">
      <c r="A29" s="8" t="s">
        <v>63</v>
      </c>
      <c r="B29" s="37">
        <v>0</v>
      </c>
      <c r="C29" s="37">
        <v>0</v>
      </c>
      <c r="D29" s="37">
        <v>0</v>
      </c>
      <c r="E29" s="37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37">
        <v>0</v>
      </c>
      <c r="C31" s="37">
        <v>219</v>
      </c>
      <c r="D31" s="37">
        <v>0</v>
      </c>
      <c r="E31" s="37">
        <v>230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66</v>
      </c>
      <c r="B32" s="38">
        <v>45051</v>
      </c>
      <c r="C32" s="38">
        <v>70061</v>
      </c>
      <c r="D32" s="38">
        <v>88122</v>
      </c>
      <c r="E32" s="38">
        <v>132480</v>
      </c>
      <c r="F32" s="13">
        <f t="shared" si="0"/>
        <v>50.337032750051065</v>
      </c>
      <c r="G32" s="1"/>
      <c r="H32" s="1"/>
      <c r="I32" s="1"/>
    </row>
    <row r="33" spans="1:9" x14ac:dyDescent="0.25">
      <c r="A33" s="8" t="s">
        <v>67</v>
      </c>
      <c r="B33" s="37">
        <v>165</v>
      </c>
      <c r="C33" s="37">
        <v>159</v>
      </c>
      <c r="D33" s="37">
        <v>1589</v>
      </c>
      <c r="E33" s="37">
        <v>486</v>
      </c>
      <c r="F33" s="10">
        <f t="shared" si="0"/>
        <v>-69.414726242920068</v>
      </c>
      <c r="G33" s="1"/>
      <c r="H33" s="1"/>
      <c r="I33" s="1"/>
    </row>
    <row r="34" spans="1:9" x14ac:dyDescent="0.25">
      <c r="A34" s="11" t="s">
        <v>68</v>
      </c>
      <c r="B34" s="38">
        <v>0</v>
      </c>
      <c r="C34" s="38">
        <v>0</v>
      </c>
      <c r="D34" s="38">
        <v>0</v>
      </c>
      <c r="E34" s="3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398050</v>
      </c>
      <c r="C35" s="15">
        <f t="shared" ref="C35:E35" si="1">SUM(C7:C34)</f>
        <v>359246</v>
      </c>
      <c r="D35" s="15">
        <f t="shared" si="1"/>
        <v>828302</v>
      </c>
      <c r="E35" s="15">
        <f t="shared" si="1"/>
        <v>742142</v>
      </c>
      <c r="F35" s="16">
        <f t="shared" si="0"/>
        <v>-10.40200313412258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326525</v>
      </c>
      <c r="G38" s="42">
        <f>LOOKUP(E38,$A$38:$A$65,$C$38:$C$65)</f>
        <v>477856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132480</v>
      </c>
      <c r="G39" s="42">
        <f t="shared" ref="G39:G65" si="8">LOOKUP(E39,$A$38:$A$65,$C$38:$C$65)</f>
        <v>88122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117719</v>
      </c>
      <c r="G40" s="42">
        <f t="shared" si="8"/>
        <v>114566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113545</v>
      </c>
      <c r="G41" s="42">
        <f t="shared" si="8"/>
        <v>107177</v>
      </c>
    </row>
    <row r="42" spans="1:9" x14ac:dyDescent="0.25">
      <c r="A42" s="42" t="str">
        <f t="shared" si="3"/>
        <v>BAHIA DE ALGECIRAS</v>
      </c>
      <c r="B42" s="41">
        <f t="shared" si="4"/>
        <v>326525</v>
      </c>
      <c r="C42" s="41">
        <f t="shared" si="5"/>
        <v>477856</v>
      </c>
      <c r="D42" s="41">
        <f t="shared" si="6"/>
        <v>1</v>
      </c>
      <c r="E42" s="42" t="str">
        <f t="shared" si="2"/>
        <v>MALAGA</v>
      </c>
      <c r="F42" s="42">
        <f t="shared" si="7"/>
        <v>39869</v>
      </c>
      <c r="G42" s="42">
        <f t="shared" si="8"/>
        <v>28123</v>
      </c>
    </row>
    <row r="43" spans="1:9" x14ac:dyDescent="0.25">
      <c r="A43" s="42" t="str">
        <f t="shared" si="3"/>
        <v>BAHIA DE CADIZ</v>
      </c>
      <c r="B43" s="41">
        <f t="shared" si="4"/>
        <v>6279</v>
      </c>
      <c r="C43" s="41">
        <f t="shared" si="5"/>
        <v>3772</v>
      </c>
      <c r="D43" s="41">
        <f t="shared" si="6"/>
        <v>6</v>
      </c>
      <c r="E43" s="42" t="str">
        <f t="shared" si="2"/>
        <v>BAHIA DE CADIZ</v>
      </c>
      <c r="F43" s="42">
        <f t="shared" si="7"/>
        <v>6279</v>
      </c>
      <c r="G43" s="42">
        <f t="shared" si="8"/>
        <v>3772</v>
      </c>
    </row>
    <row r="44" spans="1:9" x14ac:dyDescent="0.25">
      <c r="A44" s="42" t="str">
        <f t="shared" si="3"/>
        <v>BALEARES</v>
      </c>
      <c r="B44" s="41">
        <f t="shared" si="4"/>
        <v>111</v>
      </c>
      <c r="C44" s="41">
        <f t="shared" si="5"/>
        <v>51</v>
      </c>
      <c r="D44" s="41">
        <f t="shared" si="6"/>
        <v>12</v>
      </c>
      <c r="E44" s="42" t="str">
        <f t="shared" si="2"/>
        <v>SANTA CRUZ DE TENERIFE</v>
      </c>
      <c r="F44" s="42">
        <f t="shared" si="7"/>
        <v>3105</v>
      </c>
      <c r="G44" s="42">
        <f t="shared" si="8"/>
        <v>5305</v>
      </c>
    </row>
    <row r="45" spans="1:9" x14ac:dyDescent="0.25">
      <c r="A45" s="42" t="str">
        <f t="shared" si="3"/>
        <v>BARCELONA</v>
      </c>
      <c r="B45" s="41">
        <f t="shared" si="4"/>
        <v>117719</v>
      </c>
      <c r="C45" s="41">
        <f t="shared" si="5"/>
        <v>114566</v>
      </c>
      <c r="D45" s="41">
        <f t="shared" si="6"/>
        <v>3</v>
      </c>
      <c r="E45" s="42" t="str">
        <f t="shared" si="2"/>
        <v>BILBAO</v>
      </c>
      <c r="F45" s="42">
        <f t="shared" si="7"/>
        <v>1177</v>
      </c>
      <c r="G45" s="42">
        <f t="shared" si="8"/>
        <v>1653</v>
      </c>
    </row>
    <row r="46" spans="1:9" x14ac:dyDescent="0.25">
      <c r="A46" s="42" t="str">
        <f t="shared" si="3"/>
        <v>BILBAO</v>
      </c>
      <c r="B46" s="41">
        <f t="shared" si="4"/>
        <v>1177</v>
      </c>
      <c r="C46" s="41">
        <f t="shared" si="5"/>
        <v>1653</v>
      </c>
      <c r="D46" s="41">
        <f t="shared" si="6"/>
        <v>8</v>
      </c>
      <c r="E46" s="42" t="str">
        <f t="shared" si="2"/>
        <v>CARTAGENA</v>
      </c>
      <c r="F46" s="42">
        <f t="shared" si="7"/>
        <v>612</v>
      </c>
      <c r="G46" s="42">
        <f t="shared" si="8"/>
        <v>0</v>
      </c>
    </row>
    <row r="47" spans="1:9" x14ac:dyDescent="0.25">
      <c r="A47" s="42" t="str">
        <f t="shared" si="3"/>
        <v>CARTAGENA</v>
      </c>
      <c r="B47" s="41">
        <f t="shared" si="4"/>
        <v>612</v>
      </c>
      <c r="C47" s="41">
        <f t="shared" si="5"/>
        <v>0</v>
      </c>
      <c r="D47" s="41">
        <f t="shared" si="6"/>
        <v>9</v>
      </c>
      <c r="E47" s="42" t="str">
        <f t="shared" si="2"/>
        <v>VIGO</v>
      </c>
      <c r="F47" s="42">
        <f t="shared" si="7"/>
        <v>486</v>
      </c>
      <c r="G47" s="42">
        <f t="shared" si="8"/>
        <v>1589</v>
      </c>
    </row>
    <row r="48" spans="1:9" x14ac:dyDescent="0.25">
      <c r="A48" s="42" t="str">
        <f t="shared" si="3"/>
        <v>CASTELLON</v>
      </c>
      <c r="B48" s="41">
        <f t="shared" si="4"/>
        <v>4</v>
      </c>
      <c r="C48" s="41">
        <f t="shared" si="5"/>
        <v>88</v>
      </c>
      <c r="D48" s="41">
        <f t="shared" si="6"/>
        <v>13</v>
      </c>
      <c r="E48" s="42" t="str">
        <f t="shared" si="2"/>
        <v>TARRAGONA</v>
      </c>
      <c r="F48" s="42">
        <f t="shared" si="7"/>
        <v>230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BALEARES</v>
      </c>
      <c r="F49" s="42">
        <f t="shared" si="7"/>
        <v>111</v>
      </c>
      <c r="G49" s="42">
        <f t="shared" si="8"/>
        <v>51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4</v>
      </c>
      <c r="G50" s="42">
        <f t="shared" si="8"/>
        <v>88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113545</v>
      </c>
      <c r="C53" s="41">
        <f t="shared" si="5"/>
        <v>107177</v>
      </c>
      <c r="D53" s="41">
        <f t="shared" si="6"/>
        <v>4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39869</v>
      </c>
      <c r="C54" s="41">
        <f t="shared" si="5"/>
        <v>28123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3105</v>
      </c>
      <c r="C59" s="41">
        <f t="shared" si="5"/>
        <v>5305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230</v>
      </c>
      <c r="C62" s="41">
        <f t="shared" si="5"/>
        <v>0</v>
      </c>
      <c r="D62" s="41">
        <f t="shared" si="6"/>
        <v>11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132480</v>
      </c>
      <c r="C63" s="41">
        <f t="shared" si="5"/>
        <v>88122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486</v>
      </c>
      <c r="C64" s="41">
        <f t="shared" si="5"/>
        <v>1589</v>
      </c>
      <c r="D64" s="41">
        <f t="shared" si="6"/>
        <v>10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38826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477</v>
      </c>
      <c r="C7" s="9">
        <v>482</v>
      </c>
      <c r="D7" s="9">
        <v>955</v>
      </c>
      <c r="E7" s="9">
        <v>1379</v>
      </c>
      <c r="F7" s="10">
        <f>((E7*100)/D7)-100</f>
        <v>44.397905759162313</v>
      </c>
      <c r="G7" s="1"/>
      <c r="H7" s="1"/>
      <c r="I7" s="1"/>
    </row>
    <row r="8" spans="1:12" x14ac:dyDescent="0.25">
      <c r="A8" s="11" t="s">
        <v>42</v>
      </c>
      <c r="B8" s="12">
        <v>8056</v>
      </c>
      <c r="C8" s="12">
        <v>10791</v>
      </c>
      <c r="D8" s="12">
        <v>15296</v>
      </c>
      <c r="E8" s="12">
        <v>25131</v>
      </c>
      <c r="F8" s="13">
        <f t="shared" ref="F8:F35" si="0">((E8*100)/D8)-100</f>
        <v>64.297855648535574</v>
      </c>
      <c r="G8" s="1"/>
      <c r="H8" s="1"/>
      <c r="I8" s="1"/>
    </row>
    <row r="9" spans="1:12" x14ac:dyDescent="0.25">
      <c r="A9" s="8" t="s">
        <v>43</v>
      </c>
      <c r="B9" s="9">
        <v>41539</v>
      </c>
      <c r="C9" s="9">
        <v>38005</v>
      </c>
      <c r="D9" s="9">
        <v>100618</v>
      </c>
      <c r="E9" s="9">
        <v>100372</v>
      </c>
      <c r="F9" s="10">
        <f t="shared" si="0"/>
        <v>-0.24448905762388051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231011</v>
      </c>
      <c r="C11" s="9">
        <v>252066</v>
      </c>
      <c r="D11" s="9">
        <v>551318</v>
      </c>
      <c r="E11" s="9">
        <v>588458</v>
      </c>
      <c r="F11" s="10">
        <f t="shared" si="0"/>
        <v>6.7365839678733437</v>
      </c>
      <c r="G11" s="1"/>
      <c r="H11" s="1"/>
      <c r="I11" s="1"/>
    </row>
    <row r="12" spans="1:12" x14ac:dyDescent="0.25">
      <c r="A12" s="11" t="s">
        <v>46</v>
      </c>
      <c r="B12" s="12">
        <v>1317</v>
      </c>
      <c r="C12" s="12">
        <v>2079</v>
      </c>
      <c r="D12" s="12">
        <v>3599</v>
      </c>
      <c r="E12" s="12">
        <v>5083</v>
      </c>
      <c r="F12" s="13">
        <f t="shared" si="0"/>
        <v>41.233676021116963</v>
      </c>
      <c r="G12" s="1"/>
      <c r="H12" s="1"/>
      <c r="I12" s="1"/>
    </row>
    <row r="13" spans="1:12" x14ac:dyDescent="0.25">
      <c r="A13" s="8" t="s">
        <v>47</v>
      </c>
      <c r="B13" s="9">
        <v>104852</v>
      </c>
      <c r="C13" s="9">
        <v>130915</v>
      </c>
      <c r="D13" s="9">
        <v>250794</v>
      </c>
      <c r="E13" s="9">
        <v>261191</v>
      </c>
      <c r="F13" s="10">
        <f t="shared" si="0"/>
        <v>4.1456334681053022</v>
      </c>
      <c r="G13" s="1"/>
      <c r="H13" s="1"/>
      <c r="I13" s="1"/>
    </row>
    <row r="14" spans="1:12" x14ac:dyDescent="0.25">
      <c r="A14" s="11" t="s">
        <v>48</v>
      </c>
      <c r="B14" s="12">
        <v>36166</v>
      </c>
      <c r="C14" s="12">
        <v>34682</v>
      </c>
      <c r="D14" s="12">
        <v>79497</v>
      </c>
      <c r="E14" s="12">
        <v>72803</v>
      </c>
      <c r="F14" s="13">
        <f t="shared" si="0"/>
        <v>-8.4204435387498933</v>
      </c>
      <c r="G14" s="1"/>
      <c r="H14" s="1"/>
      <c r="I14" s="1"/>
    </row>
    <row r="15" spans="1:12" x14ac:dyDescent="0.25">
      <c r="A15" s="8" t="s">
        <v>49</v>
      </c>
      <c r="B15" s="9">
        <v>7072</v>
      </c>
      <c r="C15" s="9">
        <v>1974</v>
      </c>
      <c r="D15" s="9">
        <v>9955</v>
      </c>
      <c r="E15" s="9">
        <v>4594</v>
      </c>
      <c r="F15" s="10">
        <f t="shared" si="0"/>
        <v>-53.852335509794074</v>
      </c>
      <c r="G15" s="1"/>
      <c r="H15" s="1"/>
      <c r="I15" s="1"/>
    </row>
    <row r="16" spans="1:12" x14ac:dyDescent="0.25">
      <c r="A16" s="11" t="s">
        <v>50</v>
      </c>
      <c r="B16" s="12">
        <v>2170</v>
      </c>
      <c r="C16" s="12">
        <v>0</v>
      </c>
      <c r="D16" s="12">
        <v>5555</v>
      </c>
      <c r="E16" s="12">
        <v>703</v>
      </c>
      <c r="F16" s="13">
        <f t="shared" si="0"/>
        <v>-87.344734473447346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111420</v>
      </c>
      <c r="C18" s="12">
        <v>128441</v>
      </c>
      <c r="D18" s="12">
        <v>263576</v>
      </c>
      <c r="E18" s="12">
        <v>278796</v>
      </c>
      <c r="F18" s="13">
        <f t="shared" si="0"/>
        <v>5.7744255926184422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81751</v>
      </c>
      <c r="C22" s="12">
        <v>56074</v>
      </c>
      <c r="D22" s="12">
        <v>170203</v>
      </c>
      <c r="E22" s="12">
        <v>113694</v>
      </c>
      <c r="F22" s="13">
        <f t="shared" si="0"/>
        <v>-33.200942404070432</v>
      </c>
      <c r="G22" s="1"/>
      <c r="H22" s="1"/>
      <c r="I22" s="1"/>
    </row>
    <row r="23" spans="1:9" x14ac:dyDescent="0.25">
      <c r="A23" s="8" t="s">
        <v>57</v>
      </c>
      <c r="B23" s="9">
        <v>25378</v>
      </c>
      <c r="C23" s="9">
        <v>16698</v>
      </c>
      <c r="D23" s="9">
        <v>60122</v>
      </c>
      <c r="E23" s="9">
        <v>45189</v>
      </c>
      <c r="F23" s="10">
        <f t="shared" si="0"/>
        <v>-24.837829746182763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17689</v>
      </c>
      <c r="C25" s="9">
        <v>19219</v>
      </c>
      <c r="D25" s="9">
        <v>41675</v>
      </c>
      <c r="E25" s="9">
        <v>47849</v>
      </c>
      <c r="F25" s="10">
        <f t="shared" si="0"/>
        <v>14.814637072585484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320919</v>
      </c>
      <c r="C28" s="12">
        <v>318668</v>
      </c>
      <c r="D28" s="12">
        <v>696939</v>
      </c>
      <c r="E28" s="12">
        <v>634919</v>
      </c>
      <c r="F28" s="13">
        <f t="shared" si="0"/>
        <v>-8.8989136782415699</v>
      </c>
      <c r="G28" s="1"/>
      <c r="H28" s="1"/>
      <c r="I28" s="1"/>
    </row>
    <row r="29" spans="1:9" x14ac:dyDescent="0.25">
      <c r="A29" s="8" t="s">
        <v>63</v>
      </c>
      <c r="B29" s="9">
        <v>0</v>
      </c>
      <c r="C29" s="9">
        <v>0</v>
      </c>
      <c r="D29" s="9">
        <v>867</v>
      </c>
      <c r="E29" s="9">
        <v>1347</v>
      </c>
      <c r="F29" s="10">
        <f t="shared" si="0"/>
        <v>55.363321799307954</v>
      </c>
      <c r="G29" s="1"/>
      <c r="H29" s="1"/>
      <c r="I29" s="1"/>
    </row>
    <row r="30" spans="1:9" x14ac:dyDescent="0.25">
      <c r="A30" s="11" t="s">
        <v>64</v>
      </c>
      <c r="B30" s="12">
        <v>0</v>
      </c>
      <c r="C30" s="12">
        <v>638</v>
      </c>
      <c r="D30" s="12">
        <v>0</v>
      </c>
      <c r="E30" s="12">
        <v>638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66</v>
      </c>
      <c r="B32" s="12">
        <v>7750</v>
      </c>
      <c r="C32" s="12">
        <v>4693</v>
      </c>
      <c r="D32" s="12">
        <v>24643</v>
      </c>
      <c r="E32" s="12">
        <v>15486</v>
      </c>
      <c r="F32" s="13">
        <f t="shared" si="0"/>
        <v>-37.158625167390333</v>
      </c>
      <c r="G32" s="1"/>
      <c r="H32" s="1"/>
      <c r="I32" s="1"/>
    </row>
    <row r="33" spans="1:9" x14ac:dyDescent="0.25">
      <c r="A33" s="8" t="s">
        <v>67</v>
      </c>
      <c r="B33" s="9">
        <v>0</v>
      </c>
      <c r="C33" s="9">
        <v>0</v>
      </c>
      <c r="D33" s="9">
        <v>902</v>
      </c>
      <c r="E33" s="9">
        <v>477</v>
      </c>
      <c r="F33" s="10">
        <f t="shared" si="0"/>
        <v>-47.117516629711751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997567</v>
      </c>
      <c r="C35" s="15">
        <f t="shared" ref="C35:E35" si="1">SUM(C7:C34)</f>
        <v>1015425</v>
      </c>
      <c r="D35" s="15">
        <f t="shared" si="1"/>
        <v>2276514</v>
      </c>
      <c r="E35" s="15">
        <f t="shared" si="1"/>
        <v>2198109</v>
      </c>
      <c r="F35" s="16">
        <f t="shared" si="0"/>
        <v>-3.4440816089863659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1379</v>
      </c>
      <c r="C38" s="41">
        <f>D7</f>
        <v>955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634919</v>
      </c>
      <c r="G38" s="42">
        <f>LOOKUP(E38,$A$38:$A$65,$C$38:$C$65)</f>
        <v>696939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25131</v>
      </c>
      <c r="C39" s="41">
        <f t="shared" ref="C39:C65" si="5">D8</f>
        <v>15296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588458</v>
      </c>
      <c r="G39" s="42">
        <f t="shared" ref="G39:G65" si="8">LOOKUP(E39,$A$38:$A$65,$C$38:$C$65)</f>
        <v>551318</v>
      </c>
    </row>
    <row r="40" spans="1:9" x14ac:dyDescent="0.25">
      <c r="A40" s="42" t="str">
        <f t="shared" si="3"/>
        <v>ALMERIA</v>
      </c>
      <c r="B40" s="41">
        <f t="shared" si="4"/>
        <v>100372</v>
      </c>
      <c r="C40" s="41">
        <f t="shared" si="5"/>
        <v>100618</v>
      </c>
      <c r="D40" s="41">
        <f t="shared" si="6"/>
        <v>6</v>
      </c>
      <c r="E40" s="42" t="str">
        <f t="shared" si="2"/>
        <v>CEUTA</v>
      </c>
      <c r="F40" s="42">
        <f t="shared" si="7"/>
        <v>278796</v>
      </c>
      <c r="G40" s="42">
        <f t="shared" si="8"/>
        <v>263576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261191</v>
      </c>
      <c r="G41" s="42">
        <f t="shared" si="8"/>
        <v>250794</v>
      </c>
    </row>
    <row r="42" spans="1:9" x14ac:dyDescent="0.25">
      <c r="A42" s="42" t="str">
        <f t="shared" si="3"/>
        <v>BAHIA DE ALGECIRAS</v>
      </c>
      <c r="B42" s="41">
        <f t="shared" si="4"/>
        <v>588458</v>
      </c>
      <c r="C42" s="41">
        <f t="shared" si="5"/>
        <v>551318</v>
      </c>
      <c r="D42" s="41">
        <f t="shared" si="6"/>
        <v>2</v>
      </c>
      <c r="E42" s="42" t="str">
        <f t="shared" si="2"/>
        <v>LAS PALMAS</v>
      </c>
      <c r="F42" s="42">
        <f t="shared" si="7"/>
        <v>113694</v>
      </c>
      <c r="G42" s="42">
        <f t="shared" si="8"/>
        <v>170203</v>
      </c>
    </row>
    <row r="43" spans="1:9" x14ac:dyDescent="0.25">
      <c r="A43" s="42" t="str">
        <f t="shared" si="3"/>
        <v>BAHIA DE CADIZ</v>
      </c>
      <c r="B43" s="41">
        <f t="shared" si="4"/>
        <v>5083</v>
      </c>
      <c r="C43" s="41">
        <f t="shared" si="5"/>
        <v>3599</v>
      </c>
      <c r="D43" s="41">
        <f t="shared" si="6"/>
        <v>12</v>
      </c>
      <c r="E43" s="42" t="str">
        <f t="shared" si="2"/>
        <v>ALMERIA</v>
      </c>
      <c r="F43" s="42">
        <f t="shared" si="7"/>
        <v>100372</v>
      </c>
      <c r="G43" s="42">
        <f t="shared" si="8"/>
        <v>100618</v>
      </c>
    </row>
    <row r="44" spans="1:9" x14ac:dyDescent="0.25">
      <c r="A44" s="42" t="str">
        <f t="shared" si="3"/>
        <v>BALEARES</v>
      </c>
      <c r="B44" s="41">
        <f t="shared" si="4"/>
        <v>261191</v>
      </c>
      <c r="C44" s="41">
        <f t="shared" si="5"/>
        <v>250794</v>
      </c>
      <c r="D44" s="41">
        <f t="shared" si="6"/>
        <v>4</v>
      </c>
      <c r="E44" s="42" t="str">
        <f t="shared" si="2"/>
        <v>BARCELONA</v>
      </c>
      <c r="F44" s="42">
        <f t="shared" si="7"/>
        <v>72803</v>
      </c>
      <c r="G44" s="42">
        <f t="shared" si="8"/>
        <v>79497</v>
      </c>
    </row>
    <row r="45" spans="1:9" x14ac:dyDescent="0.25">
      <c r="A45" s="42" t="str">
        <f t="shared" si="3"/>
        <v>BARCELONA</v>
      </c>
      <c r="B45" s="41">
        <f t="shared" si="4"/>
        <v>72803</v>
      </c>
      <c r="C45" s="41">
        <f t="shared" si="5"/>
        <v>79497</v>
      </c>
      <c r="D45" s="41">
        <f t="shared" si="6"/>
        <v>7</v>
      </c>
      <c r="E45" s="42" t="str">
        <f t="shared" si="2"/>
        <v>MELILLA</v>
      </c>
      <c r="F45" s="42">
        <f t="shared" si="7"/>
        <v>47849</v>
      </c>
      <c r="G45" s="42">
        <f t="shared" si="8"/>
        <v>41675</v>
      </c>
    </row>
    <row r="46" spans="1:9" x14ac:dyDescent="0.25">
      <c r="A46" s="42" t="str">
        <f t="shared" si="3"/>
        <v>BILBAO</v>
      </c>
      <c r="B46" s="41">
        <f t="shared" si="4"/>
        <v>4594</v>
      </c>
      <c r="C46" s="41">
        <f t="shared" si="5"/>
        <v>9955</v>
      </c>
      <c r="D46" s="41">
        <f t="shared" si="6"/>
        <v>13</v>
      </c>
      <c r="E46" s="42" t="str">
        <f t="shared" si="2"/>
        <v>MALAGA</v>
      </c>
      <c r="F46" s="42">
        <f t="shared" si="7"/>
        <v>45189</v>
      </c>
      <c r="G46" s="42">
        <f t="shared" si="8"/>
        <v>60122</v>
      </c>
    </row>
    <row r="47" spans="1:9" x14ac:dyDescent="0.25">
      <c r="A47" s="42" t="str">
        <f t="shared" si="3"/>
        <v>CARTAGENA</v>
      </c>
      <c r="B47" s="41">
        <f t="shared" si="4"/>
        <v>703</v>
      </c>
      <c r="C47" s="41">
        <f t="shared" si="5"/>
        <v>5555</v>
      </c>
      <c r="D47" s="41">
        <f t="shared" si="6"/>
        <v>16</v>
      </c>
      <c r="E47" s="42" t="str">
        <f t="shared" si="2"/>
        <v>ALICANTE</v>
      </c>
      <c r="F47" s="42">
        <f t="shared" si="7"/>
        <v>25131</v>
      </c>
      <c r="G47" s="42">
        <f t="shared" si="8"/>
        <v>15296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VALENCIA</v>
      </c>
      <c r="F48" s="42">
        <f t="shared" si="7"/>
        <v>15486</v>
      </c>
      <c r="G48" s="42">
        <f t="shared" si="8"/>
        <v>24643</v>
      </c>
    </row>
    <row r="49" spans="1:7" x14ac:dyDescent="0.25">
      <c r="A49" s="42" t="str">
        <f t="shared" si="3"/>
        <v>CEUTA</v>
      </c>
      <c r="B49" s="41">
        <f t="shared" si="4"/>
        <v>278796</v>
      </c>
      <c r="C49" s="41">
        <f t="shared" si="5"/>
        <v>263576</v>
      </c>
      <c r="D49" s="41">
        <f t="shared" si="6"/>
        <v>3</v>
      </c>
      <c r="E49" s="42" t="str">
        <f t="shared" si="2"/>
        <v>BAHIA DE CADIZ</v>
      </c>
      <c r="F49" s="42">
        <f t="shared" si="7"/>
        <v>5083</v>
      </c>
      <c r="G49" s="42">
        <f t="shared" si="8"/>
        <v>3599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4594</v>
      </c>
      <c r="G50" s="42">
        <f t="shared" si="8"/>
        <v>9955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A CORUÑA</v>
      </c>
      <c r="F51" s="42">
        <f t="shared" si="7"/>
        <v>1379</v>
      </c>
      <c r="G51" s="42">
        <f t="shared" si="8"/>
        <v>955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1347</v>
      </c>
      <c r="G52" s="42">
        <f t="shared" si="8"/>
        <v>867</v>
      </c>
    </row>
    <row r="53" spans="1:7" x14ac:dyDescent="0.25">
      <c r="A53" s="42" t="str">
        <f t="shared" si="3"/>
        <v>LAS PALMAS</v>
      </c>
      <c r="B53" s="41">
        <f t="shared" si="4"/>
        <v>113694</v>
      </c>
      <c r="C53" s="41">
        <f t="shared" si="5"/>
        <v>170203</v>
      </c>
      <c r="D53" s="41">
        <f t="shared" si="6"/>
        <v>5</v>
      </c>
      <c r="E53" s="42" t="str">
        <f t="shared" si="2"/>
        <v>CARTAGENA</v>
      </c>
      <c r="F53" s="42">
        <f t="shared" si="7"/>
        <v>703</v>
      </c>
      <c r="G53" s="42">
        <f t="shared" si="8"/>
        <v>5555</v>
      </c>
    </row>
    <row r="54" spans="1:7" x14ac:dyDescent="0.25">
      <c r="A54" s="42" t="str">
        <f t="shared" si="3"/>
        <v>MALAGA</v>
      </c>
      <c r="B54" s="41">
        <f t="shared" si="4"/>
        <v>45189</v>
      </c>
      <c r="C54" s="41">
        <f t="shared" si="5"/>
        <v>60122</v>
      </c>
      <c r="D54" s="41">
        <f t="shared" si="6"/>
        <v>9</v>
      </c>
      <c r="E54" s="42" t="str">
        <f t="shared" si="2"/>
        <v>SEVILLA</v>
      </c>
      <c r="F54" s="42">
        <f t="shared" si="7"/>
        <v>638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VIGO</v>
      </c>
      <c r="F55" s="42">
        <f t="shared" ref="F55:F65" si="9">LOOKUP(E55,$A$38:$A$65,$B$38:$B$65)</f>
        <v>477</v>
      </c>
      <c r="G55" s="42">
        <f t="shared" si="8"/>
        <v>902</v>
      </c>
    </row>
    <row r="56" spans="1:7" x14ac:dyDescent="0.25">
      <c r="A56" s="42" t="str">
        <f t="shared" si="3"/>
        <v>MELILLA</v>
      </c>
      <c r="B56" s="41">
        <f t="shared" si="4"/>
        <v>47849</v>
      </c>
      <c r="C56" s="41">
        <f t="shared" si="5"/>
        <v>41675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634919</v>
      </c>
      <c r="C59" s="41">
        <f t="shared" si="5"/>
        <v>696939</v>
      </c>
      <c r="D59" s="41">
        <f t="shared" si="6"/>
        <v>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1347</v>
      </c>
      <c r="C60" s="41">
        <f t="shared" si="5"/>
        <v>867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638</v>
      </c>
      <c r="C61" s="41">
        <f t="shared" si="5"/>
        <v>0</v>
      </c>
      <c r="D61" s="41">
        <f t="shared" si="6"/>
        <v>17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15486</v>
      </c>
      <c r="C63" s="41">
        <f t="shared" si="5"/>
        <v>24643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477</v>
      </c>
      <c r="C64" s="41">
        <f t="shared" si="5"/>
        <v>902</v>
      </c>
      <c r="D64" s="41">
        <f t="shared" si="6"/>
        <v>18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38826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477</v>
      </c>
      <c r="C7" s="9">
        <v>482</v>
      </c>
      <c r="D7" s="9">
        <v>955</v>
      </c>
      <c r="E7" s="9">
        <v>1379</v>
      </c>
      <c r="F7" s="10">
        <f>((E7*100)/D7)-100</f>
        <v>44.397905759162313</v>
      </c>
      <c r="G7" s="1"/>
      <c r="H7" s="1"/>
      <c r="I7" s="1"/>
    </row>
    <row r="8" spans="1:12" x14ac:dyDescent="0.25">
      <c r="A8" s="11" t="s">
        <v>42</v>
      </c>
      <c r="B8" s="12">
        <v>0</v>
      </c>
      <c r="C8" s="12">
        <v>1525</v>
      </c>
      <c r="D8" s="12">
        <v>0</v>
      </c>
      <c r="E8" s="12">
        <v>3008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9">
        <v>0</v>
      </c>
      <c r="C9" s="9">
        <v>0</v>
      </c>
      <c r="D9" s="9">
        <v>0</v>
      </c>
      <c r="E9" s="9">
        <v>0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0</v>
      </c>
      <c r="E11" s="9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46</v>
      </c>
      <c r="B12" s="12">
        <v>0</v>
      </c>
      <c r="C12" s="12">
        <v>721</v>
      </c>
      <c r="D12" s="12">
        <v>756</v>
      </c>
      <c r="E12" s="12">
        <v>2299</v>
      </c>
      <c r="F12" s="13">
        <f t="shared" si="0"/>
        <v>204.10052910052912</v>
      </c>
      <c r="G12" s="1"/>
      <c r="H12" s="1"/>
      <c r="I12" s="1"/>
    </row>
    <row r="13" spans="1:12" x14ac:dyDescent="0.25">
      <c r="A13" s="8" t="s">
        <v>47</v>
      </c>
      <c r="B13" s="9">
        <v>8697</v>
      </c>
      <c r="C13" s="9">
        <v>1059</v>
      </c>
      <c r="D13" s="9">
        <v>19904</v>
      </c>
      <c r="E13" s="9">
        <v>7113</v>
      </c>
      <c r="F13" s="10">
        <f t="shared" si="0"/>
        <v>-64.263464630225087</v>
      </c>
      <c r="G13" s="1"/>
      <c r="H13" s="1"/>
      <c r="I13" s="1"/>
    </row>
    <row r="14" spans="1:12" x14ac:dyDescent="0.25">
      <c r="A14" s="11" t="s">
        <v>48</v>
      </c>
      <c r="B14" s="12">
        <v>12534</v>
      </c>
      <c r="C14" s="12">
        <v>7890</v>
      </c>
      <c r="D14" s="12">
        <v>28986</v>
      </c>
      <c r="E14" s="12">
        <v>14319</v>
      </c>
      <c r="F14" s="13">
        <f t="shared" si="0"/>
        <v>-50.600289795073486</v>
      </c>
      <c r="G14" s="1"/>
      <c r="H14" s="1"/>
      <c r="I14" s="1"/>
    </row>
    <row r="15" spans="1:12" x14ac:dyDescent="0.25">
      <c r="A15" s="8" t="s">
        <v>49</v>
      </c>
      <c r="B15" s="9">
        <v>0</v>
      </c>
      <c r="C15" s="9">
        <v>0</v>
      </c>
      <c r="D15" s="9">
        <v>0</v>
      </c>
      <c r="E15" s="9">
        <v>0</v>
      </c>
      <c r="F15" s="10" t="e">
        <f t="shared" si="0"/>
        <v>#DIV/0!</v>
      </c>
      <c r="G15" s="1"/>
      <c r="H15" s="1"/>
      <c r="I15" s="1"/>
    </row>
    <row r="16" spans="1:12" x14ac:dyDescent="0.25">
      <c r="A16" s="11" t="s">
        <v>50</v>
      </c>
      <c r="B16" s="12">
        <v>2170</v>
      </c>
      <c r="C16" s="12">
        <v>0</v>
      </c>
      <c r="D16" s="12">
        <v>5555</v>
      </c>
      <c r="E16" s="12">
        <v>703</v>
      </c>
      <c r="F16" s="13">
        <f t="shared" si="0"/>
        <v>-87.344734473447346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0</v>
      </c>
      <c r="C18" s="12">
        <v>0</v>
      </c>
      <c r="D18" s="12">
        <v>0</v>
      </c>
      <c r="E18" s="12">
        <v>0</v>
      </c>
      <c r="F18" s="13" t="e">
        <f t="shared" si="0"/>
        <v>#DIV/0!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49197</v>
      </c>
      <c r="C22" s="12">
        <v>34790</v>
      </c>
      <c r="D22" s="12">
        <v>84887</v>
      </c>
      <c r="E22" s="12">
        <v>72908</v>
      </c>
      <c r="F22" s="13">
        <f t="shared" si="0"/>
        <v>-14.111701438382795</v>
      </c>
      <c r="G22" s="1"/>
      <c r="H22" s="1"/>
      <c r="I22" s="1"/>
    </row>
    <row r="23" spans="1:9" x14ac:dyDescent="0.25">
      <c r="A23" s="8" t="s">
        <v>57</v>
      </c>
      <c r="B23" s="9">
        <v>13047</v>
      </c>
      <c r="C23" s="9">
        <v>3365</v>
      </c>
      <c r="D23" s="9">
        <v>30503</v>
      </c>
      <c r="E23" s="9">
        <v>11649</v>
      </c>
      <c r="F23" s="10">
        <f t="shared" si="0"/>
        <v>-61.810313739632164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0</v>
      </c>
      <c r="C25" s="9">
        <v>0</v>
      </c>
      <c r="D25" s="9">
        <v>0</v>
      </c>
      <c r="E25" s="9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54791</v>
      </c>
      <c r="C28" s="12">
        <v>38396</v>
      </c>
      <c r="D28" s="12">
        <v>113537</v>
      </c>
      <c r="E28" s="12">
        <v>87303</v>
      </c>
      <c r="F28" s="13">
        <f t="shared" si="0"/>
        <v>-23.106123994821075</v>
      </c>
      <c r="G28" s="1"/>
      <c r="H28" s="1"/>
      <c r="I28" s="1"/>
    </row>
    <row r="29" spans="1:9" x14ac:dyDescent="0.25">
      <c r="A29" s="8" t="s">
        <v>63</v>
      </c>
      <c r="B29" s="9">
        <v>0</v>
      </c>
      <c r="C29" s="9">
        <v>0</v>
      </c>
      <c r="D29" s="9">
        <v>867</v>
      </c>
      <c r="E29" s="9">
        <v>1347</v>
      </c>
      <c r="F29" s="10">
        <f t="shared" si="0"/>
        <v>55.363321799307954</v>
      </c>
      <c r="G29" s="1"/>
      <c r="H29" s="1"/>
      <c r="I29" s="1"/>
    </row>
    <row r="30" spans="1:9" x14ac:dyDescent="0.25">
      <c r="A30" s="11" t="s">
        <v>64</v>
      </c>
      <c r="B30" s="12">
        <v>0</v>
      </c>
      <c r="C30" s="12">
        <v>638</v>
      </c>
      <c r="D30" s="12">
        <v>0</v>
      </c>
      <c r="E30" s="12">
        <v>638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66</v>
      </c>
      <c r="B32" s="12">
        <v>2249</v>
      </c>
      <c r="C32" s="12">
        <v>0</v>
      </c>
      <c r="D32" s="12">
        <v>5296</v>
      </c>
      <c r="E32" s="12">
        <v>0</v>
      </c>
      <c r="F32" s="13">
        <f t="shared" si="0"/>
        <v>-100</v>
      </c>
      <c r="G32" s="1"/>
      <c r="H32" s="1"/>
      <c r="I32" s="1"/>
    </row>
    <row r="33" spans="1:9" x14ac:dyDescent="0.25">
      <c r="A33" s="8" t="s">
        <v>67</v>
      </c>
      <c r="B33" s="9">
        <v>0</v>
      </c>
      <c r="C33" s="9">
        <v>0</v>
      </c>
      <c r="D33" s="9">
        <v>902</v>
      </c>
      <c r="E33" s="9">
        <v>477</v>
      </c>
      <c r="F33" s="10">
        <f t="shared" si="0"/>
        <v>-47.117516629711751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143162</v>
      </c>
      <c r="C35" s="15">
        <f t="shared" ref="C35:E35" si="1">SUM(C7:C34)</f>
        <v>88866</v>
      </c>
      <c r="D35" s="15">
        <f t="shared" si="1"/>
        <v>292148</v>
      </c>
      <c r="E35" s="15">
        <f t="shared" si="1"/>
        <v>203143</v>
      </c>
      <c r="F35" s="16">
        <f t="shared" si="0"/>
        <v>-30.465722852800639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1379</v>
      </c>
      <c r="C38" s="41">
        <f>D7</f>
        <v>955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87303</v>
      </c>
      <c r="G38" s="42">
        <f>LOOKUP(E38,$A$38:$A$65,$C$38:$C$65)</f>
        <v>113537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3008</v>
      </c>
      <c r="C39" s="41">
        <f t="shared" ref="C39:C65" si="5">D8</f>
        <v>0</v>
      </c>
      <c r="D39" s="41">
        <f t="shared" ref="D39:D65" si="6">_xlfn.RANK.EQ(B39,$B$38:$B$65)+COUNTIF($B$38:$B$65,B39)-1</f>
        <v>6</v>
      </c>
      <c r="E39" s="42" t="str">
        <f t="shared" si="2"/>
        <v>LAS PALMAS</v>
      </c>
      <c r="F39" s="42">
        <f t="shared" ref="F39:F54" si="7">LOOKUP(E39,$A$38:$A$65,$B$38:$B$65)</f>
        <v>72908</v>
      </c>
      <c r="G39" s="42">
        <f t="shared" ref="G39:G65" si="8">LOOKUP(E39,$A$38:$A$65,$C$38:$C$65)</f>
        <v>84887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14319</v>
      </c>
      <c r="G40" s="42">
        <f t="shared" si="8"/>
        <v>28986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MALAGA</v>
      </c>
      <c r="F41" s="42">
        <f t="shared" si="7"/>
        <v>11649</v>
      </c>
      <c r="G41" s="42">
        <f t="shared" si="8"/>
        <v>30503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BALEARES</v>
      </c>
      <c r="F42" s="42">
        <f t="shared" si="7"/>
        <v>7113</v>
      </c>
      <c r="G42" s="42">
        <f t="shared" si="8"/>
        <v>19904</v>
      </c>
    </row>
    <row r="43" spans="1:9" x14ac:dyDescent="0.25">
      <c r="A43" s="42" t="str">
        <f t="shared" si="3"/>
        <v>BAHIA DE CADIZ</v>
      </c>
      <c r="B43" s="41">
        <f t="shared" si="4"/>
        <v>2299</v>
      </c>
      <c r="C43" s="41">
        <f t="shared" si="5"/>
        <v>756</v>
      </c>
      <c r="D43" s="41">
        <f t="shared" si="6"/>
        <v>7</v>
      </c>
      <c r="E43" s="42" t="str">
        <f t="shared" si="2"/>
        <v>ALICANTE</v>
      </c>
      <c r="F43" s="42">
        <f t="shared" si="7"/>
        <v>3008</v>
      </c>
      <c r="G43" s="42">
        <f t="shared" si="8"/>
        <v>0</v>
      </c>
    </row>
    <row r="44" spans="1:9" x14ac:dyDescent="0.25">
      <c r="A44" s="42" t="str">
        <f t="shared" si="3"/>
        <v>BALEARES</v>
      </c>
      <c r="B44" s="41">
        <f t="shared" si="4"/>
        <v>7113</v>
      </c>
      <c r="C44" s="41">
        <f t="shared" si="5"/>
        <v>19904</v>
      </c>
      <c r="D44" s="41">
        <f t="shared" si="6"/>
        <v>5</v>
      </c>
      <c r="E44" s="42" t="str">
        <f t="shared" si="2"/>
        <v>BAHIA DE CADIZ</v>
      </c>
      <c r="F44" s="42">
        <f t="shared" si="7"/>
        <v>2299</v>
      </c>
      <c r="G44" s="42">
        <f t="shared" si="8"/>
        <v>756</v>
      </c>
    </row>
    <row r="45" spans="1:9" x14ac:dyDescent="0.25">
      <c r="A45" s="42" t="str">
        <f t="shared" si="3"/>
        <v>BARCELONA</v>
      </c>
      <c r="B45" s="41">
        <f t="shared" si="4"/>
        <v>14319</v>
      </c>
      <c r="C45" s="41">
        <f t="shared" si="5"/>
        <v>28986</v>
      </c>
      <c r="D45" s="41">
        <f t="shared" si="6"/>
        <v>3</v>
      </c>
      <c r="E45" s="42" t="str">
        <f t="shared" si="2"/>
        <v>A CORUÑA</v>
      </c>
      <c r="F45" s="42">
        <f t="shared" si="7"/>
        <v>1379</v>
      </c>
      <c r="G45" s="42">
        <f t="shared" si="8"/>
        <v>955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SANTANDER</v>
      </c>
      <c r="F46" s="42">
        <f t="shared" si="7"/>
        <v>1347</v>
      </c>
      <c r="G46" s="42">
        <f t="shared" si="8"/>
        <v>867</v>
      </c>
    </row>
    <row r="47" spans="1:9" x14ac:dyDescent="0.25">
      <c r="A47" s="42" t="str">
        <f t="shared" si="3"/>
        <v>CARTAGENA</v>
      </c>
      <c r="B47" s="41">
        <f t="shared" si="4"/>
        <v>703</v>
      </c>
      <c r="C47" s="41">
        <f t="shared" si="5"/>
        <v>5555</v>
      </c>
      <c r="D47" s="41">
        <f t="shared" si="6"/>
        <v>10</v>
      </c>
      <c r="E47" s="42" t="str">
        <f t="shared" si="2"/>
        <v>CARTAGENA</v>
      </c>
      <c r="F47" s="42">
        <f t="shared" si="7"/>
        <v>703</v>
      </c>
      <c r="G47" s="42">
        <f t="shared" si="8"/>
        <v>5555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SEVILLA</v>
      </c>
      <c r="F48" s="42">
        <f t="shared" si="7"/>
        <v>638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VIGO</v>
      </c>
      <c r="F49" s="42">
        <f t="shared" si="7"/>
        <v>477</v>
      </c>
      <c r="G49" s="42">
        <f t="shared" si="8"/>
        <v>902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e">
        <f t="shared" si="2"/>
        <v>#N/A</v>
      </c>
      <c r="F50" s="42" t="e">
        <f t="shared" si="7"/>
        <v>#N/A</v>
      </c>
      <c r="G50" s="42" t="e">
        <f t="shared" si="8"/>
        <v>#N/A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72908</v>
      </c>
      <c r="C53" s="41">
        <f t="shared" si="5"/>
        <v>84887</v>
      </c>
      <c r="D53" s="41">
        <f t="shared" si="6"/>
        <v>2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11649</v>
      </c>
      <c r="C54" s="41">
        <f t="shared" si="5"/>
        <v>30503</v>
      </c>
      <c r="D54" s="41">
        <f t="shared" si="6"/>
        <v>4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87303</v>
      </c>
      <c r="C59" s="41">
        <f t="shared" si="5"/>
        <v>113537</v>
      </c>
      <c r="D59" s="41">
        <f t="shared" si="6"/>
        <v>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1347</v>
      </c>
      <c r="C60" s="41">
        <f t="shared" si="5"/>
        <v>867</v>
      </c>
      <c r="D60" s="41">
        <f t="shared" si="6"/>
        <v>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638</v>
      </c>
      <c r="C61" s="41">
        <f t="shared" si="5"/>
        <v>0</v>
      </c>
      <c r="D61" s="41">
        <f t="shared" si="6"/>
        <v>11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0</v>
      </c>
      <c r="C63" s="41">
        <f t="shared" si="5"/>
        <v>5296</v>
      </c>
      <c r="D63" s="41">
        <f t="shared" si="6"/>
        <v>28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477</v>
      </c>
      <c r="C64" s="41">
        <f t="shared" si="5"/>
        <v>902</v>
      </c>
      <c r="D64" s="41">
        <f t="shared" si="6"/>
        <v>12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ALMERIA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38826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12">
        <v>1408</v>
      </c>
      <c r="C8" s="12">
        <v>1827</v>
      </c>
      <c r="D8" s="12">
        <v>2752</v>
      </c>
      <c r="E8" s="12">
        <v>4438</v>
      </c>
      <c r="F8" s="13">
        <f t="shared" ref="F8:F35" si="0">((E8*100)/D8)-100</f>
        <v>61.264534883720927</v>
      </c>
      <c r="G8" s="1"/>
      <c r="H8" s="1"/>
      <c r="I8" s="1"/>
    </row>
    <row r="9" spans="1:12" x14ac:dyDescent="0.25">
      <c r="A9" s="8" t="s">
        <v>43</v>
      </c>
      <c r="B9" s="9">
        <v>9171</v>
      </c>
      <c r="C9" s="9">
        <v>7987</v>
      </c>
      <c r="D9" s="9">
        <v>23441</v>
      </c>
      <c r="E9" s="9">
        <v>21017</v>
      </c>
      <c r="F9" s="10">
        <f t="shared" si="0"/>
        <v>-10.340855765539018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59010</v>
      </c>
      <c r="C11" s="9">
        <v>64067</v>
      </c>
      <c r="D11" s="9">
        <v>144337</v>
      </c>
      <c r="E11" s="9">
        <v>156234</v>
      </c>
      <c r="F11" s="10">
        <f t="shared" si="0"/>
        <v>8.2425157790448793</v>
      </c>
      <c r="G11" s="1"/>
      <c r="H11" s="1"/>
      <c r="I11" s="1"/>
    </row>
    <row r="12" spans="1:12" x14ac:dyDescent="0.25">
      <c r="A12" s="11" t="s">
        <v>46</v>
      </c>
      <c r="B12" s="12">
        <v>819</v>
      </c>
      <c r="C12" s="12">
        <v>885</v>
      </c>
      <c r="D12" s="12">
        <v>1745</v>
      </c>
      <c r="E12" s="12">
        <v>1785</v>
      </c>
      <c r="F12" s="13">
        <f t="shared" si="0"/>
        <v>2.2922636103151888</v>
      </c>
      <c r="G12" s="1"/>
      <c r="H12" s="1"/>
      <c r="I12" s="1"/>
    </row>
    <row r="13" spans="1:12" x14ac:dyDescent="0.25">
      <c r="A13" s="8" t="s">
        <v>47</v>
      </c>
      <c r="B13" s="9">
        <v>13536</v>
      </c>
      <c r="C13" s="9">
        <v>15929</v>
      </c>
      <c r="D13" s="9">
        <v>34806</v>
      </c>
      <c r="E13" s="9">
        <v>40456</v>
      </c>
      <c r="F13" s="10">
        <f t="shared" si="0"/>
        <v>16.232833419525363</v>
      </c>
      <c r="G13" s="1"/>
      <c r="H13" s="1"/>
      <c r="I13" s="1"/>
    </row>
    <row r="14" spans="1:12" x14ac:dyDescent="0.25">
      <c r="A14" s="11" t="s">
        <v>48</v>
      </c>
      <c r="B14" s="12">
        <v>5288</v>
      </c>
      <c r="C14" s="12">
        <v>5782</v>
      </c>
      <c r="D14" s="12">
        <v>12538</v>
      </c>
      <c r="E14" s="12">
        <v>14539</v>
      </c>
      <c r="F14" s="13">
        <f t="shared" si="0"/>
        <v>15.959483171159675</v>
      </c>
      <c r="G14" s="1"/>
      <c r="H14" s="1"/>
      <c r="I14" s="1"/>
    </row>
    <row r="15" spans="1:12" x14ac:dyDescent="0.25">
      <c r="A15" s="8" t="s">
        <v>49</v>
      </c>
      <c r="B15" s="9">
        <v>2314</v>
      </c>
      <c r="C15" s="9">
        <v>429</v>
      </c>
      <c r="D15" s="9">
        <v>3087</v>
      </c>
      <c r="E15" s="9">
        <v>1199</v>
      </c>
      <c r="F15" s="10">
        <f t="shared" si="0"/>
        <v>-61.159701976028508</v>
      </c>
      <c r="G15" s="1"/>
      <c r="H15" s="1"/>
      <c r="I15" s="1"/>
    </row>
    <row r="16" spans="1:12" x14ac:dyDescent="0.25">
      <c r="A16" s="11" t="s">
        <v>50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18152</v>
      </c>
      <c r="C18" s="12">
        <v>20374</v>
      </c>
      <c r="D18" s="12">
        <v>47525</v>
      </c>
      <c r="E18" s="12">
        <v>49810</v>
      </c>
      <c r="F18" s="13">
        <f t="shared" si="0"/>
        <v>4.8079957916885832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13</v>
      </c>
      <c r="C20" s="12">
        <v>0</v>
      </c>
      <c r="D20" s="12">
        <v>33</v>
      </c>
      <c r="E20" s="12">
        <v>7</v>
      </c>
      <c r="F20" s="13">
        <f t="shared" si="0"/>
        <v>-78.787878787878782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6609</v>
      </c>
      <c r="C22" s="12">
        <v>5578</v>
      </c>
      <c r="D22" s="12">
        <v>15331</v>
      </c>
      <c r="E22" s="12">
        <v>12013</v>
      </c>
      <c r="F22" s="13">
        <f t="shared" si="0"/>
        <v>-21.642423847107167</v>
      </c>
      <c r="G22" s="1"/>
      <c r="H22" s="1"/>
      <c r="I22" s="1"/>
    </row>
    <row r="23" spans="1:9" x14ac:dyDescent="0.25">
      <c r="A23" s="8" t="s">
        <v>57</v>
      </c>
      <c r="B23" s="9">
        <v>1323</v>
      </c>
      <c r="C23" s="9">
        <v>1554</v>
      </c>
      <c r="D23" s="9">
        <v>3587</v>
      </c>
      <c r="E23" s="9">
        <v>4815</v>
      </c>
      <c r="F23" s="10">
        <f t="shared" si="0"/>
        <v>34.234736548647902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2082</v>
      </c>
      <c r="C25" s="9">
        <v>2592</v>
      </c>
      <c r="D25" s="9">
        <v>5587</v>
      </c>
      <c r="E25" s="9">
        <v>7321</v>
      </c>
      <c r="F25" s="10">
        <f t="shared" si="0"/>
        <v>31.036334347592629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4</v>
      </c>
      <c r="E27" s="9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62</v>
      </c>
      <c r="B28" s="12">
        <v>37452</v>
      </c>
      <c r="C28" s="12">
        <v>40335</v>
      </c>
      <c r="D28" s="12">
        <v>83340</v>
      </c>
      <c r="E28" s="12">
        <v>79409</v>
      </c>
      <c r="F28" s="13">
        <f t="shared" si="0"/>
        <v>-4.7168226541876663</v>
      </c>
      <c r="G28" s="1"/>
      <c r="H28" s="1"/>
      <c r="I28" s="1"/>
    </row>
    <row r="29" spans="1:9" x14ac:dyDescent="0.25">
      <c r="A29" s="8" t="s">
        <v>63</v>
      </c>
      <c r="B29" s="9">
        <v>0</v>
      </c>
      <c r="C29" s="9">
        <v>0</v>
      </c>
      <c r="D29" s="9">
        <v>0</v>
      </c>
      <c r="E29" s="9">
        <v>0</v>
      </c>
      <c r="F29" s="10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66</v>
      </c>
      <c r="B32" s="12">
        <v>1854</v>
      </c>
      <c r="C32" s="12">
        <v>1756</v>
      </c>
      <c r="D32" s="12">
        <v>6415</v>
      </c>
      <c r="E32" s="12">
        <v>5116</v>
      </c>
      <c r="F32" s="13">
        <f t="shared" si="0"/>
        <v>-20.249415432579895</v>
      </c>
      <c r="G32" s="1"/>
      <c r="H32" s="1"/>
      <c r="I32" s="1"/>
    </row>
    <row r="33" spans="1:9" x14ac:dyDescent="0.25">
      <c r="A33" s="8" t="s">
        <v>67</v>
      </c>
      <c r="B33" s="9">
        <v>0</v>
      </c>
      <c r="C33" s="9">
        <v>2</v>
      </c>
      <c r="D33" s="9">
        <v>0</v>
      </c>
      <c r="E33" s="9">
        <v>2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159031</v>
      </c>
      <c r="C35" s="15">
        <f t="shared" ref="C35:E35" si="1">SUM(C7:C34)</f>
        <v>169097</v>
      </c>
      <c r="D35" s="15">
        <f t="shared" si="1"/>
        <v>384528</v>
      </c>
      <c r="E35" s="15">
        <f t="shared" si="1"/>
        <v>398161</v>
      </c>
      <c r="F35" s="16">
        <f t="shared" si="0"/>
        <v>3.5453855115882362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156234</v>
      </c>
      <c r="G38" s="42">
        <f>LOOKUP(E38,$A$38:$A$65,$C$38:$C$65)</f>
        <v>144337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4438</v>
      </c>
      <c r="C39" s="41">
        <f t="shared" ref="C39:C65" si="5">D8</f>
        <v>2752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79409</v>
      </c>
      <c r="G39" s="42">
        <f t="shared" ref="G39:G65" si="8">LOOKUP(E39,$A$38:$A$65,$C$38:$C$65)</f>
        <v>83340</v>
      </c>
    </row>
    <row r="40" spans="1:9" x14ac:dyDescent="0.25">
      <c r="A40" s="42" t="str">
        <f t="shared" si="3"/>
        <v>ALMERIA</v>
      </c>
      <c r="B40" s="41">
        <f t="shared" si="4"/>
        <v>21017</v>
      </c>
      <c r="C40" s="41">
        <f t="shared" si="5"/>
        <v>23441</v>
      </c>
      <c r="D40" s="41">
        <f t="shared" si="6"/>
        <v>5</v>
      </c>
      <c r="E40" s="42" t="str">
        <f t="shared" si="2"/>
        <v>CEUTA</v>
      </c>
      <c r="F40" s="42">
        <f t="shared" si="7"/>
        <v>49810</v>
      </c>
      <c r="G40" s="42">
        <f t="shared" si="8"/>
        <v>47525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40456</v>
      </c>
      <c r="G41" s="42">
        <f t="shared" si="8"/>
        <v>34806</v>
      </c>
    </row>
    <row r="42" spans="1:9" x14ac:dyDescent="0.25">
      <c r="A42" s="42" t="str">
        <f t="shared" si="3"/>
        <v>BAHIA DE ALGECIRAS</v>
      </c>
      <c r="B42" s="41">
        <f t="shared" si="4"/>
        <v>156234</v>
      </c>
      <c r="C42" s="41">
        <f t="shared" si="5"/>
        <v>144337</v>
      </c>
      <c r="D42" s="41">
        <f t="shared" si="6"/>
        <v>1</v>
      </c>
      <c r="E42" s="42" t="str">
        <f t="shared" si="2"/>
        <v>ALMERIA</v>
      </c>
      <c r="F42" s="42">
        <f t="shared" si="7"/>
        <v>21017</v>
      </c>
      <c r="G42" s="42">
        <f t="shared" si="8"/>
        <v>23441</v>
      </c>
    </row>
    <row r="43" spans="1:9" x14ac:dyDescent="0.25">
      <c r="A43" s="42" t="str">
        <f t="shared" si="3"/>
        <v>BAHIA DE CADIZ</v>
      </c>
      <c r="B43" s="41">
        <f t="shared" si="4"/>
        <v>1785</v>
      </c>
      <c r="C43" s="41">
        <f t="shared" si="5"/>
        <v>1745</v>
      </c>
      <c r="D43" s="41">
        <f t="shared" si="6"/>
        <v>12</v>
      </c>
      <c r="E43" s="42" t="str">
        <f t="shared" si="2"/>
        <v>BARCELONA</v>
      </c>
      <c r="F43" s="42">
        <f t="shared" si="7"/>
        <v>14539</v>
      </c>
      <c r="G43" s="42">
        <f t="shared" si="8"/>
        <v>12538</v>
      </c>
    </row>
    <row r="44" spans="1:9" x14ac:dyDescent="0.25">
      <c r="A44" s="42" t="str">
        <f t="shared" si="3"/>
        <v>BALEARES</v>
      </c>
      <c r="B44" s="41">
        <f t="shared" si="4"/>
        <v>40456</v>
      </c>
      <c r="C44" s="41">
        <f t="shared" si="5"/>
        <v>34806</v>
      </c>
      <c r="D44" s="41">
        <f t="shared" si="6"/>
        <v>4</v>
      </c>
      <c r="E44" s="42" t="str">
        <f t="shared" si="2"/>
        <v>LAS PALMAS</v>
      </c>
      <c r="F44" s="42">
        <f t="shared" si="7"/>
        <v>12013</v>
      </c>
      <c r="G44" s="42">
        <f t="shared" si="8"/>
        <v>15331</v>
      </c>
    </row>
    <row r="45" spans="1:9" x14ac:dyDescent="0.25">
      <c r="A45" s="42" t="str">
        <f t="shared" si="3"/>
        <v>BARCELONA</v>
      </c>
      <c r="B45" s="41">
        <f t="shared" si="4"/>
        <v>14539</v>
      </c>
      <c r="C45" s="41">
        <f t="shared" si="5"/>
        <v>12538</v>
      </c>
      <c r="D45" s="41">
        <f t="shared" si="6"/>
        <v>6</v>
      </c>
      <c r="E45" s="42" t="str">
        <f t="shared" si="2"/>
        <v>MELILLA</v>
      </c>
      <c r="F45" s="42">
        <f t="shared" si="7"/>
        <v>7321</v>
      </c>
      <c r="G45" s="42">
        <f t="shared" si="8"/>
        <v>5587</v>
      </c>
    </row>
    <row r="46" spans="1:9" x14ac:dyDescent="0.25">
      <c r="A46" s="42" t="str">
        <f t="shared" si="3"/>
        <v>BILBAO</v>
      </c>
      <c r="B46" s="41">
        <f t="shared" si="4"/>
        <v>1199</v>
      </c>
      <c r="C46" s="41">
        <f t="shared" si="5"/>
        <v>3087</v>
      </c>
      <c r="D46" s="41">
        <f t="shared" si="6"/>
        <v>13</v>
      </c>
      <c r="E46" s="42" t="str">
        <f t="shared" si="2"/>
        <v>VALENCIA</v>
      </c>
      <c r="F46" s="42">
        <f t="shared" si="7"/>
        <v>5116</v>
      </c>
      <c r="G46" s="42">
        <f t="shared" si="8"/>
        <v>6415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MALAGA</v>
      </c>
      <c r="F47" s="42">
        <f t="shared" si="7"/>
        <v>4815</v>
      </c>
      <c r="G47" s="42">
        <f t="shared" si="8"/>
        <v>3587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4438</v>
      </c>
      <c r="G48" s="42">
        <f t="shared" si="8"/>
        <v>2752</v>
      </c>
    </row>
    <row r="49" spans="1:7" x14ac:dyDescent="0.25">
      <c r="A49" s="42" t="str">
        <f t="shared" si="3"/>
        <v>CEUTA</v>
      </c>
      <c r="B49" s="41">
        <f t="shared" si="4"/>
        <v>49810</v>
      </c>
      <c r="C49" s="41">
        <f t="shared" si="5"/>
        <v>47525</v>
      </c>
      <c r="D49" s="41">
        <f t="shared" si="6"/>
        <v>3</v>
      </c>
      <c r="E49" s="42" t="str">
        <f t="shared" si="2"/>
        <v>BAHIA DE CADIZ</v>
      </c>
      <c r="F49" s="42">
        <f t="shared" si="7"/>
        <v>1785</v>
      </c>
      <c r="G49" s="42">
        <f t="shared" si="8"/>
        <v>1745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1199</v>
      </c>
      <c r="G50" s="42">
        <f t="shared" si="8"/>
        <v>3087</v>
      </c>
    </row>
    <row r="51" spans="1:7" x14ac:dyDescent="0.25">
      <c r="A51" s="42" t="str">
        <f t="shared" si="3"/>
        <v>GIJON</v>
      </c>
      <c r="B51" s="41">
        <f t="shared" si="4"/>
        <v>7</v>
      </c>
      <c r="C51" s="41">
        <f t="shared" si="5"/>
        <v>33</v>
      </c>
      <c r="D51" s="41">
        <f t="shared" si="6"/>
        <v>14</v>
      </c>
      <c r="E51" s="42" t="str">
        <f t="shared" si="2"/>
        <v>GIJON</v>
      </c>
      <c r="F51" s="42">
        <f t="shared" si="7"/>
        <v>7</v>
      </c>
      <c r="G51" s="42">
        <f t="shared" si="8"/>
        <v>33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VIGO</v>
      </c>
      <c r="F52" s="42">
        <f t="shared" si="7"/>
        <v>2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12013</v>
      </c>
      <c r="C53" s="41">
        <f t="shared" si="5"/>
        <v>15331</v>
      </c>
      <c r="D53" s="41">
        <f t="shared" si="6"/>
        <v>7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4815</v>
      </c>
      <c r="C54" s="41">
        <f t="shared" si="5"/>
        <v>3587</v>
      </c>
      <c r="D54" s="41">
        <f t="shared" si="6"/>
        <v>10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7321</v>
      </c>
      <c r="C56" s="41">
        <f t="shared" si="5"/>
        <v>5587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4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79409</v>
      </c>
      <c r="C59" s="41">
        <f t="shared" si="5"/>
        <v>83340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5116</v>
      </c>
      <c r="C63" s="41">
        <f t="shared" si="5"/>
        <v>6415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</v>
      </c>
      <c r="C64" s="41">
        <f t="shared" si="5"/>
        <v>0</v>
      </c>
      <c r="D64" s="41">
        <f t="shared" si="6"/>
        <v>15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38826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108</v>
      </c>
      <c r="C7" s="9">
        <v>102</v>
      </c>
      <c r="D7" s="9">
        <v>224</v>
      </c>
      <c r="E7" s="9">
        <v>214</v>
      </c>
      <c r="F7" s="10">
        <f>((E7*100)/D7)-100</f>
        <v>-4.4642857142857082</v>
      </c>
      <c r="G7" s="1"/>
      <c r="H7" s="1"/>
      <c r="I7" s="1"/>
    </row>
    <row r="8" spans="1:12" x14ac:dyDescent="0.25">
      <c r="A8" s="11" t="s">
        <v>42</v>
      </c>
      <c r="B8" s="12">
        <v>76</v>
      </c>
      <c r="C8" s="12">
        <v>98</v>
      </c>
      <c r="D8" s="12">
        <v>160</v>
      </c>
      <c r="E8" s="12">
        <v>185</v>
      </c>
      <c r="F8" s="13">
        <f t="shared" ref="F8:F35" si="0">((E8*100)/D8)-100</f>
        <v>15.625</v>
      </c>
      <c r="G8" s="1"/>
      <c r="H8" s="1"/>
      <c r="I8" s="1"/>
    </row>
    <row r="9" spans="1:12" x14ac:dyDescent="0.25">
      <c r="A9" s="8" t="s">
        <v>43</v>
      </c>
      <c r="B9" s="9">
        <v>142</v>
      </c>
      <c r="C9" s="9">
        <v>158</v>
      </c>
      <c r="D9" s="9">
        <v>300</v>
      </c>
      <c r="E9" s="9">
        <v>317</v>
      </c>
      <c r="F9" s="10">
        <f t="shared" si="0"/>
        <v>5.6666666666666714</v>
      </c>
      <c r="G9" s="1"/>
      <c r="H9" s="1"/>
      <c r="I9" s="1"/>
    </row>
    <row r="10" spans="1:12" x14ac:dyDescent="0.25">
      <c r="A10" s="11" t="s">
        <v>44</v>
      </c>
      <c r="B10" s="12">
        <v>71</v>
      </c>
      <c r="C10" s="12">
        <v>79</v>
      </c>
      <c r="D10" s="12">
        <v>139</v>
      </c>
      <c r="E10" s="12">
        <v>155</v>
      </c>
      <c r="F10" s="13">
        <f t="shared" si="0"/>
        <v>11.510791366906474</v>
      </c>
      <c r="G10" s="1"/>
      <c r="H10" s="1"/>
      <c r="I10" s="1"/>
    </row>
    <row r="11" spans="1:12" x14ac:dyDescent="0.25">
      <c r="A11" s="8" t="s">
        <v>45</v>
      </c>
      <c r="B11" s="9">
        <v>1696</v>
      </c>
      <c r="C11" s="9">
        <v>1519</v>
      </c>
      <c r="D11" s="9">
        <v>3606</v>
      </c>
      <c r="E11" s="9">
        <v>3190</v>
      </c>
      <c r="F11" s="10">
        <f t="shared" si="0"/>
        <v>-11.536328341652805</v>
      </c>
      <c r="G11" s="1"/>
      <c r="H11" s="1"/>
      <c r="I11" s="1"/>
    </row>
    <row r="12" spans="1:12" x14ac:dyDescent="0.25">
      <c r="A12" s="11" t="s">
        <v>46</v>
      </c>
      <c r="B12" s="12">
        <v>110</v>
      </c>
      <c r="C12" s="12">
        <v>113</v>
      </c>
      <c r="D12" s="12">
        <v>221</v>
      </c>
      <c r="E12" s="12">
        <v>233</v>
      </c>
      <c r="F12" s="13">
        <f t="shared" si="0"/>
        <v>5.4298642533936601</v>
      </c>
      <c r="G12" s="1"/>
      <c r="H12" s="1"/>
      <c r="I12" s="1"/>
    </row>
    <row r="13" spans="1:12" x14ac:dyDescent="0.25">
      <c r="A13" s="8" t="s">
        <v>47</v>
      </c>
      <c r="B13" s="9">
        <v>541</v>
      </c>
      <c r="C13" s="9">
        <v>563</v>
      </c>
      <c r="D13" s="9">
        <v>1124</v>
      </c>
      <c r="E13" s="9">
        <v>1208</v>
      </c>
      <c r="F13" s="10">
        <f t="shared" si="0"/>
        <v>7.4733096085409301</v>
      </c>
      <c r="G13" s="1"/>
      <c r="H13" s="1"/>
      <c r="I13" s="1"/>
    </row>
    <row r="14" spans="1:12" x14ac:dyDescent="0.25">
      <c r="A14" s="11" t="s">
        <v>48</v>
      </c>
      <c r="B14" s="12">
        <v>562</v>
      </c>
      <c r="C14" s="12">
        <v>649</v>
      </c>
      <c r="D14" s="12">
        <v>1141</v>
      </c>
      <c r="E14" s="12">
        <v>1279</v>
      </c>
      <c r="F14" s="13">
        <f t="shared" si="0"/>
        <v>12.09465381244523</v>
      </c>
      <c r="G14" s="1"/>
      <c r="H14" s="1"/>
      <c r="I14" s="1"/>
    </row>
    <row r="15" spans="1:12" x14ac:dyDescent="0.25">
      <c r="A15" s="8" t="s">
        <v>49</v>
      </c>
      <c r="B15" s="9">
        <v>285</v>
      </c>
      <c r="C15" s="9">
        <v>251</v>
      </c>
      <c r="D15" s="9">
        <v>544</v>
      </c>
      <c r="E15" s="9">
        <v>527</v>
      </c>
      <c r="F15" s="10">
        <f t="shared" si="0"/>
        <v>-3.125</v>
      </c>
      <c r="G15" s="1"/>
      <c r="H15" s="1"/>
      <c r="I15" s="1"/>
    </row>
    <row r="16" spans="1:12" x14ac:dyDescent="0.25">
      <c r="A16" s="11" t="s">
        <v>50</v>
      </c>
      <c r="B16" s="12">
        <v>116</v>
      </c>
      <c r="C16" s="12">
        <v>145</v>
      </c>
      <c r="D16" s="12">
        <v>258</v>
      </c>
      <c r="E16" s="12">
        <v>289</v>
      </c>
      <c r="F16" s="13">
        <f t="shared" si="0"/>
        <v>12.015503875968989</v>
      </c>
      <c r="G16" s="1"/>
      <c r="H16" s="1"/>
      <c r="I16" s="1"/>
    </row>
    <row r="17" spans="1:9" x14ac:dyDescent="0.25">
      <c r="A17" s="8" t="s">
        <v>51</v>
      </c>
      <c r="B17" s="9">
        <v>79</v>
      </c>
      <c r="C17" s="9">
        <v>86</v>
      </c>
      <c r="D17" s="9">
        <v>169</v>
      </c>
      <c r="E17" s="9">
        <v>177</v>
      </c>
      <c r="F17" s="10">
        <f t="shared" si="0"/>
        <v>4.7337278106508904</v>
      </c>
      <c r="G17" s="1"/>
      <c r="H17" s="1"/>
      <c r="I17" s="1"/>
    </row>
    <row r="18" spans="1:9" x14ac:dyDescent="0.25">
      <c r="A18" s="11" t="s">
        <v>52</v>
      </c>
      <c r="B18" s="12">
        <v>637</v>
      </c>
      <c r="C18" s="12">
        <v>717</v>
      </c>
      <c r="D18" s="12">
        <v>1395</v>
      </c>
      <c r="E18" s="12">
        <v>1451</v>
      </c>
      <c r="F18" s="13">
        <f t="shared" si="0"/>
        <v>4.0143369175627299</v>
      </c>
      <c r="G18" s="1"/>
      <c r="H18" s="1"/>
      <c r="I18" s="1"/>
    </row>
    <row r="19" spans="1:9" x14ac:dyDescent="0.25">
      <c r="A19" s="8" t="s">
        <v>53</v>
      </c>
      <c r="B19" s="9">
        <v>80</v>
      </c>
      <c r="C19" s="9">
        <v>79</v>
      </c>
      <c r="D19" s="9">
        <v>157</v>
      </c>
      <c r="E19" s="9">
        <v>171</v>
      </c>
      <c r="F19" s="10">
        <f t="shared" si="0"/>
        <v>8.9171974522293027</v>
      </c>
      <c r="G19" s="1"/>
      <c r="H19" s="1"/>
      <c r="I19" s="1"/>
    </row>
    <row r="20" spans="1:9" x14ac:dyDescent="0.25">
      <c r="A20" s="11" t="s">
        <v>54</v>
      </c>
      <c r="B20" s="12">
        <v>70</v>
      </c>
      <c r="C20" s="12">
        <v>76</v>
      </c>
      <c r="D20" s="12">
        <v>148</v>
      </c>
      <c r="E20" s="12">
        <v>159</v>
      </c>
      <c r="F20" s="13">
        <f t="shared" si="0"/>
        <v>7.4324324324324351</v>
      </c>
      <c r="G20" s="1"/>
      <c r="H20" s="1"/>
      <c r="I20" s="1"/>
    </row>
    <row r="21" spans="1:9" x14ac:dyDescent="0.25">
      <c r="A21" s="8" t="s">
        <v>55</v>
      </c>
      <c r="B21" s="9">
        <v>122</v>
      </c>
      <c r="C21" s="9">
        <v>131</v>
      </c>
      <c r="D21" s="9">
        <v>234</v>
      </c>
      <c r="E21" s="9">
        <v>219</v>
      </c>
      <c r="F21" s="10">
        <f t="shared" si="0"/>
        <v>-6.4102564102564088</v>
      </c>
      <c r="G21" s="1"/>
      <c r="H21" s="1"/>
      <c r="I21" s="1"/>
    </row>
    <row r="22" spans="1:9" x14ac:dyDescent="0.25">
      <c r="A22" s="11" t="s">
        <v>56</v>
      </c>
      <c r="B22" s="12">
        <v>930</v>
      </c>
      <c r="C22" s="12">
        <v>788</v>
      </c>
      <c r="D22" s="12">
        <v>1969</v>
      </c>
      <c r="E22" s="12">
        <v>1681</v>
      </c>
      <c r="F22" s="13">
        <f t="shared" si="0"/>
        <v>-14.626714068054852</v>
      </c>
      <c r="G22" s="1"/>
      <c r="H22" s="1"/>
      <c r="I22" s="1"/>
    </row>
    <row r="23" spans="1:9" x14ac:dyDescent="0.25">
      <c r="A23" s="8" t="s">
        <v>57</v>
      </c>
      <c r="B23" s="9">
        <v>106</v>
      </c>
      <c r="C23" s="9">
        <v>91</v>
      </c>
      <c r="D23" s="9">
        <v>215</v>
      </c>
      <c r="E23" s="9">
        <v>196</v>
      </c>
      <c r="F23" s="10">
        <f t="shared" si="0"/>
        <v>-8.8372093023255758</v>
      </c>
      <c r="G23" s="1"/>
      <c r="H23" s="1"/>
      <c r="I23" s="1"/>
    </row>
    <row r="24" spans="1:9" x14ac:dyDescent="0.25">
      <c r="A24" s="11" t="s">
        <v>58</v>
      </c>
      <c r="B24" s="12">
        <v>70</v>
      </c>
      <c r="C24" s="12">
        <v>95</v>
      </c>
      <c r="D24" s="12">
        <v>137</v>
      </c>
      <c r="E24" s="12">
        <v>195</v>
      </c>
      <c r="F24" s="13">
        <f t="shared" si="0"/>
        <v>42.335766423357654</v>
      </c>
      <c r="G24" s="1"/>
      <c r="H24" s="1"/>
      <c r="I24" s="1"/>
    </row>
    <row r="25" spans="1:9" x14ac:dyDescent="0.25">
      <c r="A25" s="8" t="s">
        <v>59</v>
      </c>
      <c r="B25" s="9">
        <v>75</v>
      </c>
      <c r="C25" s="9">
        <v>76</v>
      </c>
      <c r="D25" s="9">
        <v>155</v>
      </c>
      <c r="E25" s="9">
        <v>155</v>
      </c>
      <c r="F25" s="10">
        <f t="shared" si="0"/>
        <v>0</v>
      </c>
      <c r="G25" s="1"/>
      <c r="H25" s="1"/>
      <c r="I25" s="1"/>
    </row>
    <row r="26" spans="1:9" x14ac:dyDescent="0.25">
      <c r="A26" s="11" t="s">
        <v>60</v>
      </c>
      <c r="B26" s="12">
        <v>36</v>
      </c>
      <c r="C26" s="12">
        <v>37</v>
      </c>
      <c r="D26" s="12">
        <v>76</v>
      </c>
      <c r="E26" s="12">
        <v>74</v>
      </c>
      <c r="F26" s="13">
        <f t="shared" si="0"/>
        <v>-2.6315789473684248</v>
      </c>
      <c r="G26" s="1"/>
      <c r="H26" s="1"/>
      <c r="I26" s="1"/>
    </row>
    <row r="27" spans="1:9" x14ac:dyDescent="0.25">
      <c r="A27" s="8" t="s">
        <v>61</v>
      </c>
      <c r="B27" s="9">
        <v>127</v>
      </c>
      <c r="C27" s="9">
        <v>121</v>
      </c>
      <c r="D27" s="9">
        <v>233</v>
      </c>
      <c r="E27" s="9">
        <v>224</v>
      </c>
      <c r="F27" s="10">
        <f t="shared" si="0"/>
        <v>-3.8626609442060129</v>
      </c>
      <c r="G27" s="1"/>
      <c r="H27" s="1"/>
      <c r="I27" s="1"/>
    </row>
    <row r="28" spans="1:9" x14ac:dyDescent="0.25">
      <c r="A28" s="11" t="s">
        <v>62</v>
      </c>
      <c r="B28" s="12">
        <v>1533</v>
      </c>
      <c r="C28" s="12">
        <v>1367</v>
      </c>
      <c r="D28" s="12">
        <v>3268</v>
      </c>
      <c r="E28" s="12">
        <v>2882</v>
      </c>
      <c r="F28" s="13">
        <f t="shared" si="0"/>
        <v>-11.811505507955943</v>
      </c>
      <c r="G28" s="1"/>
      <c r="H28" s="1"/>
      <c r="I28" s="1"/>
    </row>
    <row r="29" spans="1:9" x14ac:dyDescent="0.25">
      <c r="A29" s="8" t="s">
        <v>63</v>
      </c>
      <c r="B29" s="9">
        <v>100</v>
      </c>
      <c r="C29" s="9">
        <v>104</v>
      </c>
      <c r="D29" s="9">
        <v>228</v>
      </c>
      <c r="E29" s="9">
        <v>235</v>
      </c>
      <c r="F29" s="10">
        <f t="shared" si="0"/>
        <v>3.0701754385964932</v>
      </c>
      <c r="G29" s="1"/>
      <c r="H29" s="1"/>
      <c r="I29" s="1"/>
    </row>
    <row r="30" spans="1:9" x14ac:dyDescent="0.25">
      <c r="A30" s="11" t="s">
        <v>64</v>
      </c>
      <c r="B30" s="12">
        <v>97</v>
      </c>
      <c r="C30" s="12">
        <v>112</v>
      </c>
      <c r="D30" s="12">
        <v>194</v>
      </c>
      <c r="E30" s="12">
        <v>237</v>
      </c>
      <c r="F30" s="13">
        <f t="shared" si="0"/>
        <v>22.164948453608247</v>
      </c>
      <c r="G30" s="1"/>
      <c r="H30" s="1"/>
      <c r="I30" s="1"/>
    </row>
    <row r="31" spans="1:9" x14ac:dyDescent="0.25">
      <c r="A31" s="8" t="s">
        <v>65</v>
      </c>
      <c r="B31" s="9">
        <v>198</v>
      </c>
      <c r="C31" s="9">
        <v>223</v>
      </c>
      <c r="D31" s="9">
        <v>394</v>
      </c>
      <c r="E31" s="9">
        <v>419</v>
      </c>
      <c r="F31" s="10">
        <f t="shared" si="0"/>
        <v>6.3451776649746137</v>
      </c>
      <c r="G31" s="1"/>
      <c r="H31" s="1"/>
      <c r="I31" s="1"/>
    </row>
    <row r="32" spans="1:9" x14ac:dyDescent="0.25">
      <c r="A32" s="11" t="s">
        <v>66</v>
      </c>
      <c r="B32" s="12">
        <v>459</v>
      </c>
      <c r="C32" s="12">
        <v>511</v>
      </c>
      <c r="D32" s="12">
        <v>965</v>
      </c>
      <c r="E32" s="12">
        <v>1021</v>
      </c>
      <c r="F32" s="13">
        <f t="shared" si="0"/>
        <v>5.8031088082901618</v>
      </c>
      <c r="G32" s="1"/>
      <c r="H32" s="1"/>
      <c r="I32" s="1"/>
    </row>
    <row r="33" spans="1:9" x14ac:dyDescent="0.25">
      <c r="A33" s="8" t="s">
        <v>67</v>
      </c>
      <c r="B33" s="9">
        <v>143</v>
      </c>
      <c r="C33" s="9">
        <v>150</v>
      </c>
      <c r="D33" s="9">
        <v>360</v>
      </c>
      <c r="E33" s="9">
        <v>339</v>
      </c>
      <c r="F33" s="10">
        <f t="shared" si="0"/>
        <v>-5.8333333333333286</v>
      </c>
      <c r="G33" s="1"/>
      <c r="H33" s="1"/>
      <c r="I33" s="1"/>
    </row>
    <row r="34" spans="1:9" x14ac:dyDescent="0.25">
      <c r="A34" s="11" t="s">
        <v>68</v>
      </c>
      <c r="B34" s="12">
        <v>23</v>
      </c>
      <c r="C34" s="12">
        <v>28</v>
      </c>
      <c r="D34" s="12">
        <v>49</v>
      </c>
      <c r="E34" s="12">
        <v>59</v>
      </c>
      <c r="F34" s="13">
        <f t="shared" si="0"/>
        <v>20.408163265306129</v>
      </c>
      <c r="G34" s="1"/>
      <c r="H34" s="1"/>
      <c r="I34" s="1"/>
    </row>
    <row r="35" spans="1:9" x14ac:dyDescent="0.25">
      <c r="A35" s="14" t="s">
        <v>69</v>
      </c>
      <c r="B35" s="15">
        <f>SUM(B7:B34)</f>
        <v>8592</v>
      </c>
      <c r="C35" s="15">
        <f t="shared" ref="C35:E35" si="1">SUM(C7:C34)</f>
        <v>8469</v>
      </c>
      <c r="D35" s="15">
        <f t="shared" si="1"/>
        <v>18063</v>
      </c>
      <c r="E35" s="15">
        <f t="shared" si="1"/>
        <v>17491</v>
      </c>
      <c r="F35" s="16">
        <f t="shared" si="0"/>
        <v>-3.1666943475613181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214</v>
      </c>
      <c r="C38" s="41">
        <f>D7</f>
        <v>224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3190</v>
      </c>
      <c r="G38" s="42">
        <f>LOOKUP(E38,$A$38:$A$65,$C$38:$C$65)</f>
        <v>3606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185</v>
      </c>
      <c r="C39" s="41">
        <f t="shared" ref="C39:C65" si="5">D8</f>
        <v>160</v>
      </c>
      <c r="D39" s="41">
        <f t="shared" ref="D39:D65" si="6">_xlfn.RANK.EQ(B39,$B$38:$B$65)+COUNTIF($B$38:$B$65,B39)-1</f>
        <v>21</v>
      </c>
      <c r="E39" s="42" t="str">
        <f t="shared" si="2"/>
        <v>SANTA CRUZ DE TENERIFE</v>
      </c>
      <c r="F39" s="42">
        <f t="shared" ref="F39:F54" si="7">LOOKUP(E39,$A$38:$A$65,$B$38:$B$65)</f>
        <v>2882</v>
      </c>
      <c r="G39" s="42">
        <f t="shared" ref="G39:G65" si="8">LOOKUP(E39,$A$38:$A$65,$C$38:$C$65)</f>
        <v>3268</v>
      </c>
    </row>
    <row r="40" spans="1:9" x14ac:dyDescent="0.25">
      <c r="A40" s="42" t="str">
        <f t="shared" si="3"/>
        <v>ALMERIA</v>
      </c>
      <c r="B40" s="41">
        <f t="shared" si="4"/>
        <v>317</v>
      </c>
      <c r="C40" s="41">
        <f t="shared" si="5"/>
        <v>300</v>
      </c>
      <c r="D40" s="41">
        <f t="shared" si="6"/>
        <v>11</v>
      </c>
      <c r="E40" s="42" t="str">
        <f t="shared" si="2"/>
        <v>LAS PALMAS</v>
      </c>
      <c r="F40" s="42">
        <f t="shared" si="7"/>
        <v>1681</v>
      </c>
      <c r="G40" s="42">
        <f t="shared" si="8"/>
        <v>1969</v>
      </c>
    </row>
    <row r="41" spans="1:9" x14ac:dyDescent="0.25">
      <c r="A41" s="42" t="str">
        <f t="shared" si="3"/>
        <v>AVILES</v>
      </c>
      <c r="B41" s="41">
        <f t="shared" si="4"/>
        <v>155</v>
      </c>
      <c r="C41" s="41">
        <f t="shared" si="5"/>
        <v>139</v>
      </c>
      <c r="D41" s="41">
        <f t="shared" si="6"/>
        <v>26</v>
      </c>
      <c r="E41" s="42" t="str">
        <f t="shared" si="2"/>
        <v>CEUTA</v>
      </c>
      <c r="F41" s="42">
        <f t="shared" si="7"/>
        <v>1451</v>
      </c>
      <c r="G41" s="42">
        <f t="shared" si="8"/>
        <v>1395</v>
      </c>
    </row>
    <row r="42" spans="1:9" x14ac:dyDescent="0.25">
      <c r="A42" s="42" t="str">
        <f t="shared" si="3"/>
        <v>BAHIA DE ALGECIRAS</v>
      </c>
      <c r="B42" s="41">
        <f t="shared" si="4"/>
        <v>3190</v>
      </c>
      <c r="C42" s="41">
        <f t="shared" si="5"/>
        <v>3606</v>
      </c>
      <c r="D42" s="41">
        <f t="shared" si="6"/>
        <v>1</v>
      </c>
      <c r="E42" s="42" t="str">
        <f t="shared" si="2"/>
        <v>BARCELONA</v>
      </c>
      <c r="F42" s="42">
        <f t="shared" si="7"/>
        <v>1279</v>
      </c>
      <c r="G42" s="42">
        <f t="shared" si="8"/>
        <v>1141</v>
      </c>
    </row>
    <row r="43" spans="1:9" x14ac:dyDescent="0.25">
      <c r="A43" s="42" t="str">
        <f t="shared" si="3"/>
        <v>BAHIA DE CADIZ</v>
      </c>
      <c r="B43" s="41">
        <f t="shared" si="4"/>
        <v>233</v>
      </c>
      <c r="C43" s="41">
        <f t="shared" si="5"/>
        <v>221</v>
      </c>
      <c r="D43" s="41">
        <f t="shared" si="6"/>
        <v>15</v>
      </c>
      <c r="E43" s="42" t="str">
        <f t="shared" si="2"/>
        <v>BALEARES</v>
      </c>
      <c r="F43" s="42">
        <f t="shared" si="7"/>
        <v>1208</v>
      </c>
      <c r="G43" s="42">
        <f t="shared" si="8"/>
        <v>1124</v>
      </c>
    </row>
    <row r="44" spans="1:9" x14ac:dyDescent="0.25">
      <c r="A44" s="42" t="str">
        <f t="shared" si="3"/>
        <v>BALEARES</v>
      </c>
      <c r="B44" s="41">
        <f t="shared" si="4"/>
        <v>1208</v>
      </c>
      <c r="C44" s="41">
        <f t="shared" si="5"/>
        <v>1124</v>
      </c>
      <c r="D44" s="41">
        <f t="shared" si="6"/>
        <v>6</v>
      </c>
      <c r="E44" s="42" t="str">
        <f t="shared" si="2"/>
        <v>VALENCIA</v>
      </c>
      <c r="F44" s="42">
        <f t="shared" si="7"/>
        <v>1021</v>
      </c>
      <c r="G44" s="42">
        <f t="shared" si="8"/>
        <v>965</v>
      </c>
    </row>
    <row r="45" spans="1:9" x14ac:dyDescent="0.25">
      <c r="A45" s="42" t="str">
        <f t="shared" si="3"/>
        <v>BARCELONA</v>
      </c>
      <c r="B45" s="41">
        <f t="shared" si="4"/>
        <v>1279</v>
      </c>
      <c r="C45" s="41">
        <f t="shared" si="5"/>
        <v>1141</v>
      </c>
      <c r="D45" s="41">
        <f t="shared" si="6"/>
        <v>5</v>
      </c>
      <c r="E45" s="42" t="str">
        <f t="shared" si="2"/>
        <v>BILBAO</v>
      </c>
      <c r="F45" s="42">
        <f t="shared" si="7"/>
        <v>527</v>
      </c>
      <c r="G45" s="42">
        <f t="shared" si="8"/>
        <v>544</v>
      </c>
    </row>
    <row r="46" spans="1:9" x14ac:dyDescent="0.25">
      <c r="A46" s="42" t="str">
        <f t="shared" si="3"/>
        <v>BILBAO</v>
      </c>
      <c r="B46" s="41">
        <f t="shared" si="4"/>
        <v>527</v>
      </c>
      <c r="C46" s="41">
        <f t="shared" si="5"/>
        <v>544</v>
      </c>
      <c r="D46" s="41">
        <f t="shared" si="6"/>
        <v>8</v>
      </c>
      <c r="E46" s="42" t="str">
        <f t="shared" si="2"/>
        <v>TARRAGONA</v>
      </c>
      <c r="F46" s="42">
        <f t="shared" si="7"/>
        <v>419</v>
      </c>
      <c r="G46" s="42">
        <f t="shared" si="8"/>
        <v>394</v>
      </c>
    </row>
    <row r="47" spans="1:9" x14ac:dyDescent="0.25">
      <c r="A47" s="42" t="str">
        <f t="shared" si="3"/>
        <v>CARTAGENA</v>
      </c>
      <c r="B47" s="41">
        <f t="shared" si="4"/>
        <v>289</v>
      </c>
      <c r="C47" s="41">
        <f t="shared" si="5"/>
        <v>258</v>
      </c>
      <c r="D47" s="41">
        <f t="shared" si="6"/>
        <v>12</v>
      </c>
      <c r="E47" s="42" t="str">
        <f t="shared" si="2"/>
        <v>VIGO</v>
      </c>
      <c r="F47" s="42">
        <f t="shared" si="7"/>
        <v>339</v>
      </c>
      <c r="G47" s="42">
        <f t="shared" si="8"/>
        <v>360</v>
      </c>
    </row>
    <row r="48" spans="1:9" x14ac:dyDescent="0.25">
      <c r="A48" s="42" t="str">
        <f t="shared" si="3"/>
        <v>CASTELLON</v>
      </c>
      <c r="B48" s="41">
        <f t="shared" si="4"/>
        <v>177</v>
      </c>
      <c r="C48" s="41">
        <f t="shared" si="5"/>
        <v>169</v>
      </c>
      <c r="D48" s="41">
        <f t="shared" si="6"/>
        <v>22</v>
      </c>
      <c r="E48" s="42" t="str">
        <f t="shared" si="2"/>
        <v>ALMERIA</v>
      </c>
      <c r="F48" s="42">
        <f t="shared" si="7"/>
        <v>317</v>
      </c>
      <c r="G48" s="42">
        <f t="shared" si="8"/>
        <v>300</v>
      </c>
    </row>
    <row r="49" spans="1:7" x14ac:dyDescent="0.25">
      <c r="A49" s="42" t="str">
        <f t="shared" si="3"/>
        <v>CEUTA</v>
      </c>
      <c r="B49" s="41">
        <f t="shared" si="4"/>
        <v>1451</v>
      </c>
      <c r="C49" s="41">
        <f t="shared" si="5"/>
        <v>1395</v>
      </c>
      <c r="D49" s="41">
        <f t="shared" si="6"/>
        <v>4</v>
      </c>
      <c r="E49" s="42" t="str">
        <f t="shared" si="2"/>
        <v>CARTAGENA</v>
      </c>
      <c r="F49" s="42">
        <f t="shared" si="7"/>
        <v>289</v>
      </c>
      <c r="G49" s="42">
        <f t="shared" si="8"/>
        <v>258</v>
      </c>
    </row>
    <row r="50" spans="1:7" x14ac:dyDescent="0.25">
      <c r="A50" s="42" t="str">
        <f t="shared" si="3"/>
        <v>FERROL-SAN CIBRAO</v>
      </c>
      <c r="B50" s="41">
        <f t="shared" si="4"/>
        <v>171</v>
      </c>
      <c r="C50" s="41">
        <f t="shared" si="5"/>
        <v>157</v>
      </c>
      <c r="D50" s="41">
        <f t="shared" si="6"/>
        <v>23</v>
      </c>
      <c r="E50" s="42" t="str">
        <f t="shared" si="2"/>
        <v>SEVILLA</v>
      </c>
      <c r="F50" s="42">
        <f t="shared" si="7"/>
        <v>237</v>
      </c>
      <c r="G50" s="42">
        <f t="shared" si="8"/>
        <v>194</v>
      </c>
    </row>
    <row r="51" spans="1:7" x14ac:dyDescent="0.25">
      <c r="A51" s="42" t="str">
        <f t="shared" si="3"/>
        <v>GIJON</v>
      </c>
      <c r="B51" s="41">
        <f t="shared" si="4"/>
        <v>159</v>
      </c>
      <c r="C51" s="41">
        <f t="shared" si="5"/>
        <v>148</v>
      </c>
      <c r="D51" s="41">
        <f t="shared" si="6"/>
        <v>24</v>
      </c>
      <c r="E51" s="42" t="str">
        <f t="shared" si="2"/>
        <v>SANTANDER</v>
      </c>
      <c r="F51" s="42">
        <f t="shared" si="7"/>
        <v>235</v>
      </c>
      <c r="G51" s="42">
        <f t="shared" si="8"/>
        <v>228</v>
      </c>
    </row>
    <row r="52" spans="1:7" x14ac:dyDescent="0.25">
      <c r="A52" s="42" t="str">
        <f t="shared" si="3"/>
        <v>HUELVA</v>
      </c>
      <c r="B52" s="41">
        <f t="shared" si="4"/>
        <v>219</v>
      </c>
      <c r="C52" s="41">
        <f t="shared" si="5"/>
        <v>234</v>
      </c>
      <c r="D52" s="41">
        <f t="shared" si="6"/>
        <v>17</v>
      </c>
      <c r="E52" s="42" t="str">
        <f t="shared" si="2"/>
        <v>BAHIA DE CADIZ</v>
      </c>
      <c r="F52" s="42">
        <f t="shared" si="7"/>
        <v>233</v>
      </c>
      <c r="G52" s="42">
        <f t="shared" si="8"/>
        <v>221</v>
      </c>
    </row>
    <row r="53" spans="1:7" x14ac:dyDescent="0.25">
      <c r="A53" s="42" t="str">
        <f t="shared" si="3"/>
        <v>LAS PALMAS</v>
      </c>
      <c r="B53" s="41">
        <f t="shared" si="4"/>
        <v>1681</v>
      </c>
      <c r="C53" s="41">
        <f t="shared" si="5"/>
        <v>1969</v>
      </c>
      <c r="D53" s="41">
        <f t="shared" si="6"/>
        <v>3</v>
      </c>
      <c r="E53" s="42" t="str">
        <f t="shared" si="2"/>
        <v>PASAIA</v>
      </c>
      <c r="F53" s="42">
        <f t="shared" si="7"/>
        <v>224</v>
      </c>
      <c r="G53" s="42">
        <f t="shared" si="8"/>
        <v>233</v>
      </c>
    </row>
    <row r="54" spans="1:7" x14ac:dyDescent="0.25">
      <c r="A54" s="42" t="str">
        <f t="shared" si="3"/>
        <v>MALAGA</v>
      </c>
      <c r="B54" s="41">
        <f t="shared" si="4"/>
        <v>196</v>
      </c>
      <c r="C54" s="41">
        <f t="shared" si="5"/>
        <v>215</v>
      </c>
      <c r="D54" s="41">
        <f t="shared" si="6"/>
        <v>19</v>
      </c>
      <c r="E54" s="42" t="str">
        <f t="shared" si="2"/>
        <v>HUELVA</v>
      </c>
      <c r="F54" s="42">
        <f t="shared" si="7"/>
        <v>219</v>
      </c>
      <c r="G54" s="42">
        <f t="shared" si="8"/>
        <v>234</v>
      </c>
    </row>
    <row r="55" spans="1:7" x14ac:dyDescent="0.25">
      <c r="A55" s="42" t="str">
        <f t="shared" si="3"/>
        <v>MARIN Y RIA DE PONTEVEDRA</v>
      </c>
      <c r="B55" s="41">
        <f t="shared" si="4"/>
        <v>195</v>
      </c>
      <c r="C55" s="41">
        <f t="shared" si="5"/>
        <v>137</v>
      </c>
      <c r="D55" s="41">
        <f t="shared" si="6"/>
        <v>20</v>
      </c>
      <c r="E55" s="42" t="str">
        <f t="shared" si="2"/>
        <v>A CORUÑA</v>
      </c>
      <c r="F55" s="42">
        <f t="shared" ref="F55:F65" si="9">LOOKUP(E55,$A$38:$A$65,$B$38:$B$65)</f>
        <v>214</v>
      </c>
      <c r="G55" s="42">
        <f t="shared" si="8"/>
        <v>224</v>
      </c>
    </row>
    <row r="56" spans="1:7" x14ac:dyDescent="0.25">
      <c r="A56" s="42" t="str">
        <f t="shared" si="3"/>
        <v>MELILLA</v>
      </c>
      <c r="B56" s="41">
        <f t="shared" si="4"/>
        <v>155</v>
      </c>
      <c r="C56" s="41">
        <f t="shared" si="5"/>
        <v>155</v>
      </c>
      <c r="D56" s="41">
        <f t="shared" si="6"/>
        <v>26</v>
      </c>
      <c r="E56" s="42" t="str">
        <f t="shared" si="2"/>
        <v>MALAGA</v>
      </c>
      <c r="F56" s="42">
        <f t="shared" si="9"/>
        <v>196</v>
      </c>
      <c r="G56" s="42">
        <f t="shared" si="8"/>
        <v>215</v>
      </c>
    </row>
    <row r="57" spans="1:7" x14ac:dyDescent="0.25">
      <c r="A57" s="42" t="str">
        <f t="shared" si="3"/>
        <v>MOTRIL</v>
      </c>
      <c r="B57" s="41">
        <f t="shared" si="4"/>
        <v>74</v>
      </c>
      <c r="C57" s="41">
        <f t="shared" si="5"/>
        <v>76</v>
      </c>
      <c r="D57" s="41">
        <f t="shared" si="6"/>
        <v>27</v>
      </c>
      <c r="E57" s="42" t="str">
        <f t="shared" si="2"/>
        <v>MARIN Y RIA DE PONTEVEDRA</v>
      </c>
      <c r="F57" s="42">
        <f t="shared" si="9"/>
        <v>195</v>
      </c>
      <c r="G57" s="42">
        <f t="shared" si="8"/>
        <v>137</v>
      </c>
    </row>
    <row r="58" spans="1:7" x14ac:dyDescent="0.25">
      <c r="A58" s="42" t="str">
        <f t="shared" si="3"/>
        <v>PASAIA</v>
      </c>
      <c r="B58" s="41">
        <f t="shared" si="4"/>
        <v>224</v>
      </c>
      <c r="C58" s="41">
        <f t="shared" si="5"/>
        <v>233</v>
      </c>
      <c r="D58" s="41">
        <f t="shared" si="6"/>
        <v>16</v>
      </c>
      <c r="E58" s="42" t="str">
        <f t="shared" si="2"/>
        <v>ALICANTE</v>
      </c>
      <c r="F58" s="42">
        <f t="shared" si="9"/>
        <v>185</v>
      </c>
      <c r="G58" s="42">
        <f t="shared" si="8"/>
        <v>160</v>
      </c>
    </row>
    <row r="59" spans="1:7" x14ac:dyDescent="0.25">
      <c r="A59" s="42" t="str">
        <f t="shared" si="3"/>
        <v>SANTA CRUZ DE TENERIFE</v>
      </c>
      <c r="B59" s="41">
        <f t="shared" si="4"/>
        <v>2882</v>
      </c>
      <c r="C59" s="41">
        <f t="shared" si="5"/>
        <v>3268</v>
      </c>
      <c r="D59" s="41">
        <f t="shared" si="6"/>
        <v>2</v>
      </c>
      <c r="E59" s="42" t="str">
        <f t="shared" si="2"/>
        <v>CASTELLON</v>
      </c>
      <c r="F59" s="42">
        <f t="shared" si="9"/>
        <v>177</v>
      </c>
      <c r="G59" s="42">
        <f t="shared" si="8"/>
        <v>169</v>
      </c>
    </row>
    <row r="60" spans="1:7" x14ac:dyDescent="0.25">
      <c r="A60" s="42" t="str">
        <f t="shared" si="3"/>
        <v>SANTANDER</v>
      </c>
      <c r="B60" s="41">
        <f t="shared" si="4"/>
        <v>235</v>
      </c>
      <c r="C60" s="41">
        <f t="shared" si="5"/>
        <v>228</v>
      </c>
      <c r="D60" s="41">
        <f t="shared" si="6"/>
        <v>14</v>
      </c>
      <c r="E60" s="42" t="str">
        <f t="shared" si="2"/>
        <v>FERROL-SAN CIBRAO</v>
      </c>
      <c r="F60" s="42">
        <f t="shared" si="9"/>
        <v>171</v>
      </c>
      <c r="G60" s="42">
        <f t="shared" si="8"/>
        <v>157</v>
      </c>
    </row>
    <row r="61" spans="1:7" x14ac:dyDescent="0.25">
      <c r="A61" s="42" t="str">
        <f t="shared" si="3"/>
        <v>SEVILLA</v>
      </c>
      <c r="B61" s="41">
        <f t="shared" si="4"/>
        <v>237</v>
      </c>
      <c r="C61" s="41">
        <f t="shared" si="5"/>
        <v>194</v>
      </c>
      <c r="D61" s="41">
        <f t="shared" si="6"/>
        <v>13</v>
      </c>
      <c r="E61" s="42" t="str">
        <f t="shared" si="2"/>
        <v>GIJON</v>
      </c>
      <c r="F61" s="42">
        <f t="shared" si="9"/>
        <v>159</v>
      </c>
      <c r="G61" s="42">
        <f t="shared" si="8"/>
        <v>148</v>
      </c>
    </row>
    <row r="62" spans="1:7" x14ac:dyDescent="0.25">
      <c r="A62" s="42" t="str">
        <f t="shared" si="3"/>
        <v>TARRAGONA</v>
      </c>
      <c r="B62" s="41">
        <f t="shared" si="4"/>
        <v>419</v>
      </c>
      <c r="C62" s="41">
        <f t="shared" si="5"/>
        <v>394</v>
      </c>
      <c r="D62" s="41">
        <f t="shared" si="6"/>
        <v>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1021</v>
      </c>
      <c r="C63" s="41">
        <f t="shared" si="5"/>
        <v>965</v>
      </c>
      <c r="D63" s="41">
        <f t="shared" si="6"/>
        <v>7</v>
      </c>
      <c r="E63" s="42" t="str">
        <f t="shared" si="2"/>
        <v>AVILES</v>
      </c>
      <c r="F63" s="42">
        <f t="shared" si="9"/>
        <v>155</v>
      </c>
      <c r="G63" s="42">
        <f t="shared" si="8"/>
        <v>139</v>
      </c>
    </row>
    <row r="64" spans="1:7" x14ac:dyDescent="0.25">
      <c r="A64" s="42" t="str">
        <f t="shared" si="3"/>
        <v>VIGO</v>
      </c>
      <c r="B64" s="41">
        <f t="shared" si="4"/>
        <v>339</v>
      </c>
      <c r="C64" s="41">
        <f t="shared" si="5"/>
        <v>360</v>
      </c>
      <c r="D64" s="41">
        <f t="shared" si="6"/>
        <v>10</v>
      </c>
      <c r="E64" s="42" t="str">
        <f t="shared" si="2"/>
        <v>MOTRIL</v>
      </c>
      <c r="F64" s="42">
        <f t="shared" si="9"/>
        <v>74</v>
      </c>
      <c r="G64" s="42">
        <f t="shared" si="8"/>
        <v>76</v>
      </c>
    </row>
    <row r="65" spans="1:7" x14ac:dyDescent="0.25">
      <c r="A65" s="42" t="str">
        <f t="shared" si="3"/>
        <v>VILAGARCIA</v>
      </c>
      <c r="B65" s="41">
        <f t="shared" si="4"/>
        <v>59</v>
      </c>
      <c r="C65" s="41">
        <f t="shared" si="5"/>
        <v>49</v>
      </c>
      <c r="D65" s="41">
        <f t="shared" si="6"/>
        <v>28</v>
      </c>
      <c r="E65" s="42" t="str">
        <f t="shared" si="2"/>
        <v>VILAGARCIA</v>
      </c>
      <c r="F65" s="42">
        <f t="shared" si="9"/>
        <v>59</v>
      </c>
      <c r="G65" s="42">
        <f t="shared" si="8"/>
        <v>49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38826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937169</v>
      </c>
      <c r="C7" s="9">
        <v>708348</v>
      </c>
      <c r="D7" s="9">
        <v>1788294</v>
      </c>
      <c r="E7" s="9">
        <v>1721599</v>
      </c>
      <c r="F7" s="10">
        <f>((E7*100)/D7)-100</f>
        <v>-3.7295321686478786</v>
      </c>
      <c r="G7" s="1"/>
      <c r="H7" s="1"/>
      <c r="I7" s="1"/>
    </row>
    <row r="8" spans="1:12" x14ac:dyDescent="0.25">
      <c r="A8" s="11" t="s">
        <v>42</v>
      </c>
      <c r="B8" s="12">
        <v>704648</v>
      </c>
      <c r="C8" s="12">
        <v>1056868</v>
      </c>
      <c r="D8" s="12">
        <v>1571317</v>
      </c>
      <c r="E8" s="12">
        <v>1986797</v>
      </c>
      <c r="F8" s="13">
        <f t="shared" ref="F8:F35" si="0">((E8*100)/D8)-100</f>
        <v>26.441513711109849</v>
      </c>
      <c r="G8" s="1"/>
      <c r="H8" s="1"/>
      <c r="I8" s="1"/>
    </row>
    <row r="9" spans="1:12" x14ac:dyDescent="0.25">
      <c r="A9" s="8" t="s">
        <v>43</v>
      </c>
      <c r="B9" s="9">
        <v>1878449</v>
      </c>
      <c r="C9" s="9">
        <v>2082424</v>
      </c>
      <c r="D9" s="9">
        <v>4044244</v>
      </c>
      <c r="E9" s="9">
        <v>4103536</v>
      </c>
      <c r="F9" s="10">
        <f t="shared" si="0"/>
        <v>1.4660836487610567</v>
      </c>
      <c r="G9" s="1"/>
      <c r="H9" s="1"/>
      <c r="I9" s="1"/>
    </row>
    <row r="10" spans="1:12" x14ac:dyDescent="0.25">
      <c r="A10" s="11" t="s">
        <v>44</v>
      </c>
      <c r="B10" s="12">
        <v>422655</v>
      </c>
      <c r="C10" s="12">
        <v>429772</v>
      </c>
      <c r="D10" s="12">
        <v>769024</v>
      </c>
      <c r="E10" s="12">
        <v>945126</v>
      </c>
      <c r="F10" s="13">
        <f t="shared" si="0"/>
        <v>22.899415362849538</v>
      </c>
      <c r="G10" s="1"/>
      <c r="H10" s="1"/>
      <c r="I10" s="1"/>
    </row>
    <row r="11" spans="1:12" x14ac:dyDescent="0.25">
      <c r="A11" s="8" t="s">
        <v>45</v>
      </c>
      <c r="B11" s="9">
        <v>16259109</v>
      </c>
      <c r="C11" s="9">
        <v>16229486</v>
      </c>
      <c r="D11" s="9">
        <v>33577728</v>
      </c>
      <c r="E11" s="9">
        <v>33806646</v>
      </c>
      <c r="F11" s="10">
        <f t="shared" si="0"/>
        <v>0.68175547791679492</v>
      </c>
      <c r="G11" s="1"/>
      <c r="H11" s="1"/>
      <c r="I11" s="1"/>
    </row>
    <row r="12" spans="1:12" x14ac:dyDescent="0.25">
      <c r="A12" s="11" t="s">
        <v>46</v>
      </c>
      <c r="B12" s="12">
        <v>1387280</v>
      </c>
      <c r="C12" s="12">
        <v>1208770</v>
      </c>
      <c r="D12" s="12">
        <v>2872931</v>
      </c>
      <c r="E12" s="12">
        <v>2614985</v>
      </c>
      <c r="F12" s="13">
        <f t="shared" si="0"/>
        <v>-8.978496176900876</v>
      </c>
      <c r="G12" s="1"/>
      <c r="H12" s="1"/>
      <c r="I12" s="1"/>
    </row>
    <row r="13" spans="1:12" x14ac:dyDescent="0.25">
      <c r="A13" s="8" t="s">
        <v>47</v>
      </c>
      <c r="B13" s="9">
        <v>5923853</v>
      </c>
      <c r="C13" s="9">
        <v>6630424</v>
      </c>
      <c r="D13" s="9">
        <v>12285524</v>
      </c>
      <c r="E13" s="9">
        <v>13820936</v>
      </c>
      <c r="F13" s="10">
        <f t="shared" si="0"/>
        <v>12.497733104424356</v>
      </c>
      <c r="G13" s="1"/>
      <c r="H13" s="1"/>
      <c r="I13" s="1"/>
    </row>
    <row r="14" spans="1:12" x14ac:dyDescent="0.25">
      <c r="A14" s="11" t="s">
        <v>48</v>
      </c>
      <c r="B14" s="12">
        <v>11313264</v>
      </c>
      <c r="C14" s="12">
        <v>13801118</v>
      </c>
      <c r="D14" s="12">
        <v>23717739</v>
      </c>
      <c r="E14" s="12">
        <v>27354492</v>
      </c>
      <c r="F14" s="13">
        <f t="shared" si="0"/>
        <v>15.3334725540238</v>
      </c>
      <c r="G14" s="1"/>
      <c r="H14" s="1"/>
      <c r="I14" s="1"/>
    </row>
    <row r="15" spans="1:12" x14ac:dyDescent="0.25">
      <c r="A15" s="8" t="s">
        <v>49</v>
      </c>
      <c r="B15" s="9">
        <v>3678837</v>
      </c>
      <c r="C15" s="9">
        <v>3306023</v>
      </c>
      <c r="D15" s="9">
        <v>6953512</v>
      </c>
      <c r="E15" s="9">
        <v>6808419</v>
      </c>
      <c r="F15" s="10">
        <f t="shared" si="0"/>
        <v>-2.086614648827819</v>
      </c>
      <c r="G15" s="1"/>
      <c r="H15" s="1"/>
      <c r="I15" s="1"/>
    </row>
    <row r="16" spans="1:12" x14ac:dyDescent="0.25">
      <c r="A16" s="11" t="s">
        <v>50</v>
      </c>
      <c r="B16" s="12">
        <v>2094139</v>
      </c>
      <c r="C16" s="12">
        <v>2629349</v>
      </c>
      <c r="D16" s="12">
        <v>4673125</v>
      </c>
      <c r="E16" s="12">
        <v>5307625</v>
      </c>
      <c r="F16" s="13">
        <f t="shared" si="0"/>
        <v>13.577638090143111</v>
      </c>
      <c r="G16" s="1"/>
      <c r="H16" s="1"/>
      <c r="I16" s="1"/>
    </row>
    <row r="17" spans="1:9" x14ac:dyDescent="0.25">
      <c r="A17" s="8" t="s">
        <v>51</v>
      </c>
      <c r="B17" s="9">
        <v>815472</v>
      </c>
      <c r="C17" s="9">
        <v>881372</v>
      </c>
      <c r="D17" s="9">
        <v>1702916</v>
      </c>
      <c r="E17" s="9">
        <v>1712799</v>
      </c>
      <c r="F17" s="10">
        <f t="shared" si="0"/>
        <v>0.5803574574435828</v>
      </c>
      <c r="G17" s="1"/>
      <c r="H17" s="1"/>
      <c r="I17" s="1"/>
    </row>
    <row r="18" spans="1:9" x14ac:dyDescent="0.25">
      <c r="A18" s="11" t="s">
        <v>52</v>
      </c>
      <c r="B18" s="12">
        <v>3284674</v>
      </c>
      <c r="C18" s="12">
        <v>4156997</v>
      </c>
      <c r="D18" s="12">
        <v>7423681</v>
      </c>
      <c r="E18" s="12">
        <v>8340581</v>
      </c>
      <c r="F18" s="13">
        <f t="shared" si="0"/>
        <v>12.351015621495591</v>
      </c>
      <c r="G18" s="1"/>
      <c r="H18" s="1"/>
      <c r="I18" s="1"/>
    </row>
    <row r="19" spans="1:9" x14ac:dyDescent="0.25">
      <c r="A19" s="8" t="s">
        <v>53</v>
      </c>
      <c r="B19" s="9">
        <v>540821</v>
      </c>
      <c r="C19" s="9">
        <v>699934</v>
      </c>
      <c r="D19" s="9">
        <v>1289117</v>
      </c>
      <c r="E19" s="9">
        <v>1470780</v>
      </c>
      <c r="F19" s="10">
        <f t="shared" si="0"/>
        <v>14.092049053732126</v>
      </c>
      <c r="G19" s="1"/>
      <c r="H19" s="1"/>
      <c r="I19" s="1"/>
    </row>
    <row r="20" spans="1:9" x14ac:dyDescent="0.25">
      <c r="A20" s="11" t="s">
        <v>54</v>
      </c>
      <c r="B20" s="12">
        <v>1049980</v>
      </c>
      <c r="C20" s="12">
        <v>930570</v>
      </c>
      <c r="D20" s="12">
        <v>2495752</v>
      </c>
      <c r="E20" s="12">
        <v>2389208</v>
      </c>
      <c r="F20" s="13">
        <f t="shared" si="0"/>
        <v>-4.2690139084332088</v>
      </c>
      <c r="G20" s="1"/>
      <c r="H20" s="1"/>
      <c r="I20" s="1"/>
    </row>
    <row r="21" spans="1:9" x14ac:dyDescent="0.25">
      <c r="A21" s="8" t="s">
        <v>55</v>
      </c>
      <c r="B21" s="9">
        <v>1810687</v>
      </c>
      <c r="C21" s="9">
        <v>1759890</v>
      </c>
      <c r="D21" s="9">
        <v>3339064</v>
      </c>
      <c r="E21" s="9">
        <v>2983877</v>
      </c>
      <c r="F21" s="10">
        <f t="shared" si="0"/>
        <v>-10.637322315475231</v>
      </c>
      <c r="G21" s="1"/>
      <c r="H21" s="1"/>
      <c r="I21" s="1"/>
    </row>
    <row r="22" spans="1:9" x14ac:dyDescent="0.25">
      <c r="A22" s="11" t="s">
        <v>56</v>
      </c>
      <c r="B22" s="12">
        <v>10203261</v>
      </c>
      <c r="C22" s="12">
        <v>10237308</v>
      </c>
      <c r="D22" s="12">
        <v>21258266</v>
      </c>
      <c r="E22" s="12">
        <v>21530913</v>
      </c>
      <c r="F22" s="13">
        <f t="shared" si="0"/>
        <v>1.2825458106507881</v>
      </c>
      <c r="G22" s="1"/>
      <c r="H22" s="1"/>
      <c r="I22" s="1"/>
    </row>
    <row r="23" spans="1:9" x14ac:dyDescent="0.25">
      <c r="A23" s="8" t="s">
        <v>57</v>
      </c>
      <c r="B23" s="9">
        <v>1969663</v>
      </c>
      <c r="C23" s="9">
        <v>1604894</v>
      </c>
      <c r="D23" s="9">
        <v>3852280</v>
      </c>
      <c r="E23" s="9">
        <v>3422350</v>
      </c>
      <c r="F23" s="10">
        <f t="shared" si="0"/>
        <v>-11.160403708972353</v>
      </c>
      <c r="G23" s="1"/>
      <c r="H23" s="1"/>
      <c r="I23" s="1"/>
    </row>
    <row r="24" spans="1:9" x14ac:dyDescent="0.25">
      <c r="A24" s="11" t="s">
        <v>58</v>
      </c>
      <c r="B24" s="12">
        <v>217313</v>
      </c>
      <c r="C24" s="12">
        <v>274745</v>
      </c>
      <c r="D24" s="12">
        <v>428986</v>
      </c>
      <c r="E24" s="12">
        <v>522079</v>
      </c>
      <c r="F24" s="13">
        <f t="shared" si="0"/>
        <v>21.700708181618978</v>
      </c>
      <c r="G24" s="1"/>
      <c r="H24" s="1"/>
      <c r="I24" s="1"/>
    </row>
    <row r="25" spans="1:9" x14ac:dyDescent="0.25">
      <c r="A25" s="8" t="s">
        <v>59</v>
      </c>
      <c r="B25" s="9">
        <v>681009</v>
      </c>
      <c r="C25" s="9">
        <v>735062</v>
      </c>
      <c r="D25" s="9">
        <v>1442152</v>
      </c>
      <c r="E25" s="9">
        <v>1507317</v>
      </c>
      <c r="F25" s="10">
        <f t="shared" si="0"/>
        <v>4.5185944338738153</v>
      </c>
      <c r="G25" s="1"/>
      <c r="H25" s="1"/>
      <c r="I25" s="1"/>
    </row>
    <row r="26" spans="1:9" x14ac:dyDescent="0.25">
      <c r="A26" s="11" t="s">
        <v>60</v>
      </c>
      <c r="B26" s="12">
        <v>240481</v>
      </c>
      <c r="C26" s="12">
        <v>353560</v>
      </c>
      <c r="D26" s="12">
        <v>528764</v>
      </c>
      <c r="E26" s="12">
        <v>639961</v>
      </c>
      <c r="F26" s="13">
        <f t="shared" si="0"/>
        <v>21.029608672299929</v>
      </c>
      <c r="G26" s="1"/>
      <c r="H26" s="1"/>
      <c r="I26" s="1"/>
    </row>
    <row r="27" spans="1:9" x14ac:dyDescent="0.25">
      <c r="A27" s="8" t="s">
        <v>61</v>
      </c>
      <c r="B27" s="9">
        <v>649064</v>
      </c>
      <c r="C27" s="9">
        <v>694277</v>
      </c>
      <c r="D27" s="9">
        <v>1311525</v>
      </c>
      <c r="E27" s="9">
        <v>1278013</v>
      </c>
      <c r="F27" s="10">
        <f t="shared" si="0"/>
        <v>-2.5551933817502572</v>
      </c>
      <c r="G27" s="1"/>
      <c r="H27" s="1"/>
      <c r="I27" s="1"/>
    </row>
    <row r="28" spans="1:9" x14ac:dyDescent="0.25">
      <c r="A28" s="11" t="s">
        <v>62</v>
      </c>
      <c r="B28" s="12">
        <v>11441235</v>
      </c>
      <c r="C28" s="12">
        <v>10251405</v>
      </c>
      <c r="D28" s="12">
        <v>26096277</v>
      </c>
      <c r="E28" s="12">
        <v>22194610</v>
      </c>
      <c r="F28" s="13">
        <f t="shared" si="0"/>
        <v>-14.951048381345743</v>
      </c>
      <c r="G28" s="1"/>
      <c r="H28" s="1"/>
      <c r="I28" s="1"/>
    </row>
    <row r="29" spans="1:9" x14ac:dyDescent="0.25">
      <c r="A29" s="8" t="s">
        <v>63</v>
      </c>
      <c r="B29" s="9">
        <v>1284719</v>
      </c>
      <c r="C29" s="9">
        <v>1287511</v>
      </c>
      <c r="D29" s="9">
        <v>2761279</v>
      </c>
      <c r="E29" s="9">
        <v>3011157</v>
      </c>
      <c r="F29" s="10">
        <f t="shared" si="0"/>
        <v>9.0493572000511335</v>
      </c>
      <c r="G29" s="1"/>
      <c r="H29" s="1"/>
      <c r="I29" s="1"/>
    </row>
    <row r="30" spans="1:9" x14ac:dyDescent="0.25">
      <c r="A30" s="11" t="s">
        <v>64</v>
      </c>
      <c r="B30" s="12">
        <v>360753</v>
      </c>
      <c r="C30" s="12">
        <v>394574</v>
      </c>
      <c r="D30" s="12">
        <v>728207</v>
      </c>
      <c r="E30" s="12">
        <v>866456</v>
      </c>
      <c r="F30" s="13">
        <f t="shared" si="0"/>
        <v>18.984849088240026</v>
      </c>
      <c r="G30" s="1"/>
      <c r="H30" s="1"/>
      <c r="I30" s="1"/>
    </row>
    <row r="31" spans="1:9" x14ac:dyDescent="0.25">
      <c r="A31" s="8" t="s">
        <v>65</v>
      </c>
      <c r="B31" s="9">
        <v>2917999</v>
      </c>
      <c r="C31" s="9">
        <v>3183159</v>
      </c>
      <c r="D31" s="9">
        <v>5672765</v>
      </c>
      <c r="E31" s="9">
        <v>6183712</v>
      </c>
      <c r="F31" s="10">
        <f t="shared" si="0"/>
        <v>9.0070186231934457</v>
      </c>
      <c r="G31" s="1"/>
      <c r="H31" s="1"/>
      <c r="I31" s="1"/>
    </row>
    <row r="32" spans="1:9" x14ac:dyDescent="0.25">
      <c r="A32" s="11" t="s">
        <v>66</v>
      </c>
      <c r="B32" s="12">
        <v>7557504</v>
      </c>
      <c r="C32" s="12">
        <v>9483024</v>
      </c>
      <c r="D32" s="12">
        <v>16113153</v>
      </c>
      <c r="E32" s="12">
        <v>19315310</v>
      </c>
      <c r="F32" s="13">
        <f t="shared" si="0"/>
        <v>19.872938586259309</v>
      </c>
      <c r="G32" s="1"/>
      <c r="H32" s="1"/>
      <c r="I32" s="1"/>
    </row>
    <row r="33" spans="1:9" x14ac:dyDescent="0.25">
      <c r="A33" s="8" t="s">
        <v>67</v>
      </c>
      <c r="B33" s="9">
        <v>1842804</v>
      </c>
      <c r="C33" s="9">
        <v>2001889</v>
      </c>
      <c r="D33" s="9">
        <v>3897558</v>
      </c>
      <c r="E33" s="9">
        <v>4288024</v>
      </c>
      <c r="F33" s="10">
        <f t="shared" si="0"/>
        <v>10.018221665976498</v>
      </c>
      <c r="G33" s="1"/>
      <c r="H33" s="1"/>
      <c r="I33" s="1"/>
    </row>
    <row r="34" spans="1:9" x14ac:dyDescent="0.25">
      <c r="A34" s="11" t="s">
        <v>68</v>
      </c>
      <c r="B34" s="12">
        <v>104879</v>
      </c>
      <c r="C34" s="12">
        <v>125174</v>
      </c>
      <c r="D34" s="12">
        <v>247372</v>
      </c>
      <c r="E34" s="12">
        <v>280651</v>
      </c>
      <c r="F34" s="13">
        <f t="shared" si="0"/>
        <v>13.453018126546255</v>
      </c>
      <c r="G34" s="1"/>
      <c r="H34" s="1"/>
      <c r="I34" s="1"/>
    </row>
    <row r="35" spans="1:9" x14ac:dyDescent="0.25">
      <c r="A35" s="14" t="s">
        <v>69</v>
      </c>
      <c r="B35" s="15">
        <f>SUM(B7:B34)</f>
        <v>91571721</v>
      </c>
      <c r="C35" s="15">
        <f t="shared" ref="C35:E35" si="1">SUM(C7:C34)</f>
        <v>97137927</v>
      </c>
      <c r="D35" s="15">
        <f t="shared" si="1"/>
        <v>192842552</v>
      </c>
      <c r="E35" s="15">
        <f t="shared" si="1"/>
        <v>200407959</v>
      </c>
      <c r="F35" s="16">
        <f t="shared" si="0"/>
        <v>3.9231004368786841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1721599</v>
      </c>
      <c r="C38" s="41">
        <f>D7</f>
        <v>1788294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33806646</v>
      </c>
      <c r="G38" s="42">
        <f>LOOKUP(E38,$A$38:$A$65,$C$38:$C$65)</f>
        <v>33577728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1986797</v>
      </c>
      <c r="C39" s="41">
        <f t="shared" ref="C39:C65" si="5">D8</f>
        <v>1571317</v>
      </c>
      <c r="D39" s="41">
        <f t="shared" ref="D39:D65" si="6">_xlfn.RANK.EQ(B39,$B$38:$B$65)+COUNTIF($B$38:$B$65,B39)-1</f>
        <v>18</v>
      </c>
      <c r="E39" s="42" t="str">
        <f t="shared" si="2"/>
        <v>BARCELONA</v>
      </c>
      <c r="F39" s="42">
        <f t="shared" ref="F39:F54" si="7">LOOKUP(E39,$A$38:$A$65,$B$38:$B$65)</f>
        <v>27354492</v>
      </c>
      <c r="G39" s="42">
        <f t="shared" ref="G39:G65" si="8">LOOKUP(E39,$A$38:$A$65,$C$38:$C$65)</f>
        <v>23717739</v>
      </c>
    </row>
    <row r="40" spans="1:9" x14ac:dyDescent="0.25">
      <c r="A40" s="42" t="str">
        <f t="shared" si="3"/>
        <v>ALMERIA</v>
      </c>
      <c r="B40" s="41">
        <f t="shared" si="4"/>
        <v>4103536</v>
      </c>
      <c r="C40" s="41">
        <f t="shared" si="5"/>
        <v>4044244</v>
      </c>
      <c r="D40" s="41">
        <f t="shared" si="6"/>
        <v>12</v>
      </c>
      <c r="E40" s="42" t="str">
        <f t="shared" si="2"/>
        <v>SANTA CRUZ DE TENERIFE</v>
      </c>
      <c r="F40" s="42">
        <f t="shared" si="7"/>
        <v>22194610</v>
      </c>
      <c r="G40" s="42">
        <f t="shared" si="8"/>
        <v>26096277</v>
      </c>
    </row>
    <row r="41" spans="1:9" x14ac:dyDescent="0.25">
      <c r="A41" s="42" t="str">
        <f t="shared" si="3"/>
        <v>AVILES</v>
      </c>
      <c r="B41" s="41">
        <f t="shared" si="4"/>
        <v>945126</v>
      </c>
      <c r="C41" s="41">
        <f t="shared" si="5"/>
        <v>769024</v>
      </c>
      <c r="D41" s="41">
        <f t="shared" si="6"/>
        <v>24</v>
      </c>
      <c r="E41" s="42" t="str">
        <f t="shared" si="2"/>
        <v>LAS PALMAS</v>
      </c>
      <c r="F41" s="42">
        <f t="shared" si="7"/>
        <v>21530913</v>
      </c>
      <c r="G41" s="42">
        <f t="shared" si="8"/>
        <v>21258266</v>
      </c>
    </row>
    <row r="42" spans="1:9" x14ac:dyDescent="0.25">
      <c r="A42" s="42" t="str">
        <f t="shared" si="3"/>
        <v>BAHIA DE ALGECIRAS</v>
      </c>
      <c r="B42" s="41">
        <f t="shared" si="4"/>
        <v>33806646</v>
      </c>
      <c r="C42" s="41">
        <f t="shared" si="5"/>
        <v>33577728</v>
      </c>
      <c r="D42" s="41">
        <f t="shared" si="6"/>
        <v>1</v>
      </c>
      <c r="E42" s="42" t="str">
        <f t="shared" si="2"/>
        <v>VALENCIA</v>
      </c>
      <c r="F42" s="42">
        <f t="shared" si="7"/>
        <v>19315310</v>
      </c>
      <c r="G42" s="42">
        <f t="shared" si="8"/>
        <v>16113153</v>
      </c>
    </row>
    <row r="43" spans="1:9" x14ac:dyDescent="0.25">
      <c r="A43" s="42" t="str">
        <f t="shared" si="3"/>
        <v>BAHIA DE CADIZ</v>
      </c>
      <c r="B43" s="41">
        <f t="shared" si="4"/>
        <v>2614985</v>
      </c>
      <c r="C43" s="41">
        <f t="shared" si="5"/>
        <v>2872931</v>
      </c>
      <c r="D43" s="41">
        <f t="shared" si="6"/>
        <v>16</v>
      </c>
      <c r="E43" s="42" t="str">
        <f t="shared" si="2"/>
        <v>BALEARES</v>
      </c>
      <c r="F43" s="42">
        <f t="shared" si="7"/>
        <v>13820936</v>
      </c>
      <c r="G43" s="42">
        <f t="shared" si="8"/>
        <v>12285524</v>
      </c>
    </row>
    <row r="44" spans="1:9" x14ac:dyDescent="0.25">
      <c r="A44" s="42" t="str">
        <f t="shared" si="3"/>
        <v>BALEARES</v>
      </c>
      <c r="B44" s="41">
        <f t="shared" si="4"/>
        <v>13820936</v>
      </c>
      <c r="C44" s="41">
        <f t="shared" si="5"/>
        <v>12285524</v>
      </c>
      <c r="D44" s="41">
        <f t="shared" si="6"/>
        <v>6</v>
      </c>
      <c r="E44" s="42" t="str">
        <f t="shared" si="2"/>
        <v>CEUTA</v>
      </c>
      <c r="F44" s="42">
        <f t="shared" si="7"/>
        <v>8340581</v>
      </c>
      <c r="G44" s="42">
        <f t="shared" si="8"/>
        <v>7423681</v>
      </c>
    </row>
    <row r="45" spans="1:9" x14ac:dyDescent="0.25">
      <c r="A45" s="42" t="str">
        <f t="shared" si="3"/>
        <v>BARCELONA</v>
      </c>
      <c r="B45" s="41">
        <f t="shared" si="4"/>
        <v>27354492</v>
      </c>
      <c r="C45" s="41">
        <f t="shared" si="5"/>
        <v>23717739</v>
      </c>
      <c r="D45" s="41">
        <f t="shared" si="6"/>
        <v>2</v>
      </c>
      <c r="E45" s="42" t="str">
        <f t="shared" si="2"/>
        <v>BILBAO</v>
      </c>
      <c r="F45" s="42">
        <f t="shared" si="7"/>
        <v>6808419</v>
      </c>
      <c r="G45" s="42">
        <f t="shared" si="8"/>
        <v>6953512</v>
      </c>
    </row>
    <row r="46" spans="1:9" x14ac:dyDescent="0.25">
      <c r="A46" s="42" t="str">
        <f t="shared" si="3"/>
        <v>BILBAO</v>
      </c>
      <c r="B46" s="41">
        <f t="shared" si="4"/>
        <v>6808419</v>
      </c>
      <c r="C46" s="41">
        <f t="shared" si="5"/>
        <v>6953512</v>
      </c>
      <c r="D46" s="41">
        <f t="shared" si="6"/>
        <v>8</v>
      </c>
      <c r="E46" s="42" t="str">
        <f t="shared" si="2"/>
        <v>TARRAGONA</v>
      </c>
      <c r="F46" s="42">
        <f t="shared" si="7"/>
        <v>6183712</v>
      </c>
      <c r="G46" s="42">
        <f t="shared" si="8"/>
        <v>5672765</v>
      </c>
    </row>
    <row r="47" spans="1:9" x14ac:dyDescent="0.25">
      <c r="A47" s="42" t="str">
        <f t="shared" si="3"/>
        <v>CARTAGENA</v>
      </c>
      <c r="B47" s="41">
        <f t="shared" si="4"/>
        <v>5307625</v>
      </c>
      <c r="C47" s="41">
        <f t="shared" si="5"/>
        <v>4673125</v>
      </c>
      <c r="D47" s="41">
        <f t="shared" si="6"/>
        <v>10</v>
      </c>
      <c r="E47" s="42" t="str">
        <f t="shared" si="2"/>
        <v>CARTAGENA</v>
      </c>
      <c r="F47" s="42">
        <f t="shared" si="7"/>
        <v>5307625</v>
      </c>
      <c r="G47" s="42">
        <f t="shared" si="8"/>
        <v>4673125</v>
      </c>
    </row>
    <row r="48" spans="1:9" x14ac:dyDescent="0.25">
      <c r="A48" s="42" t="str">
        <f t="shared" si="3"/>
        <v>CASTELLON</v>
      </c>
      <c r="B48" s="41">
        <f t="shared" si="4"/>
        <v>1712799</v>
      </c>
      <c r="C48" s="41">
        <f t="shared" si="5"/>
        <v>1702916</v>
      </c>
      <c r="D48" s="41">
        <f t="shared" si="6"/>
        <v>20</v>
      </c>
      <c r="E48" s="42" t="str">
        <f t="shared" si="2"/>
        <v>VIGO</v>
      </c>
      <c r="F48" s="42">
        <f t="shared" si="7"/>
        <v>4288024</v>
      </c>
      <c r="G48" s="42">
        <f t="shared" si="8"/>
        <v>3897558</v>
      </c>
    </row>
    <row r="49" spans="1:7" x14ac:dyDescent="0.25">
      <c r="A49" s="42" t="str">
        <f t="shared" si="3"/>
        <v>CEUTA</v>
      </c>
      <c r="B49" s="41">
        <f t="shared" si="4"/>
        <v>8340581</v>
      </c>
      <c r="C49" s="41">
        <f t="shared" si="5"/>
        <v>7423681</v>
      </c>
      <c r="D49" s="41">
        <f t="shared" si="6"/>
        <v>7</v>
      </c>
      <c r="E49" s="42" t="str">
        <f t="shared" si="2"/>
        <v>ALMERIA</v>
      </c>
      <c r="F49" s="42">
        <f t="shared" si="7"/>
        <v>4103536</v>
      </c>
      <c r="G49" s="42">
        <f t="shared" si="8"/>
        <v>4044244</v>
      </c>
    </row>
    <row r="50" spans="1:7" x14ac:dyDescent="0.25">
      <c r="A50" s="42" t="str">
        <f t="shared" si="3"/>
        <v>FERROL-SAN CIBRAO</v>
      </c>
      <c r="B50" s="41">
        <f t="shared" si="4"/>
        <v>1470780</v>
      </c>
      <c r="C50" s="41">
        <f t="shared" si="5"/>
        <v>1289117</v>
      </c>
      <c r="D50" s="41">
        <f t="shared" si="6"/>
        <v>22</v>
      </c>
      <c r="E50" s="42" t="str">
        <f t="shared" si="2"/>
        <v>MALAGA</v>
      </c>
      <c r="F50" s="42">
        <f t="shared" si="7"/>
        <v>3422350</v>
      </c>
      <c r="G50" s="42">
        <f t="shared" si="8"/>
        <v>3852280</v>
      </c>
    </row>
    <row r="51" spans="1:7" x14ac:dyDescent="0.25">
      <c r="A51" s="42" t="str">
        <f t="shared" si="3"/>
        <v>GIJON</v>
      </c>
      <c r="B51" s="41">
        <f t="shared" si="4"/>
        <v>2389208</v>
      </c>
      <c r="C51" s="41">
        <f t="shared" si="5"/>
        <v>2495752</v>
      </c>
      <c r="D51" s="41">
        <f t="shared" si="6"/>
        <v>17</v>
      </c>
      <c r="E51" s="42" t="str">
        <f t="shared" si="2"/>
        <v>SANTANDER</v>
      </c>
      <c r="F51" s="42">
        <f t="shared" si="7"/>
        <v>3011157</v>
      </c>
      <c r="G51" s="42">
        <f t="shared" si="8"/>
        <v>2761279</v>
      </c>
    </row>
    <row r="52" spans="1:7" x14ac:dyDescent="0.25">
      <c r="A52" s="42" t="str">
        <f t="shared" si="3"/>
        <v>HUELVA</v>
      </c>
      <c r="B52" s="41">
        <f t="shared" si="4"/>
        <v>2983877</v>
      </c>
      <c r="C52" s="41">
        <f t="shared" si="5"/>
        <v>3339064</v>
      </c>
      <c r="D52" s="41">
        <f t="shared" si="6"/>
        <v>15</v>
      </c>
      <c r="E52" s="42" t="str">
        <f t="shared" si="2"/>
        <v>HUELVA</v>
      </c>
      <c r="F52" s="42">
        <f t="shared" si="7"/>
        <v>2983877</v>
      </c>
      <c r="G52" s="42">
        <f t="shared" si="8"/>
        <v>3339064</v>
      </c>
    </row>
    <row r="53" spans="1:7" x14ac:dyDescent="0.25">
      <c r="A53" s="42" t="str">
        <f t="shared" si="3"/>
        <v>LAS PALMAS</v>
      </c>
      <c r="B53" s="41">
        <f t="shared" si="4"/>
        <v>21530913</v>
      </c>
      <c r="C53" s="41">
        <f t="shared" si="5"/>
        <v>21258266</v>
      </c>
      <c r="D53" s="41">
        <f t="shared" si="6"/>
        <v>4</v>
      </c>
      <c r="E53" s="42" t="str">
        <f t="shared" si="2"/>
        <v>BAHIA DE CADIZ</v>
      </c>
      <c r="F53" s="42">
        <f t="shared" si="7"/>
        <v>2614985</v>
      </c>
      <c r="G53" s="42">
        <f t="shared" si="8"/>
        <v>2872931</v>
      </c>
    </row>
    <row r="54" spans="1:7" x14ac:dyDescent="0.25">
      <c r="A54" s="42" t="str">
        <f t="shared" si="3"/>
        <v>MALAGA</v>
      </c>
      <c r="B54" s="41">
        <f t="shared" si="4"/>
        <v>3422350</v>
      </c>
      <c r="C54" s="41">
        <f t="shared" si="5"/>
        <v>3852280</v>
      </c>
      <c r="D54" s="41">
        <f t="shared" si="6"/>
        <v>13</v>
      </c>
      <c r="E54" s="42" t="str">
        <f t="shared" si="2"/>
        <v>GIJON</v>
      </c>
      <c r="F54" s="42">
        <f t="shared" si="7"/>
        <v>2389208</v>
      </c>
      <c r="G54" s="42">
        <f t="shared" si="8"/>
        <v>2495752</v>
      </c>
    </row>
    <row r="55" spans="1:7" x14ac:dyDescent="0.25">
      <c r="A55" s="42" t="str">
        <f t="shared" si="3"/>
        <v>MARIN Y RIA DE PONTEVEDRA</v>
      </c>
      <c r="B55" s="41">
        <f t="shared" si="4"/>
        <v>522079</v>
      </c>
      <c r="C55" s="41">
        <f t="shared" si="5"/>
        <v>428986</v>
      </c>
      <c r="D55" s="41">
        <f t="shared" si="6"/>
        <v>27</v>
      </c>
      <c r="E55" s="42" t="str">
        <f t="shared" si="2"/>
        <v>ALICANTE</v>
      </c>
      <c r="F55" s="42">
        <f t="shared" ref="F55:F65" si="9">LOOKUP(E55,$A$38:$A$65,$B$38:$B$65)</f>
        <v>1986797</v>
      </c>
      <c r="G55" s="42">
        <f t="shared" si="8"/>
        <v>1571317</v>
      </c>
    </row>
    <row r="56" spans="1:7" x14ac:dyDescent="0.25">
      <c r="A56" s="42" t="str">
        <f t="shared" si="3"/>
        <v>MELILLA</v>
      </c>
      <c r="B56" s="41">
        <f t="shared" si="4"/>
        <v>1507317</v>
      </c>
      <c r="C56" s="41">
        <f t="shared" si="5"/>
        <v>1442152</v>
      </c>
      <c r="D56" s="41">
        <f t="shared" si="6"/>
        <v>21</v>
      </c>
      <c r="E56" s="42" t="str">
        <f t="shared" si="2"/>
        <v>A CORUÑA</v>
      </c>
      <c r="F56" s="42">
        <f t="shared" si="9"/>
        <v>1721599</v>
      </c>
      <c r="G56" s="42">
        <f t="shared" si="8"/>
        <v>1788294</v>
      </c>
    </row>
    <row r="57" spans="1:7" x14ac:dyDescent="0.25">
      <c r="A57" s="42" t="str">
        <f t="shared" si="3"/>
        <v>MOTRIL</v>
      </c>
      <c r="B57" s="41">
        <f t="shared" si="4"/>
        <v>639961</v>
      </c>
      <c r="C57" s="41">
        <f t="shared" si="5"/>
        <v>528764</v>
      </c>
      <c r="D57" s="41">
        <f t="shared" si="6"/>
        <v>26</v>
      </c>
      <c r="E57" s="42" t="str">
        <f t="shared" si="2"/>
        <v>CASTELLON</v>
      </c>
      <c r="F57" s="42">
        <f t="shared" si="9"/>
        <v>1712799</v>
      </c>
      <c r="G57" s="42">
        <f t="shared" si="8"/>
        <v>1702916</v>
      </c>
    </row>
    <row r="58" spans="1:7" x14ac:dyDescent="0.25">
      <c r="A58" s="42" t="str">
        <f t="shared" si="3"/>
        <v>PASAIA</v>
      </c>
      <c r="B58" s="41">
        <f t="shared" si="4"/>
        <v>1278013</v>
      </c>
      <c r="C58" s="41">
        <f t="shared" si="5"/>
        <v>1311525</v>
      </c>
      <c r="D58" s="41">
        <f t="shared" si="6"/>
        <v>23</v>
      </c>
      <c r="E58" s="42" t="str">
        <f t="shared" si="2"/>
        <v>MELILLA</v>
      </c>
      <c r="F58" s="42">
        <f t="shared" si="9"/>
        <v>1507317</v>
      </c>
      <c r="G58" s="42">
        <f t="shared" si="8"/>
        <v>1442152</v>
      </c>
    </row>
    <row r="59" spans="1:7" x14ac:dyDescent="0.25">
      <c r="A59" s="42" t="str">
        <f t="shared" si="3"/>
        <v>SANTA CRUZ DE TENERIFE</v>
      </c>
      <c r="B59" s="41">
        <f t="shared" si="4"/>
        <v>22194610</v>
      </c>
      <c r="C59" s="41">
        <f t="shared" si="5"/>
        <v>26096277</v>
      </c>
      <c r="D59" s="41">
        <f t="shared" si="6"/>
        <v>3</v>
      </c>
      <c r="E59" s="42" t="str">
        <f t="shared" si="2"/>
        <v>FERROL-SAN CIBRAO</v>
      </c>
      <c r="F59" s="42">
        <f t="shared" si="9"/>
        <v>1470780</v>
      </c>
      <c r="G59" s="42">
        <f t="shared" si="8"/>
        <v>1289117</v>
      </c>
    </row>
    <row r="60" spans="1:7" x14ac:dyDescent="0.25">
      <c r="A60" s="42" t="str">
        <f t="shared" si="3"/>
        <v>SANTANDER</v>
      </c>
      <c r="B60" s="41">
        <f t="shared" si="4"/>
        <v>3011157</v>
      </c>
      <c r="C60" s="41">
        <f t="shared" si="5"/>
        <v>2761279</v>
      </c>
      <c r="D60" s="41">
        <f t="shared" si="6"/>
        <v>14</v>
      </c>
      <c r="E60" s="42" t="str">
        <f t="shared" si="2"/>
        <v>PASAIA</v>
      </c>
      <c r="F60" s="42">
        <f t="shared" si="9"/>
        <v>1278013</v>
      </c>
      <c r="G60" s="42">
        <f t="shared" si="8"/>
        <v>1311525</v>
      </c>
    </row>
    <row r="61" spans="1:7" x14ac:dyDescent="0.25">
      <c r="A61" s="42" t="str">
        <f t="shared" si="3"/>
        <v>SEVILLA</v>
      </c>
      <c r="B61" s="41">
        <f t="shared" si="4"/>
        <v>866456</v>
      </c>
      <c r="C61" s="41">
        <f t="shared" si="5"/>
        <v>728207</v>
      </c>
      <c r="D61" s="41">
        <f t="shared" si="6"/>
        <v>25</v>
      </c>
      <c r="E61" s="42" t="str">
        <f t="shared" si="2"/>
        <v>AVILES</v>
      </c>
      <c r="F61" s="42">
        <f t="shared" si="9"/>
        <v>945126</v>
      </c>
      <c r="G61" s="42">
        <f t="shared" si="8"/>
        <v>769024</v>
      </c>
    </row>
    <row r="62" spans="1:7" x14ac:dyDescent="0.25">
      <c r="A62" s="42" t="str">
        <f t="shared" si="3"/>
        <v>TARRAGONA</v>
      </c>
      <c r="B62" s="41">
        <f t="shared" si="4"/>
        <v>6183712</v>
      </c>
      <c r="C62" s="41">
        <f t="shared" si="5"/>
        <v>5672765</v>
      </c>
      <c r="D62" s="41">
        <f t="shared" si="6"/>
        <v>9</v>
      </c>
      <c r="E62" s="42" t="str">
        <f t="shared" si="2"/>
        <v>SEVILLA</v>
      </c>
      <c r="F62" s="42">
        <f t="shared" si="9"/>
        <v>866456</v>
      </c>
      <c r="G62" s="42">
        <f t="shared" si="8"/>
        <v>728207</v>
      </c>
    </row>
    <row r="63" spans="1:7" x14ac:dyDescent="0.25">
      <c r="A63" s="42" t="str">
        <f t="shared" si="3"/>
        <v>VALENCIA</v>
      </c>
      <c r="B63" s="41">
        <f t="shared" si="4"/>
        <v>19315310</v>
      </c>
      <c r="C63" s="41">
        <f t="shared" si="5"/>
        <v>16113153</v>
      </c>
      <c r="D63" s="41">
        <f t="shared" si="6"/>
        <v>5</v>
      </c>
      <c r="E63" s="42" t="str">
        <f t="shared" si="2"/>
        <v>MOTRIL</v>
      </c>
      <c r="F63" s="42">
        <f t="shared" si="9"/>
        <v>639961</v>
      </c>
      <c r="G63" s="42">
        <f t="shared" si="8"/>
        <v>528764</v>
      </c>
    </row>
    <row r="64" spans="1:7" x14ac:dyDescent="0.25">
      <c r="A64" s="42" t="str">
        <f t="shared" si="3"/>
        <v>VIGO</v>
      </c>
      <c r="B64" s="41">
        <f t="shared" si="4"/>
        <v>4288024</v>
      </c>
      <c r="C64" s="41">
        <f t="shared" si="5"/>
        <v>3897558</v>
      </c>
      <c r="D64" s="41">
        <f t="shared" si="6"/>
        <v>11</v>
      </c>
      <c r="E64" s="42" t="str">
        <f t="shared" si="2"/>
        <v>MARIN Y RIA DE PONTEVEDRA</v>
      </c>
      <c r="F64" s="42">
        <f t="shared" si="9"/>
        <v>522079</v>
      </c>
      <c r="G64" s="42">
        <f t="shared" si="8"/>
        <v>428986</v>
      </c>
    </row>
    <row r="65" spans="1:7" x14ac:dyDescent="0.25">
      <c r="A65" s="42" t="str">
        <f t="shared" si="3"/>
        <v>VILAGARCIA</v>
      </c>
      <c r="B65" s="41">
        <f t="shared" si="4"/>
        <v>280651</v>
      </c>
      <c r="C65" s="41">
        <f t="shared" si="5"/>
        <v>247372</v>
      </c>
      <c r="D65" s="41">
        <f t="shared" si="6"/>
        <v>28</v>
      </c>
      <c r="E65" s="42" t="str">
        <f t="shared" si="2"/>
        <v>VILAGARCIA</v>
      </c>
      <c r="F65" s="42">
        <f t="shared" si="9"/>
        <v>280651</v>
      </c>
      <c r="G65" s="42">
        <f t="shared" si="8"/>
        <v>247372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Febrero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38826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1</v>
      </c>
      <c r="C7" s="9">
        <v>1</v>
      </c>
      <c r="D7" s="9">
        <v>2</v>
      </c>
      <c r="E7" s="9">
        <v>3</v>
      </c>
      <c r="F7" s="10">
        <f>((E7*100)/D7)-100</f>
        <v>50</v>
      </c>
      <c r="G7" s="1"/>
      <c r="H7" s="1"/>
      <c r="I7" s="1"/>
    </row>
    <row r="8" spans="1:12" x14ac:dyDescent="0.25">
      <c r="A8" s="11" t="s">
        <v>42</v>
      </c>
      <c r="B8" s="12">
        <v>0</v>
      </c>
      <c r="C8" s="12">
        <v>1</v>
      </c>
      <c r="D8" s="12">
        <v>0</v>
      </c>
      <c r="E8" s="12">
        <v>2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9">
        <v>0</v>
      </c>
      <c r="C9" s="9">
        <v>0</v>
      </c>
      <c r="D9" s="9">
        <v>0</v>
      </c>
      <c r="E9" s="9">
        <v>0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0</v>
      </c>
      <c r="E11" s="9">
        <v>0</v>
      </c>
      <c r="F11" s="18" t="e">
        <f t="shared" si="0"/>
        <v>#DIV/0!</v>
      </c>
      <c r="G11" s="1"/>
      <c r="H11" s="1"/>
      <c r="I11" s="1"/>
    </row>
    <row r="12" spans="1:12" x14ac:dyDescent="0.25">
      <c r="A12" s="11" t="s">
        <v>46</v>
      </c>
      <c r="B12" s="12">
        <v>0</v>
      </c>
      <c r="C12" s="12">
        <v>5</v>
      </c>
      <c r="D12" s="12">
        <v>1</v>
      </c>
      <c r="E12" s="12">
        <v>7</v>
      </c>
      <c r="F12" s="13">
        <f t="shared" si="0"/>
        <v>600</v>
      </c>
      <c r="G12" s="1"/>
      <c r="H12" s="1"/>
      <c r="I12" s="1"/>
    </row>
    <row r="13" spans="1:12" x14ac:dyDescent="0.25">
      <c r="A13" s="8" t="s">
        <v>47</v>
      </c>
      <c r="B13" s="9">
        <v>4</v>
      </c>
      <c r="C13" s="9">
        <v>4</v>
      </c>
      <c r="D13" s="9">
        <v>9</v>
      </c>
      <c r="E13" s="9">
        <v>7</v>
      </c>
      <c r="F13" s="10">
        <f t="shared" si="0"/>
        <v>-22.222222222222229</v>
      </c>
      <c r="G13" s="1"/>
      <c r="H13" s="1"/>
      <c r="I13" s="1"/>
    </row>
    <row r="14" spans="1:12" x14ac:dyDescent="0.25">
      <c r="A14" s="11" t="s">
        <v>48</v>
      </c>
      <c r="B14" s="12">
        <v>7</v>
      </c>
      <c r="C14" s="12">
        <v>11</v>
      </c>
      <c r="D14" s="12">
        <v>18</v>
      </c>
      <c r="E14" s="12">
        <v>18</v>
      </c>
      <c r="F14" s="13">
        <f t="shared" si="0"/>
        <v>0</v>
      </c>
      <c r="G14" s="1"/>
      <c r="H14" s="1"/>
      <c r="I14" s="1"/>
    </row>
    <row r="15" spans="1:12" x14ac:dyDescent="0.25">
      <c r="A15" s="8" t="s">
        <v>49</v>
      </c>
      <c r="B15" s="9">
        <v>0</v>
      </c>
      <c r="C15" s="9">
        <v>0</v>
      </c>
      <c r="D15" s="9">
        <v>0</v>
      </c>
      <c r="E15" s="9">
        <v>0</v>
      </c>
      <c r="F15" s="10" t="e">
        <f t="shared" si="0"/>
        <v>#DIV/0!</v>
      </c>
      <c r="G15" s="1"/>
      <c r="H15" s="1"/>
      <c r="I15" s="1"/>
    </row>
    <row r="16" spans="1:12" x14ac:dyDescent="0.25">
      <c r="A16" s="11" t="s">
        <v>50</v>
      </c>
      <c r="B16" s="12">
        <v>2</v>
      </c>
      <c r="C16" s="12">
        <v>0</v>
      </c>
      <c r="D16" s="12">
        <v>5</v>
      </c>
      <c r="E16" s="12">
        <v>2</v>
      </c>
      <c r="F16" s="13">
        <f t="shared" si="0"/>
        <v>-60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0</v>
      </c>
      <c r="C18" s="12">
        <v>0</v>
      </c>
      <c r="D18" s="12">
        <v>0</v>
      </c>
      <c r="E18" s="12">
        <v>0</v>
      </c>
      <c r="F18" s="13" t="e">
        <f t="shared" si="0"/>
        <v>#DIV/0!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42</v>
      </c>
      <c r="C22" s="12">
        <v>39</v>
      </c>
      <c r="D22" s="12">
        <v>81</v>
      </c>
      <c r="E22" s="12">
        <v>74</v>
      </c>
      <c r="F22" s="13">
        <f t="shared" si="0"/>
        <v>-8.6419753086419746</v>
      </c>
      <c r="G22" s="1"/>
      <c r="H22" s="1"/>
      <c r="I22" s="1"/>
    </row>
    <row r="23" spans="1:9" x14ac:dyDescent="0.25">
      <c r="A23" s="8" t="s">
        <v>57</v>
      </c>
      <c r="B23" s="9">
        <v>7</v>
      </c>
      <c r="C23" s="9">
        <v>3</v>
      </c>
      <c r="D23" s="9">
        <v>19</v>
      </c>
      <c r="E23" s="9">
        <v>10</v>
      </c>
      <c r="F23" s="10">
        <f t="shared" si="0"/>
        <v>-47.368421052631582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0</v>
      </c>
      <c r="C25" s="9">
        <v>0</v>
      </c>
      <c r="D25" s="9">
        <v>0</v>
      </c>
      <c r="E25" s="9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31</v>
      </c>
      <c r="C28" s="12">
        <v>24</v>
      </c>
      <c r="D28" s="12">
        <v>64</v>
      </c>
      <c r="E28" s="12">
        <v>54</v>
      </c>
      <c r="F28" s="13">
        <f t="shared" si="0"/>
        <v>-15.625</v>
      </c>
      <c r="G28" s="1"/>
      <c r="H28" s="1"/>
      <c r="I28" s="1"/>
    </row>
    <row r="29" spans="1:9" x14ac:dyDescent="0.25">
      <c r="A29" s="8" t="s">
        <v>63</v>
      </c>
      <c r="B29" s="9">
        <v>0</v>
      </c>
      <c r="C29" s="9">
        <v>0</v>
      </c>
      <c r="D29" s="9">
        <v>0</v>
      </c>
      <c r="E29" s="9">
        <v>0</v>
      </c>
      <c r="F29" s="10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12">
        <v>0</v>
      </c>
      <c r="C30" s="12">
        <v>4</v>
      </c>
      <c r="D30" s="12">
        <v>0</v>
      </c>
      <c r="E30" s="12">
        <v>5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66</v>
      </c>
      <c r="B32" s="12">
        <v>2</v>
      </c>
      <c r="C32" s="12">
        <v>0</v>
      </c>
      <c r="D32" s="12">
        <v>5</v>
      </c>
      <c r="E32" s="12">
        <v>0</v>
      </c>
      <c r="F32" s="13">
        <f t="shared" si="0"/>
        <v>-100</v>
      </c>
      <c r="G32" s="1"/>
      <c r="H32" s="1"/>
      <c r="I32" s="1"/>
    </row>
    <row r="33" spans="1:9" x14ac:dyDescent="0.25">
      <c r="A33" s="8" t="s">
        <v>67</v>
      </c>
      <c r="B33" s="9">
        <v>0</v>
      </c>
      <c r="C33" s="9">
        <v>0</v>
      </c>
      <c r="D33" s="9">
        <v>2</v>
      </c>
      <c r="E33" s="9">
        <v>1</v>
      </c>
      <c r="F33" s="10">
        <f t="shared" si="0"/>
        <v>-50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96</v>
      </c>
      <c r="C35" s="15">
        <f t="shared" ref="C35:E35" si="1">SUM(C7:C34)</f>
        <v>92</v>
      </c>
      <c r="D35" s="15">
        <f t="shared" si="1"/>
        <v>206</v>
      </c>
      <c r="E35" s="15">
        <f t="shared" si="1"/>
        <v>183</v>
      </c>
      <c r="F35" s="16">
        <f t="shared" si="0"/>
        <v>-11.165048543689323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3</v>
      </c>
      <c r="C38" s="41">
        <f>D7</f>
        <v>2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LAS PALMAS</v>
      </c>
      <c r="F38" s="42">
        <f>LOOKUP(E38,$A$38:$A$65,$B$38:$B$65)</f>
        <v>74</v>
      </c>
      <c r="G38" s="42">
        <f>LOOKUP(E38,$A$38:$A$65,$C$38:$C$65)</f>
        <v>81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</v>
      </c>
      <c r="C39" s="41">
        <f t="shared" ref="C39:C65" si="5">D8</f>
        <v>0</v>
      </c>
      <c r="D39" s="41">
        <f t="shared" ref="D39:D65" si="6">_xlfn.RANK.EQ(B39,$B$38:$B$65)+COUNTIF($B$38:$B$65,B39)-1</f>
        <v>10</v>
      </c>
      <c r="E39" s="42" t="str">
        <f t="shared" si="2"/>
        <v>SANTA CRUZ DE TENERIFE</v>
      </c>
      <c r="F39" s="42">
        <f t="shared" ref="F39:F54" si="7">LOOKUP(E39,$A$38:$A$65,$B$38:$B$65)</f>
        <v>54</v>
      </c>
      <c r="G39" s="42">
        <f t="shared" ref="G39:G65" si="8">LOOKUP(E39,$A$38:$A$65,$C$38:$C$65)</f>
        <v>64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18</v>
      </c>
      <c r="G40" s="42">
        <f t="shared" si="8"/>
        <v>18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MALAGA</v>
      </c>
      <c r="F41" s="42">
        <f t="shared" si="7"/>
        <v>10</v>
      </c>
      <c r="G41" s="42">
        <f t="shared" si="8"/>
        <v>19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e">
        <f t="shared" si="2"/>
        <v>#N/A</v>
      </c>
      <c r="F42" s="42" t="e">
        <f t="shared" si="7"/>
        <v>#N/A</v>
      </c>
      <c r="G42" s="42" t="e">
        <f t="shared" si="8"/>
        <v>#N/A</v>
      </c>
    </row>
    <row r="43" spans="1:9" x14ac:dyDescent="0.25">
      <c r="A43" s="42" t="str">
        <f t="shared" si="3"/>
        <v>BAHIA DE CADIZ</v>
      </c>
      <c r="B43" s="41">
        <f t="shared" si="4"/>
        <v>7</v>
      </c>
      <c r="C43" s="41">
        <f t="shared" si="5"/>
        <v>1</v>
      </c>
      <c r="D43" s="41">
        <f t="shared" si="6"/>
        <v>6</v>
      </c>
      <c r="E43" s="42" t="str">
        <f t="shared" si="2"/>
        <v>BAHIA DE CADIZ</v>
      </c>
      <c r="F43" s="42">
        <f t="shared" si="7"/>
        <v>7</v>
      </c>
      <c r="G43" s="42">
        <f t="shared" si="8"/>
        <v>1</v>
      </c>
    </row>
    <row r="44" spans="1:9" x14ac:dyDescent="0.25">
      <c r="A44" s="42" t="str">
        <f t="shared" si="3"/>
        <v>BALEARES</v>
      </c>
      <c r="B44" s="41">
        <f t="shared" si="4"/>
        <v>7</v>
      </c>
      <c r="C44" s="41">
        <f t="shared" si="5"/>
        <v>9</v>
      </c>
      <c r="D44" s="41">
        <f t="shared" si="6"/>
        <v>6</v>
      </c>
      <c r="E44" s="42" t="str">
        <f t="shared" si="2"/>
        <v>SEVILLA</v>
      </c>
      <c r="F44" s="42">
        <f t="shared" si="7"/>
        <v>5</v>
      </c>
      <c r="G44" s="42">
        <f t="shared" si="8"/>
        <v>0</v>
      </c>
    </row>
    <row r="45" spans="1:9" x14ac:dyDescent="0.25">
      <c r="A45" s="42" t="str">
        <f t="shared" si="3"/>
        <v>BARCELONA</v>
      </c>
      <c r="B45" s="41">
        <f t="shared" si="4"/>
        <v>18</v>
      </c>
      <c r="C45" s="41">
        <f t="shared" si="5"/>
        <v>18</v>
      </c>
      <c r="D45" s="41">
        <f t="shared" si="6"/>
        <v>3</v>
      </c>
      <c r="E45" s="42" t="str">
        <f t="shared" si="2"/>
        <v>A CORUÑA</v>
      </c>
      <c r="F45" s="42">
        <f t="shared" si="7"/>
        <v>3</v>
      </c>
      <c r="G45" s="42">
        <f t="shared" si="8"/>
        <v>2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e">
        <f t="shared" si="2"/>
        <v>#N/A</v>
      </c>
      <c r="F46" s="42" t="e">
        <f t="shared" si="7"/>
        <v>#N/A</v>
      </c>
      <c r="G46" s="42" t="e">
        <f t="shared" si="8"/>
        <v>#N/A</v>
      </c>
    </row>
    <row r="47" spans="1:9" x14ac:dyDescent="0.25">
      <c r="A47" s="42" t="str">
        <f t="shared" si="3"/>
        <v>CARTAGENA</v>
      </c>
      <c r="B47" s="41">
        <f t="shared" si="4"/>
        <v>2</v>
      </c>
      <c r="C47" s="41">
        <f t="shared" si="5"/>
        <v>5</v>
      </c>
      <c r="D47" s="41">
        <f t="shared" si="6"/>
        <v>10</v>
      </c>
      <c r="E47" s="42" t="str">
        <f t="shared" si="2"/>
        <v>ALICANTE</v>
      </c>
      <c r="F47" s="42">
        <f t="shared" si="7"/>
        <v>2</v>
      </c>
      <c r="G47" s="42">
        <f t="shared" si="8"/>
        <v>0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VIGO</v>
      </c>
      <c r="F48" s="42">
        <f t="shared" si="7"/>
        <v>1</v>
      </c>
      <c r="G48" s="42">
        <f t="shared" si="8"/>
        <v>2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e">
        <f t="shared" si="2"/>
        <v>#N/A</v>
      </c>
      <c r="F49" s="42" t="e">
        <f t="shared" si="7"/>
        <v>#N/A</v>
      </c>
      <c r="G49" s="42" t="e">
        <f t="shared" si="8"/>
        <v>#N/A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e">
        <f t="shared" si="2"/>
        <v>#N/A</v>
      </c>
      <c r="F50" s="42" t="e">
        <f t="shared" si="7"/>
        <v>#N/A</v>
      </c>
      <c r="G50" s="42" t="e">
        <f t="shared" si="8"/>
        <v>#N/A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74</v>
      </c>
      <c r="C53" s="41">
        <f t="shared" si="5"/>
        <v>81</v>
      </c>
      <c r="D53" s="41">
        <f t="shared" si="6"/>
        <v>1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10</v>
      </c>
      <c r="C54" s="41">
        <f t="shared" si="5"/>
        <v>19</v>
      </c>
      <c r="D54" s="41">
        <f t="shared" si="6"/>
        <v>4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54</v>
      </c>
      <c r="C59" s="41">
        <f t="shared" si="5"/>
        <v>64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5</v>
      </c>
      <c r="C61" s="41">
        <f t="shared" si="5"/>
        <v>0</v>
      </c>
      <c r="D61" s="41">
        <f t="shared" si="6"/>
        <v>7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0</v>
      </c>
      <c r="C63" s="41">
        <f t="shared" si="5"/>
        <v>5</v>
      </c>
      <c r="D63" s="41">
        <f t="shared" si="6"/>
        <v>28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</v>
      </c>
      <c r="C64" s="41">
        <f t="shared" si="5"/>
        <v>2</v>
      </c>
      <c r="D64" s="41">
        <f t="shared" si="6"/>
        <v>11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ALMERIA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</A_x00f1_o>
  </documentManagement>
</p:properties>
</file>

<file path=customXml/itemProps1.xml><?xml version="1.0" encoding="utf-8"?>
<ds:datastoreItem xmlns:ds="http://schemas.openxmlformats.org/officeDocument/2006/customXml" ds:itemID="{3A5DBD03-721A-4B41-B5CD-CD568647AEB8}"/>
</file>

<file path=customXml/itemProps2.xml><?xml version="1.0" encoding="utf-8"?>
<ds:datastoreItem xmlns:ds="http://schemas.openxmlformats.org/officeDocument/2006/customXml" ds:itemID="{55B494C7-B69D-42F9-8C8C-AD5D4F76BD1F}"/>
</file>

<file path=customXml/itemProps3.xml><?xml version="1.0" encoding="utf-8"?>
<ds:datastoreItem xmlns:ds="http://schemas.openxmlformats.org/officeDocument/2006/customXml" ds:itemID="{9C7CB1B3-E10B-47DE-861C-FC95C4C402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65</vt:i4>
      </vt:variant>
    </vt:vector>
  </HeadingPairs>
  <TitlesOfParts>
    <vt:vector size="85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2017-10-09T08:46:57Z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