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<sst xmlns="http://schemas.openxmlformats.org/spreadsheetml/2006/main" count="653" uniqueCount="92">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</sst>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16814533</c:v>
                </c:pt>
                <c:pt idx="1">
                  <c:v>11292001</c:v>
                </c:pt>
                <c:pt idx="2">
                  <c:v>10900715</c:v>
                </c:pt>
                <c:pt idx="3">
                  <c:v>8864957</c:v>
                </c:pt>
                <c:pt idx="4">
                  <c:v>8065909</c:v>
                </c:pt>
                <c:pt idx="5">
                  <c:v>6919384</c:v>
                </c:pt>
                <c:pt idx="6">
                  <c:v>5936022</c:v>
                </c:pt>
                <c:pt idx="7">
                  <c:v>5180487</c:v>
                </c:pt>
                <c:pt idx="8">
                  <c:v>4949907</c:v>
                </c:pt>
                <c:pt idx="9">
                  <c:v>4863175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16795791</c:v>
                </c:pt>
                <c:pt idx="1">
                  <c:v>10651487</c:v>
                </c:pt>
                <c:pt idx="2">
                  <c:v>9595969</c:v>
                </c:pt>
                <c:pt idx="3">
                  <c:v>7802913</c:v>
                </c:pt>
                <c:pt idx="4">
                  <c:v>7819619</c:v>
                </c:pt>
                <c:pt idx="5">
                  <c:v>6261904</c:v>
                </c:pt>
                <c:pt idx="6">
                  <c:v>6329634</c:v>
                </c:pt>
                <c:pt idx="7">
                  <c:v>5613495</c:v>
                </c:pt>
                <c:pt idx="8">
                  <c:v>4534367</c:v>
                </c:pt>
                <c:pt idx="9">
                  <c:v>4869183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15516313</c:v>
                </c:pt>
                <c:pt idx="1">
                  <c:v>11082196</c:v>
                </c:pt>
                <c:pt idx="2">
                  <c:v>10831067</c:v>
                </c:pt>
                <c:pt idx="3">
                  <c:v>8703670</c:v>
                </c:pt>
                <c:pt idx="4">
                  <c:v>8012536</c:v>
                </c:pt>
                <c:pt idx="5">
                  <c:v>6888551</c:v>
                </c:pt>
                <c:pt idx="6">
                  <c:v>5464252</c:v>
                </c:pt>
                <c:pt idx="7">
                  <c:v>5122063</c:v>
                </c:pt>
                <c:pt idx="8">
                  <c:v>4921400</c:v>
                </c:pt>
                <c:pt idx="9">
                  <c:v>4617951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15611573</c:v>
                </c:pt>
                <c:pt idx="1">
                  <c:v>10426327</c:v>
                </c:pt>
                <c:pt idx="2">
                  <c:v>9519665</c:v>
                </c:pt>
                <c:pt idx="3">
                  <c:v>7670334</c:v>
                </c:pt>
                <c:pt idx="4">
                  <c:v>7749287</c:v>
                </c:pt>
                <c:pt idx="5">
                  <c:v>6227864</c:v>
                </c:pt>
                <c:pt idx="6">
                  <c:v>5784107</c:v>
                </c:pt>
                <c:pt idx="7">
                  <c:v>5558733</c:v>
                </c:pt>
                <c:pt idx="8">
                  <c:v>4508667</c:v>
                </c:pt>
                <c:pt idx="9">
                  <c:v>4594255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5481561</c:v>
                </c:pt>
                <c:pt idx="1">
                  <c:v>5385196</c:v>
                </c:pt>
                <c:pt idx="2">
                  <c:v>5249140</c:v>
                </c:pt>
                <c:pt idx="3">
                  <c:v>4628567</c:v>
                </c:pt>
                <c:pt idx="4">
                  <c:v>3068615</c:v>
                </c:pt>
                <c:pt idx="5">
                  <c:v>2926750</c:v>
                </c:pt>
                <c:pt idx="6">
                  <c:v>2416923</c:v>
                </c:pt>
                <c:pt idx="7">
                  <c:v>2176403</c:v>
                </c:pt>
                <c:pt idx="8">
                  <c:v>2082276</c:v>
                </c:pt>
                <c:pt idx="9">
                  <c:v>1085998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4496573</c:v>
                </c:pt>
                <c:pt idx="1">
                  <c:v>5318410</c:v>
                </c:pt>
                <c:pt idx="2">
                  <c:v>5032638</c:v>
                </c:pt>
                <c:pt idx="3">
                  <c:v>4616640</c:v>
                </c:pt>
                <c:pt idx="4">
                  <c:v>2932686</c:v>
                </c:pt>
                <c:pt idx="5">
                  <c:v>3044529</c:v>
                </c:pt>
                <c:pt idx="6">
                  <c:v>2409947</c:v>
                </c:pt>
                <c:pt idx="7">
                  <c:v>2261052</c:v>
                </c:pt>
                <c:pt idx="8">
                  <c:v>2314253</c:v>
                </c:pt>
                <c:pt idx="9">
                  <c:v>1351502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ALMERIA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4566123</c:v>
                </c:pt>
                <c:pt idx="1">
                  <c:v>3046267</c:v>
                </c:pt>
                <c:pt idx="2">
                  <c:v>2053578</c:v>
                </c:pt>
                <c:pt idx="3">
                  <c:v>1983775</c:v>
                </c:pt>
                <c:pt idx="4">
                  <c:v>1749282</c:v>
                </c:pt>
                <c:pt idx="5">
                  <c:v>1406408</c:v>
                </c:pt>
                <c:pt idx="6">
                  <c:v>1239417</c:v>
                </c:pt>
                <c:pt idx="7">
                  <c:v>1047712</c:v>
                </c:pt>
                <c:pt idx="8">
                  <c:v>1001315</c:v>
                </c:pt>
                <c:pt idx="9">
                  <c:v>963116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CARTAGENA</c:v>
                </c:pt>
                <c:pt idx="6">
                  <c:v>ALMERIA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4991738</c:v>
                </c:pt>
                <c:pt idx="1">
                  <c:v>2853579</c:v>
                </c:pt>
                <c:pt idx="2">
                  <c:v>1954626</c:v>
                </c:pt>
                <c:pt idx="3">
                  <c:v>1403960</c:v>
                </c:pt>
                <c:pt idx="4">
                  <c:v>1467135</c:v>
                </c:pt>
                <c:pt idx="5">
                  <c:v>1017164</c:v>
                </c:pt>
                <c:pt idx="6">
                  <c:v>1517189</c:v>
                </c:pt>
                <c:pt idx="7">
                  <c:v>956779</c:v>
                </c:pt>
                <c:pt idx="8">
                  <c:v>952186</c:v>
                </c:pt>
                <c:pt idx="9">
                  <c:v>681545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9579448</c:v>
                </c:pt>
                <c:pt idx="1">
                  <c:v>8245645</c:v>
                </c:pt>
                <c:pt idx="2">
                  <c:v>7195096</c:v>
                </c:pt>
                <c:pt idx="3">
                  <c:v>3963402</c:v>
                </c:pt>
                <c:pt idx="4">
                  <c:v>2177624</c:v>
                </c:pt>
                <c:pt idx="5">
                  <c:v>2174397</c:v>
                </c:pt>
                <c:pt idx="6">
                  <c:v>1759825</c:v>
                </c:pt>
                <c:pt idx="7">
                  <c:v>854981</c:v>
                </c:pt>
                <c:pt idx="8">
                  <c:v>750835</c:v>
                </c:pt>
                <c:pt idx="9">
                  <c:v>593339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9541798</c:v>
                </c:pt>
                <c:pt idx="1">
                  <c:v>7736652</c:v>
                </c:pt>
                <c:pt idx="2">
                  <c:v>6595438</c:v>
                </c:pt>
                <c:pt idx="3">
                  <c:v>4011909</c:v>
                </c:pt>
                <c:pt idx="4">
                  <c:v>1847694</c:v>
                </c:pt>
                <c:pt idx="5">
                  <c:v>2216982</c:v>
                </c:pt>
                <c:pt idx="6">
                  <c:v>1752145</c:v>
                </c:pt>
                <c:pt idx="7">
                  <c:v>857846</c:v>
                </c:pt>
                <c:pt idx="8">
                  <c:v>652200</c:v>
                </c:pt>
                <c:pt idx="9">
                  <c:v>512147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15881</c:v>
                </c:pt>
                <c:pt idx="1">
                  <c:v>7171</c:v>
                </c:pt>
                <c:pt idx="2">
                  <c:v>5870</c:v>
                </c:pt>
                <c:pt idx="3">
                  <c:v>5206</c:v>
                </c:pt>
                <c:pt idx="4">
                  <c:v>3869</c:v>
                </c:pt>
                <c:pt idx="5">
                  <c:v>2657</c:v>
                </c:pt>
                <c:pt idx="6">
                  <c:v>2209</c:v>
                </c:pt>
                <c:pt idx="7">
                  <c:v>1523</c:v>
                </c:pt>
                <c:pt idx="8">
                  <c:v>1224</c:v>
                </c:pt>
                <c:pt idx="9">
                  <c:v>1092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MARIN Y RIA DE PONTEVEDRA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14489</c:v>
                </c:pt>
                <c:pt idx="1">
                  <c:v>7679</c:v>
                </c:pt>
                <c:pt idx="2">
                  <c:v>6691</c:v>
                </c:pt>
                <c:pt idx="3">
                  <c:v>6177</c:v>
                </c:pt>
                <c:pt idx="4">
                  <c:v>3582</c:v>
                </c:pt>
                <c:pt idx="5">
                  <c:v>2643</c:v>
                </c:pt>
                <c:pt idx="6">
                  <c:v>1123</c:v>
                </c:pt>
                <c:pt idx="7">
                  <c:v>1132</c:v>
                </c:pt>
                <c:pt idx="8">
                  <c:v>1343</c:v>
                </c:pt>
                <c:pt idx="9">
                  <c:v>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750663</c:v>
                </c:pt>
                <c:pt idx="1">
                  <c:v>470678</c:v>
                </c:pt>
                <c:pt idx="2">
                  <c:v>245031</c:v>
                </c:pt>
                <c:pt idx="3">
                  <c:v>208997</c:v>
                </c:pt>
                <c:pt idx="4">
                  <c:v>99284</c:v>
                </c:pt>
                <c:pt idx="5">
                  <c:v>90170</c:v>
                </c:pt>
                <c:pt idx="6">
                  <c:v>69308</c:v>
                </c:pt>
                <c:pt idx="7">
                  <c:v>56215</c:v>
                </c:pt>
                <c:pt idx="8">
                  <c:v>52736</c:v>
                </c:pt>
                <c:pt idx="9">
                  <c:v>32405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698728</c:v>
                </c:pt>
                <c:pt idx="1">
                  <c:v>544008</c:v>
                </c:pt>
                <c:pt idx="2">
                  <c:v>274620</c:v>
                </c:pt>
                <c:pt idx="3">
                  <c:v>224481</c:v>
                </c:pt>
                <c:pt idx="4">
                  <c:v>96632</c:v>
                </c:pt>
                <c:pt idx="5">
                  <c:v>91890</c:v>
                </c:pt>
                <c:pt idx="6">
                  <c:v>75851</c:v>
                </c:pt>
                <c:pt idx="7">
                  <c:v>53639</c:v>
                </c:pt>
                <c:pt idx="8">
                  <c:v>69784</c:v>
                </c:pt>
                <c:pt idx="9">
                  <c:v>32995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7615033</c:v>
                </c:pt>
                <c:pt idx="1">
                  <c:v>2520025</c:v>
                </c:pt>
                <c:pt idx="2">
                  <c:v>2360139</c:v>
                </c:pt>
                <c:pt idx="3">
                  <c:v>2323791</c:v>
                </c:pt>
                <c:pt idx="4">
                  <c:v>660879</c:v>
                </c:pt>
                <c:pt idx="5">
                  <c:v>366364</c:v>
                </c:pt>
                <c:pt idx="6">
                  <c:v>302718</c:v>
                </c:pt>
                <c:pt idx="7">
                  <c:v>110246</c:v>
                </c:pt>
                <c:pt idx="8">
                  <c:v>79069</c:v>
                </c:pt>
                <c:pt idx="9">
                  <c:v>46318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7915636</c:v>
                </c:pt>
                <c:pt idx="1">
                  <c:v>2236766</c:v>
                </c:pt>
                <c:pt idx="2">
                  <c:v>2076624</c:v>
                </c:pt>
                <c:pt idx="3">
                  <c:v>2278171</c:v>
                </c:pt>
                <c:pt idx="4">
                  <c:v>709649</c:v>
                </c:pt>
                <c:pt idx="5">
                  <c:v>353685</c:v>
                </c:pt>
                <c:pt idx="6">
                  <c:v>292622</c:v>
                </c:pt>
                <c:pt idx="7">
                  <c:v>84001</c:v>
                </c:pt>
                <c:pt idx="8">
                  <c:v>129336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7608772</c:v>
                </c:pt>
                <c:pt idx="1">
                  <c:v>2491575</c:v>
                </c:pt>
                <c:pt idx="2">
                  <c:v>2279667</c:v>
                </c:pt>
                <c:pt idx="3">
                  <c:v>2238204</c:v>
                </c:pt>
                <c:pt idx="4">
                  <c:v>365359</c:v>
                </c:pt>
                <c:pt idx="5">
                  <c:v>71761</c:v>
                </c:pt>
                <c:pt idx="6">
                  <c:v>39287</c:v>
                </c:pt>
                <c:pt idx="7">
                  <c:v>31366</c:v>
                </c:pt>
                <c:pt idx="8">
                  <c:v>8432</c:v>
                </c:pt>
                <c:pt idx="9">
                  <c:v>3173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7876669</c:v>
                </c:pt>
                <c:pt idx="1">
                  <c:v>2211083</c:v>
                </c:pt>
                <c:pt idx="2">
                  <c:v>1970200</c:v>
                </c:pt>
                <c:pt idx="3">
                  <c:v>2248299</c:v>
                </c:pt>
                <c:pt idx="4">
                  <c:v>353613</c:v>
                </c:pt>
                <c:pt idx="5">
                  <c:v>115970</c:v>
                </c:pt>
                <c:pt idx="6">
                  <c:v>39601</c:v>
                </c:pt>
                <c:pt idx="7">
                  <c:v>13996</c:v>
                </c:pt>
                <c:pt idx="8">
                  <c:v>22866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8390272</c:v>
                </c:pt>
                <c:pt idx="1">
                  <c:v>6385817</c:v>
                </c:pt>
                <c:pt idx="2">
                  <c:v>5228530</c:v>
                </c:pt>
                <c:pt idx="3">
                  <c:v>3148593</c:v>
                </c:pt>
                <c:pt idx="4">
                  <c:v>1255085</c:v>
                </c:pt>
                <c:pt idx="5">
                  <c:v>847146</c:v>
                </c:pt>
                <c:pt idx="6">
                  <c:v>531824</c:v>
                </c:pt>
                <c:pt idx="7">
                  <c:v>382299</c:v>
                </c:pt>
                <c:pt idx="8">
                  <c:v>337825</c:v>
                </c:pt>
                <c:pt idx="9">
                  <c:v>331679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8373988</c:v>
                </c:pt>
                <c:pt idx="1">
                  <c:v>5990564</c:v>
                </c:pt>
                <c:pt idx="2">
                  <c:v>4821153</c:v>
                </c:pt>
                <c:pt idx="3">
                  <c:v>3183233</c:v>
                </c:pt>
                <c:pt idx="4">
                  <c:v>1178061</c:v>
                </c:pt>
                <c:pt idx="5">
                  <c:v>882644</c:v>
                </c:pt>
                <c:pt idx="6">
                  <c:v>509134</c:v>
                </c:pt>
                <c:pt idx="7">
                  <c:v>357410</c:v>
                </c:pt>
                <c:pt idx="8">
                  <c:v>357876</c:v>
                </c:pt>
                <c:pt idx="9">
                  <c:v>256899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2141834</c:v>
                </c:pt>
                <c:pt idx="1">
                  <c:v>2055662</c:v>
                </c:pt>
                <c:pt idx="2">
                  <c:v>1115553</c:v>
                </c:pt>
                <c:pt idx="3">
                  <c:v>906763</c:v>
                </c:pt>
                <c:pt idx="4">
                  <c:v>866473</c:v>
                </c:pt>
                <c:pt idx="5">
                  <c:v>660358</c:v>
                </c:pt>
                <c:pt idx="6">
                  <c:v>424058</c:v>
                </c:pt>
                <c:pt idx="7">
                  <c:v>267687</c:v>
                </c:pt>
                <c:pt idx="8">
                  <c:v>220690</c:v>
                </c:pt>
                <c:pt idx="9">
                  <c:v>204347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1830846</c:v>
                </c:pt>
                <c:pt idx="1">
                  <c:v>1576536</c:v>
                </c:pt>
                <c:pt idx="2">
                  <c:v>1060979</c:v>
                </c:pt>
                <c:pt idx="3">
                  <c:v>880087</c:v>
                </c:pt>
                <c:pt idx="4">
                  <c:v>902201</c:v>
                </c:pt>
                <c:pt idx="5">
                  <c:v>681552</c:v>
                </c:pt>
                <c:pt idx="6">
                  <c:v>410624</c:v>
                </c:pt>
                <c:pt idx="7">
                  <c:v>258280</c:v>
                </c:pt>
                <c:pt idx="8">
                  <c:v>131308</c:v>
                </c:pt>
                <c:pt idx="9">
                  <c:v>188944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713211</c:v>
                </c:pt>
                <c:pt idx="1">
                  <c:v>614806</c:v>
                </c:pt>
                <c:pt idx="2">
                  <c:v>528741</c:v>
                </c:pt>
                <c:pt idx="3">
                  <c:v>302092</c:v>
                </c:pt>
                <c:pt idx="4">
                  <c:v>117533</c:v>
                </c:pt>
                <c:pt idx="5">
                  <c:v>110815</c:v>
                </c:pt>
                <c:pt idx="6">
                  <c:v>53077</c:v>
                </c:pt>
                <c:pt idx="7">
                  <c:v>51319</c:v>
                </c:pt>
                <c:pt idx="8">
                  <c:v>47344</c:v>
                </c:pt>
                <c:pt idx="9">
                  <c:v>41354.5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771307</c:v>
                </c:pt>
                <c:pt idx="1">
                  <c:v>560717</c:v>
                </c:pt>
                <c:pt idx="2">
                  <c:v>489583</c:v>
                </c:pt>
                <c:pt idx="3">
                  <c:v>295241</c:v>
                </c:pt>
                <c:pt idx="4">
                  <c:v>108672.5</c:v>
                </c:pt>
                <c:pt idx="5">
                  <c:v>108912</c:v>
                </c:pt>
                <c:pt idx="6">
                  <c:v>48341</c:v>
                </c:pt>
                <c:pt idx="7">
                  <c:v>45588</c:v>
                </c:pt>
                <c:pt idx="8">
                  <c:v>47013</c:v>
                </c:pt>
                <c:pt idx="9">
                  <c:v>32736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531527</c:v>
                </c:pt>
                <c:pt idx="1">
                  <c:v>191691</c:v>
                </c:pt>
                <c:pt idx="2">
                  <c:v>188322</c:v>
                </c:pt>
                <c:pt idx="3">
                  <c:v>182014</c:v>
                </c:pt>
                <c:pt idx="4">
                  <c:v>49872</c:v>
                </c:pt>
                <c:pt idx="5">
                  <c:v>8519</c:v>
                </c:pt>
                <c:pt idx="6">
                  <c:v>5122</c:v>
                </c:pt>
                <c:pt idx="7">
                  <c:v>2001</c:v>
                </c:pt>
                <c:pt idx="8">
                  <c:v>716</c:v>
                </c:pt>
                <c:pt idx="9">
                  <c:v>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734114</c:v>
                </c:pt>
                <c:pt idx="1">
                  <c:v>176549</c:v>
                </c:pt>
                <c:pt idx="2">
                  <c:v>149463</c:v>
                </c:pt>
                <c:pt idx="3">
                  <c:v>171646</c:v>
                </c:pt>
                <c:pt idx="4">
                  <c:v>45068</c:v>
                </c:pt>
                <c:pt idx="5">
                  <c:v>6732</c:v>
                </c:pt>
                <c:pt idx="6">
                  <c:v>8182</c:v>
                </c:pt>
                <c:pt idx="7">
                  <c:v>2248</c:v>
                </c:pt>
                <c:pt idx="8">
                  <c:v>1761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1010785</c:v>
                </c:pt>
                <c:pt idx="1">
                  <c:v>864296</c:v>
                </c:pt>
                <c:pt idx="2">
                  <c:v>441264</c:v>
                </c:pt>
                <c:pt idx="3">
                  <c:v>420633</c:v>
                </c:pt>
                <c:pt idx="4">
                  <c:v>168018</c:v>
                </c:pt>
                <c:pt idx="5">
                  <c:v>157077</c:v>
                </c:pt>
                <c:pt idx="6">
                  <c:v>137873</c:v>
                </c:pt>
                <c:pt idx="7">
                  <c:v>76928</c:v>
                </c:pt>
                <c:pt idx="8">
                  <c:v>72821</c:v>
                </c:pt>
                <c:pt idx="9">
                  <c:v>39808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1118866</c:v>
                </c:pt>
                <c:pt idx="1">
                  <c:v>865441</c:v>
                </c:pt>
                <c:pt idx="2">
                  <c:v>447823</c:v>
                </c:pt>
                <c:pt idx="3">
                  <c:v>420443</c:v>
                </c:pt>
                <c:pt idx="4">
                  <c:v>288842</c:v>
                </c:pt>
                <c:pt idx="5">
                  <c:v>193117</c:v>
                </c:pt>
                <c:pt idx="6">
                  <c:v>148125</c:v>
                </c:pt>
                <c:pt idx="7">
                  <c:v>97625</c:v>
                </c:pt>
                <c:pt idx="8">
                  <c:v>69756</c:v>
                </c:pt>
                <c:pt idx="9">
                  <c:v>24860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ALICANTE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146925</c:v>
                </c:pt>
                <c:pt idx="1">
                  <c:v>116761</c:v>
                </c:pt>
                <c:pt idx="2">
                  <c:v>44693</c:v>
                </c:pt>
                <c:pt idx="3">
                  <c:v>30269</c:v>
                </c:pt>
                <c:pt idx="4">
                  <c:v>27272</c:v>
                </c:pt>
                <c:pt idx="5">
                  <c:v>7965</c:v>
                </c:pt>
                <c:pt idx="6">
                  <c:v>7503</c:v>
                </c:pt>
                <c:pt idx="7">
                  <c:v>3387</c:v>
                </c:pt>
                <c:pt idx="8">
                  <c:v>3031</c:v>
                </c:pt>
                <c:pt idx="9">
                  <c:v>2402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MALAGA</c:v>
                </c:pt>
                <c:pt idx="5">
                  <c:v>ALICANTE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186302</c:v>
                </c:pt>
                <c:pt idx="1">
                  <c:v>164434</c:v>
                </c:pt>
                <c:pt idx="2">
                  <c:v>54305</c:v>
                </c:pt>
                <c:pt idx="3">
                  <c:v>45104</c:v>
                </c:pt>
                <c:pt idx="4">
                  <c:v>50134</c:v>
                </c:pt>
                <c:pt idx="5">
                  <c:v>1561</c:v>
                </c:pt>
                <c:pt idx="6">
                  <c:v>3671</c:v>
                </c:pt>
                <c:pt idx="7">
                  <c:v>3789</c:v>
                </c:pt>
                <c:pt idx="8">
                  <c:v>2271</c:v>
                </c:pt>
                <c:pt idx="9">
                  <c:v>12719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224540</c:v>
                </c:pt>
                <c:pt idx="1">
                  <c:v>120008</c:v>
                </c:pt>
                <c:pt idx="2">
                  <c:v>72490</c:v>
                </c:pt>
                <c:pt idx="3">
                  <c:v>63866</c:v>
                </c:pt>
                <c:pt idx="4">
                  <c:v>28744</c:v>
                </c:pt>
                <c:pt idx="5">
                  <c:v>22524</c:v>
                </c:pt>
                <c:pt idx="6">
                  <c:v>15213</c:v>
                </c:pt>
                <c:pt idx="7">
                  <c:v>10621</c:v>
                </c:pt>
                <c:pt idx="8">
                  <c:v>6978</c:v>
                </c:pt>
                <c:pt idx="9">
                  <c:v>6648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216966</c:v>
                </c:pt>
                <c:pt idx="1">
                  <c:v>138294</c:v>
                </c:pt>
                <c:pt idx="2">
                  <c:v>73644</c:v>
                </c:pt>
                <c:pt idx="3">
                  <c:v>62610</c:v>
                </c:pt>
                <c:pt idx="4">
                  <c:v>34221</c:v>
                </c:pt>
                <c:pt idx="5">
                  <c:v>23023</c:v>
                </c:pt>
                <c:pt idx="6">
                  <c:v>27301</c:v>
                </c:pt>
                <c:pt idx="7">
                  <c:v>9768</c:v>
                </c:pt>
                <c:pt idx="8">
                  <c:v>9947</c:v>
                </c:pt>
                <c:pt idx="9">
                  <c:v>5977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4924</c:v>
                </c:pt>
                <c:pt idx="1">
                  <c:v>4431</c:v>
                </c:pt>
                <c:pt idx="2">
                  <c:v>2605</c:v>
                </c:pt>
                <c:pt idx="3">
                  <c:v>2212</c:v>
                </c:pt>
                <c:pt idx="4">
                  <c:v>2025</c:v>
                </c:pt>
                <c:pt idx="5">
                  <c:v>1989</c:v>
                </c:pt>
                <c:pt idx="6">
                  <c:v>1556</c:v>
                </c:pt>
                <c:pt idx="7">
                  <c:v>855</c:v>
                </c:pt>
                <c:pt idx="8">
                  <c:v>633</c:v>
                </c:pt>
                <c:pt idx="9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5408</c:v>
                </c:pt>
                <c:pt idx="1">
                  <c:v>4996</c:v>
                </c:pt>
                <c:pt idx="2">
                  <c:v>3064</c:v>
                </c:pt>
                <c:pt idx="3">
                  <c:v>2097</c:v>
                </c:pt>
                <c:pt idx="4">
                  <c:v>1849</c:v>
                </c:pt>
                <c:pt idx="5">
                  <c:v>1962</c:v>
                </c:pt>
                <c:pt idx="6">
                  <c:v>1546</c:v>
                </c:pt>
                <c:pt idx="7">
                  <c:v>872</c:v>
                </c:pt>
                <c:pt idx="8">
                  <c:v>632</c:v>
                </c:pt>
                <c:pt idx="9">
                  <c:v>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52935086</c:v>
                </c:pt>
                <c:pt idx="1">
                  <c:v>43315775</c:v>
                </c:pt>
                <c:pt idx="2">
                  <c:v>34224276</c:v>
                </c:pt>
                <c:pt idx="3">
                  <c:v>33326842</c:v>
                </c:pt>
                <c:pt idx="4">
                  <c:v>28979682</c:v>
                </c:pt>
                <c:pt idx="5">
                  <c:v>22425586</c:v>
                </c:pt>
                <c:pt idx="6">
                  <c:v>12942661</c:v>
                </c:pt>
                <c:pt idx="7">
                  <c:v>11064553</c:v>
                </c:pt>
                <c:pt idx="8">
                  <c:v>9615531</c:v>
                </c:pt>
                <c:pt idx="9">
                  <c:v>7733880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51015493</c:v>
                </c:pt>
                <c:pt idx="1">
                  <c:v>37939694</c:v>
                </c:pt>
                <c:pt idx="2">
                  <c:v>39336539</c:v>
                </c:pt>
                <c:pt idx="3">
                  <c:v>34089879</c:v>
                </c:pt>
                <c:pt idx="4">
                  <c:v>25429901</c:v>
                </c:pt>
                <c:pt idx="5">
                  <c:v>20596421</c:v>
                </c:pt>
                <c:pt idx="6">
                  <c:v>11009601</c:v>
                </c:pt>
                <c:pt idx="7">
                  <c:v>10866670</c:v>
                </c:pt>
                <c:pt idx="8">
                  <c:v>8882476</c:v>
                </c:pt>
                <c:pt idx="9">
                  <c:v>7008025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ALICANTE</c:v>
                </c:pt>
                <c:pt idx="7">
                  <c:v>SEVILLA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129</c:v>
                </c:pt>
                <c:pt idx="1">
                  <c:v>112</c:v>
                </c:pt>
                <c:pt idx="2">
                  <c:v>40</c:v>
                </c:pt>
                <c:pt idx="3">
                  <c:v>28</c:v>
                </c:pt>
                <c:pt idx="4">
                  <c:v>19</c:v>
                </c:pt>
                <c:pt idx="5">
                  <c:v>18</c:v>
                </c:pt>
                <c:pt idx="6">
                  <c:v>10</c:v>
                </c:pt>
                <c:pt idx="7">
                  <c:v>9</c:v>
                </c:pt>
                <c:pt idx="8">
                  <c:v>6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BAHIA DE CADIZ</c:v>
                </c:pt>
                <c:pt idx="5">
                  <c:v>BALEARES</c:v>
                </c:pt>
                <c:pt idx="6">
                  <c:v>ALICANTE</c:v>
                </c:pt>
                <c:pt idx="7">
                  <c:v>SEVILLA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105</c:v>
                </c:pt>
                <c:pt idx="1">
                  <c:v>121</c:v>
                </c:pt>
                <c:pt idx="2">
                  <c:v>48</c:v>
                </c:pt>
                <c:pt idx="3">
                  <c:v>34</c:v>
                </c:pt>
                <c:pt idx="4">
                  <c:v>7</c:v>
                </c:pt>
                <c:pt idx="5">
                  <c:v>18</c:v>
                </c:pt>
                <c:pt idx="6">
                  <c:v>2</c:v>
                </c:pt>
                <c:pt idx="7">
                  <c:v>1</c:v>
                </c:pt>
                <c:pt idx="8">
                  <c:v>5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B21" sqref="B21:B22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38847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12030356</v>
      </c>
      <c r="E8" s="61">
        <v>13174275</v>
      </c>
      <c r="F8" s="61">
        <v>36224635</v>
      </c>
      <c r="G8" s="61">
        <v>37298317</v>
      </c>
      <c r="H8" s="61">
        <v>1073682</v>
      </c>
      <c r="I8" s="62">
        <f>((G8*100/F8)-100)</f>
        <v>2.9639553303987753</v>
      </c>
    </row>
    <row r="9" spans="1:9" x14ac:dyDescent="0.25">
      <c r="A9" s="63"/>
      <c r="B9" s="64"/>
      <c r="C9" s="60" t="s">
        <v>15</v>
      </c>
      <c r="D9" s="61">
        <v>9252729</v>
      </c>
      <c r="E9" s="61">
        <v>9755082</v>
      </c>
      <c r="F9" s="61">
        <v>25969182</v>
      </c>
      <c r="G9" s="61">
        <v>27597281</v>
      </c>
      <c r="H9" s="61">
        <v>1628099</v>
      </c>
      <c r="I9" s="62">
        <f t="shared" ref="I9:I19" si="0">((G9*100/F9)-100)</f>
        <v>6.2693503399529504</v>
      </c>
    </row>
    <row r="10" spans="1:9" x14ac:dyDescent="0.25">
      <c r="A10" s="63"/>
      <c r="B10" s="59" t="s">
        <v>16</v>
      </c>
      <c r="C10" s="60" t="s">
        <v>17</v>
      </c>
      <c r="D10" s="61">
        <v>4938731</v>
      </c>
      <c r="E10" s="61">
        <v>5297800</v>
      </c>
      <c r="F10" s="61">
        <v>12875772</v>
      </c>
      <c r="G10" s="61">
        <v>13944188</v>
      </c>
      <c r="H10" s="61">
        <v>1068416</v>
      </c>
      <c r="I10" s="62">
        <f t="shared" si="0"/>
        <v>8.2978791485279544</v>
      </c>
    </row>
    <row r="11" spans="1:9" x14ac:dyDescent="0.25">
      <c r="A11" s="63"/>
      <c r="B11" s="63"/>
      <c r="C11" s="60" t="s">
        <v>18</v>
      </c>
      <c r="D11" s="61">
        <v>9758061</v>
      </c>
      <c r="E11" s="61">
        <v>9908320</v>
      </c>
      <c r="F11" s="61">
        <v>26680637</v>
      </c>
      <c r="G11" s="61">
        <v>27703056</v>
      </c>
      <c r="H11" s="61">
        <v>1022419</v>
      </c>
      <c r="I11" s="62">
        <f t="shared" si="0"/>
        <v>3.8320636797389795</v>
      </c>
    </row>
    <row r="12" spans="1:9" x14ac:dyDescent="0.25">
      <c r="A12" s="64"/>
      <c r="B12" s="64"/>
      <c r="C12" s="60" t="s">
        <v>2</v>
      </c>
      <c r="D12" s="61">
        <v>14696792</v>
      </c>
      <c r="E12" s="61">
        <v>15206120</v>
      </c>
      <c r="F12" s="61">
        <v>39556409</v>
      </c>
      <c r="G12" s="61">
        <v>41647244</v>
      </c>
      <c r="H12" s="61">
        <v>2090835</v>
      </c>
      <c r="I12" s="62">
        <f t="shared" si="0"/>
        <v>5.2857047766899115</v>
      </c>
    </row>
    <row r="13" spans="1:9" x14ac:dyDescent="0.25">
      <c r="A13" s="65"/>
      <c r="B13" s="65"/>
      <c r="C13" s="66" t="s">
        <v>2</v>
      </c>
      <c r="D13" s="67">
        <v>35979877</v>
      </c>
      <c r="E13" s="67">
        <v>38135477</v>
      </c>
      <c r="F13" s="67">
        <v>101750226</v>
      </c>
      <c r="G13" s="67">
        <v>106542842</v>
      </c>
      <c r="H13" s="67">
        <v>4792616</v>
      </c>
      <c r="I13" s="68">
        <f t="shared" si="0"/>
        <v>4.7101772530706683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21959</v>
      </c>
      <c r="E14" s="61">
        <v>23354</v>
      </c>
      <c r="F14" s="61">
        <v>52426</v>
      </c>
      <c r="G14" s="61">
        <v>53332</v>
      </c>
      <c r="H14" s="61">
        <v>906</v>
      </c>
      <c r="I14" s="62">
        <f t="shared" si="0"/>
        <v>1.7281501545034956</v>
      </c>
    </row>
    <row r="15" spans="1:9" x14ac:dyDescent="0.25">
      <c r="A15" s="63"/>
      <c r="B15" s="59" t="s">
        <v>7</v>
      </c>
      <c r="C15" s="60" t="s">
        <v>8</v>
      </c>
      <c r="D15" s="61">
        <v>576168</v>
      </c>
      <c r="E15" s="61">
        <v>580007</v>
      </c>
      <c r="F15" s="61">
        <v>1715686</v>
      </c>
      <c r="G15" s="61">
        <v>1681074</v>
      </c>
      <c r="H15" s="61">
        <v>-34612</v>
      </c>
      <c r="I15" s="62">
        <f t="shared" si="0"/>
        <v>-2.0173854656388244</v>
      </c>
    </row>
    <row r="16" spans="1:9" x14ac:dyDescent="0.25">
      <c r="A16" s="63"/>
      <c r="B16" s="64"/>
      <c r="C16" s="60" t="s">
        <v>9</v>
      </c>
      <c r="D16" s="61">
        <v>241448</v>
      </c>
      <c r="E16" s="61">
        <v>234113</v>
      </c>
      <c r="F16" s="61">
        <v>679561</v>
      </c>
      <c r="G16" s="61">
        <v>617348</v>
      </c>
      <c r="H16" s="61">
        <v>-62213</v>
      </c>
      <c r="I16" s="62">
        <f t="shared" si="0"/>
        <v>-9.1548808716215291</v>
      </c>
    </row>
    <row r="17" spans="1:9" x14ac:dyDescent="0.25">
      <c r="A17" s="64"/>
      <c r="B17" s="69" t="s">
        <v>10</v>
      </c>
      <c r="C17" s="60" t="s">
        <v>11</v>
      </c>
      <c r="D17" s="61">
        <v>260264</v>
      </c>
      <c r="E17" s="61">
        <v>239497</v>
      </c>
      <c r="F17" s="61">
        <v>724542</v>
      </c>
      <c r="G17" s="61">
        <v>770424</v>
      </c>
      <c r="H17" s="61">
        <v>45882</v>
      </c>
      <c r="I17" s="62">
        <f t="shared" si="0"/>
        <v>6.3325521501859043</v>
      </c>
    </row>
    <row r="18" spans="1:9" x14ac:dyDescent="0.25">
      <c r="A18" s="70"/>
      <c r="B18" s="70"/>
      <c r="C18" s="66" t="s">
        <v>2</v>
      </c>
      <c r="D18" s="67">
        <v>1099839</v>
      </c>
      <c r="E18" s="67">
        <v>1076971</v>
      </c>
      <c r="F18" s="67">
        <v>3172215</v>
      </c>
      <c r="G18" s="67">
        <v>3122178</v>
      </c>
      <c r="H18" s="67">
        <v>-50037</v>
      </c>
      <c r="I18" s="68">
        <f t="shared" si="0"/>
        <v>-1.5773521025529504</v>
      </c>
    </row>
    <row r="19" spans="1:9" x14ac:dyDescent="0.25">
      <c r="A19" s="71"/>
      <c r="B19" s="71"/>
      <c r="C19" s="72" t="s">
        <v>1</v>
      </c>
      <c r="D19" s="73">
        <f>+D13+D18</f>
        <v>37079716</v>
      </c>
      <c r="E19" s="73">
        <f t="shared" ref="E19:G19" si="1">+E13+E18</f>
        <v>39212448</v>
      </c>
      <c r="F19" s="73">
        <f t="shared" si="1"/>
        <v>104922441</v>
      </c>
      <c r="G19" s="73">
        <f t="shared" si="1"/>
        <v>109665020</v>
      </c>
      <c r="H19" s="73">
        <f t="shared" ref="H19" si="2">G19-F19</f>
        <v>4742579</v>
      </c>
      <c r="I19" s="74">
        <f t="shared" si="0"/>
        <v>4.5200806946533021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5739608</v>
      </c>
      <c r="E21" s="61">
        <v>5927976</v>
      </c>
      <c r="F21" s="61">
        <v>16121516</v>
      </c>
      <c r="G21" s="61">
        <v>16452389</v>
      </c>
      <c r="H21" s="61">
        <v>330873</v>
      </c>
      <c r="I21" s="62">
        <f t="shared" ref="I21:I31" si="3">((G21*100/F21)-100)</f>
        <v>2.0523690203824572</v>
      </c>
    </row>
    <row r="22" spans="1:9" x14ac:dyDescent="0.25">
      <c r="A22" s="63"/>
      <c r="B22" s="64"/>
      <c r="C22" s="60" t="s">
        <v>22</v>
      </c>
      <c r="D22" s="61">
        <v>5393897</v>
      </c>
      <c r="E22" s="61">
        <v>5479118</v>
      </c>
      <c r="F22" s="61">
        <v>14854731</v>
      </c>
      <c r="G22" s="61">
        <v>15140598</v>
      </c>
      <c r="H22" s="61">
        <v>285867</v>
      </c>
      <c r="I22" s="62">
        <f t="shared" si="3"/>
        <v>1.924417210920879</v>
      </c>
    </row>
    <row r="23" spans="1:9" x14ac:dyDescent="0.25">
      <c r="A23" s="63"/>
      <c r="B23" s="69" t="s">
        <v>23</v>
      </c>
      <c r="C23" s="60" t="s">
        <v>24</v>
      </c>
      <c r="D23" s="61">
        <v>3293414</v>
      </c>
      <c r="E23" s="61">
        <v>3708290</v>
      </c>
      <c r="F23" s="61">
        <v>8959775</v>
      </c>
      <c r="G23" s="61">
        <v>9864392</v>
      </c>
      <c r="H23" s="61">
        <v>904617</v>
      </c>
      <c r="I23" s="62">
        <f t="shared" si="3"/>
        <v>10.096425412468506</v>
      </c>
    </row>
    <row r="24" spans="1:9" x14ac:dyDescent="0.25">
      <c r="A24" s="63"/>
      <c r="B24" s="59" t="s">
        <v>25</v>
      </c>
      <c r="C24" s="60" t="s">
        <v>26</v>
      </c>
      <c r="D24" s="61">
        <v>940434</v>
      </c>
      <c r="E24" s="61">
        <v>937979.5</v>
      </c>
      <c r="F24" s="61">
        <v>2605966</v>
      </c>
      <c r="G24" s="61">
        <v>2687887.5</v>
      </c>
      <c r="H24" s="61">
        <v>81921.5</v>
      </c>
      <c r="I24" s="62">
        <f t="shared" si="3"/>
        <v>3.1436135390868429</v>
      </c>
    </row>
    <row r="25" spans="1:9" x14ac:dyDescent="0.25">
      <c r="A25" s="63"/>
      <c r="B25" s="63"/>
      <c r="C25" s="60" t="s">
        <v>21</v>
      </c>
      <c r="D25" s="61">
        <v>467700</v>
      </c>
      <c r="E25" s="61">
        <v>418801</v>
      </c>
      <c r="F25" s="61">
        <v>1296002</v>
      </c>
      <c r="G25" s="61">
        <v>1160942</v>
      </c>
      <c r="H25" s="61">
        <v>-135060</v>
      </c>
      <c r="I25" s="62">
        <f t="shared" si="3"/>
        <v>-10.421280214073747</v>
      </c>
    </row>
    <row r="26" spans="1:9" x14ac:dyDescent="0.25">
      <c r="A26" s="63"/>
      <c r="B26" s="59" t="s">
        <v>27</v>
      </c>
      <c r="C26" s="60" t="s">
        <v>28</v>
      </c>
      <c r="D26" s="61">
        <v>1547584</v>
      </c>
      <c r="E26" s="61">
        <v>1265620</v>
      </c>
      <c r="F26" s="61">
        <v>3780747</v>
      </c>
      <c r="G26" s="61">
        <v>3463119</v>
      </c>
      <c r="H26" s="61">
        <v>-317628</v>
      </c>
      <c r="I26" s="62">
        <f t="shared" si="3"/>
        <v>-8.4011969063256515</v>
      </c>
    </row>
    <row r="27" spans="1:9" x14ac:dyDescent="0.25">
      <c r="A27" s="63"/>
      <c r="B27" s="64"/>
      <c r="C27" s="60" t="s">
        <v>29</v>
      </c>
      <c r="D27" s="61">
        <v>245624</v>
      </c>
      <c r="E27" s="61">
        <v>185539</v>
      </c>
      <c r="F27" s="61">
        <v>535017</v>
      </c>
      <c r="G27" s="61">
        <v>397504</v>
      </c>
      <c r="H27" s="61">
        <v>-137513</v>
      </c>
      <c r="I27" s="62">
        <f t="shared" si="3"/>
        <v>-25.702547769510133</v>
      </c>
    </row>
    <row r="28" spans="1:9" x14ac:dyDescent="0.25">
      <c r="A28" s="63"/>
      <c r="B28" s="69" t="s">
        <v>30</v>
      </c>
      <c r="C28" s="60" t="s">
        <v>31</v>
      </c>
      <c r="D28" s="61">
        <v>234971</v>
      </c>
      <c r="E28" s="61">
        <v>188967</v>
      </c>
      <c r="F28" s="61">
        <v>619499</v>
      </c>
      <c r="G28" s="61">
        <v>587066</v>
      </c>
      <c r="H28" s="61">
        <v>-32433</v>
      </c>
      <c r="I28" s="62">
        <f t="shared" si="3"/>
        <v>-5.2353595405319453</v>
      </c>
    </row>
    <row r="29" spans="1:9" x14ac:dyDescent="0.25">
      <c r="A29" s="63"/>
      <c r="B29" s="59" t="s">
        <v>32</v>
      </c>
      <c r="C29" s="60" t="s">
        <v>33</v>
      </c>
      <c r="D29" s="61">
        <v>10162</v>
      </c>
      <c r="E29" s="61">
        <v>9753</v>
      </c>
      <c r="F29" s="61">
        <v>28243</v>
      </c>
      <c r="G29" s="61">
        <v>27231</v>
      </c>
      <c r="H29" s="61">
        <v>-1012</v>
      </c>
      <c r="I29" s="62">
        <f t="shared" si="3"/>
        <v>-3.5831887547356871</v>
      </c>
    </row>
    <row r="30" spans="1:9" x14ac:dyDescent="0.25">
      <c r="A30" s="63"/>
      <c r="B30" s="63"/>
      <c r="C30" s="60" t="s">
        <v>34</v>
      </c>
      <c r="D30" s="61">
        <v>108306584</v>
      </c>
      <c r="E30" s="61">
        <v>112399084</v>
      </c>
      <c r="F30" s="61">
        <v>301221618</v>
      </c>
      <c r="G30" s="61">
        <v>312860178</v>
      </c>
      <c r="H30" s="61">
        <v>11638560</v>
      </c>
      <c r="I30" s="62">
        <f t="shared" si="3"/>
        <v>3.8637864298305402</v>
      </c>
    </row>
    <row r="31" spans="1:9" x14ac:dyDescent="0.25">
      <c r="A31" s="76"/>
      <c r="B31" s="77"/>
      <c r="C31" s="60" t="s">
        <v>35</v>
      </c>
      <c r="D31" s="61">
        <v>202</v>
      </c>
      <c r="E31" s="61">
        <v>215</v>
      </c>
      <c r="F31" s="61">
        <v>370</v>
      </c>
      <c r="G31" s="61">
        <v>393</v>
      </c>
      <c r="H31" s="61">
        <v>23</v>
      </c>
      <c r="I31" s="62">
        <f t="shared" si="3"/>
        <v>6.2162162162162105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1191907</v>
      </c>
      <c r="C7" s="37">
        <v>1269283</v>
      </c>
      <c r="D7" s="37">
        <v>3685607</v>
      </c>
      <c r="E7" s="37">
        <v>3442738</v>
      </c>
      <c r="F7" s="10">
        <f>((E7*100)/D7)-100</f>
        <v>-6.589660807568464</v>
      </c>
      <c r="G7" s="1"/>
      <c r="H7" s="1"/>
      <c r="I7" s="1"/>
    </row>
    <row r="8" spans="1:12" x14ac:dyDescent="0.25">
      <c r="A8" s="11" t="s">
        <v>42</v>
      </c>
      <c r="B8" s="38">
        <v>286150</v>
      </c>
      <c r="C8" s="38">
        <v>300504</v>
      </c>
      <c r="D8" s="38">
        <v>817000</v>
      </c>
      <c r="E8" s="38">
        <v>875549</v>
      </c>
      <c r="F8" s="13">
        <f t="shared" ref="F8:F35" si="0">((E8*100)/D8)-100</f>
        <v>7.1663402692778391</v>
      </c>
      <c r="G8" s="1"/>
      <c r="H8" s="1"/>
      <c r="I8" s="1"/>
    </row>
    <row r="9" spans="1:12" x14ac:dyDescent="0.25">
      <c r="A9" s="8" t="s">
        <v>43</v>
      </c>
      <c r="B9" s="37">
        <v>628983</v>
      </c>
      <c r="C9" s="37">
        <v>393794</v>
      </c>
      <c r="D9" s="37">
        <v>1666738</v>
      </c>
      <c r="E9" s="37">
        <v>1412393</v>
      </c>
      <c r="F9" s="10">
        <f t="shared" si="0"/>
        <v>-15.260046869993971</v>
      </c>
      <c r="G9" s="1"/>
      <c r="H9" s="1"/>
      <c r="I9" s="1"/>
    </row>
    <row r="10" spans="1:12" x14ac:dyDescent="0.25">
      <c r="A10" s="11" t="s">
        <v>44</v>
      </c>
      <c r="B10" s="38">
        <v>389943</v>
      </c>
      <c r="C10" s="38">
        <v>519840</v>
      </c>
      <c r="D10" s="38">
        <v>1139568</v>
      </c>
      <c r="E10" s="38">
        <v>1529068</v>
      </c>
      <c r="F10" s="13">
        <f t="shared" si="0"/>
        <v>34.179618943318872</v>
      </c>
      <c r="G10" s="1"/>
      <c r="H10" s="1"/>
      <c r="I10" s="1"/>
    </row>
    <row r="11" spans="1:12" x14ac:dyDescent="0.25">
      <c r="A11" s="8" t="s">
        <v>45</v>
      </c>
      <c r="B11" s="37">
        <v>5985752</v>
      </c>
      <c r="C11" s="37">
        <v>6272969</v>
      </c>
      <c r="D11" s="37">
        <v>16795791</v>
      </c>
      <c r="E11" s="37">
        <v>16814533</v>
      </c>
      <c r="F11" s="10">
        <f t="shared" si="0"/>
        <v>0.11158748045865252</v>
      </c>
      <c r="G11" s="1"/>
      <c r="H11" s="1"/>
      <c r="I11" s="1"/>
    </row>
    <row r="12" spans="1:12" x14ac:dyDescent="0.25">
      <c r="A12" s="11" t="s">
        <v>46</v>
      </c>
      <c r="B12" s="38">
        <v>434878</v>
      </c>
      <c r="C12" s="38">
        <v>554664</v>
      </c>
      <c r="D12" s="38">
        <v>1295104</v>
      </c>
      <c r="E12" s="38">
        <v>1566815</v>
      </c>
      <c r="F12" s="13">
        <f t="shared" si="0"/>
        <v>20.979859532516301</v>
      </c>
      <c r="G12" s="1"/>
      <c r="H12" s="1"/>
      <c r="I12" s="1"/>
    </row>
    <row r="13" spans="1:12" x14ac:dyDescent="0.25">
      <c r="A13" s="8" t="s">
        <v>47</v>
      </c>
      <c r="B13" s="37">
        <v>1082931</v>
      </c>
      <c r="C13" s="37">
        <v>1226836</v>
      </c>
      <c r="D13" s="37">
        <v>2883583</v>
      </c>
      <c r="E13" s="37">
        <v>3178206</v>
      </c>
      <c r="F13" s="10">
        <f t="shared" si="0"/>
        <v>10.217254020432222</v>
      </c>
      <c r="G13" s="1"/>
      <c r="H13" s="1"/>
      <c r="I13" s="1"/>
    </row>
    <row r="14" spans="1:12" x14ac:dyDescent="0.25">
      <c r="A14" s="11" t="s">
        <v>48</v>
      </c>
      <c r="B14" s="38">
        <v>3844347</v>
      </c>
      <c r="C14" s="38">
        <v>4066856</v>
      </c>
      <c r="D14" s="38">
        <v>10651487</v>
      </c>
      <c r="E14" s="38">
        <v>11292001</v>
      </c>
      <c r="F14" s="13">
        <f t="shared" si="0"/>
        <v>6.0133763482976548</v>
      </c>
      <c r="G14" s="1"/>
      <c r="H14" s="1"/>
      <c r="I14" s="1"/>
    </row>
    <row r="15" spans="1:12" x14ac:dyDescent="0.25">
      <c r="A15" s="8" t="s">
        <v>49</v>
      </c>
      <c r="B15" s="37">
        <v>2873328</v>
      </c>
      <c r="C15" s="37">
        <v>3238034</v>
      </c>
      <c r="D15" s="37">
        <v>7802913</v>
      </c>
      <c r="E15" s="37">
        <v>8864957</v>
      </c>
      <c r="F15" s="10">
        <f t="shared" si="0"/>
        <v>13.610865583148239</v>
      </c>
      <c r="G15" s="1"/>
      <c r="H15" s="1"/>
      <c r="I15" s="1"/>
    </row>
    <row r="16" spans="1:12" x14ac:dyDescent="0.25">
      <c r="A16" s="11" t="s">
        <v>50</v>
      </c>
      <c r="B16" s="38">
        <v>2169317</v>
      </c>
      <c r="C16" s="38">
        <v>2347887</v>
      </c>
      <c r="D16" s="38">
        <v>6261904</v>
      </c>
      <c r="E16" s="38">
        <v>6919384</v>
      </c>
      <c r="F16" s="13">
        <f t="shared" si="0"/>
        <v>10.499681885892855</v>
      </c>
      <c r="G16" s="1"/>
      <c r="H16" s="1"/>
      <c r="I16" s="1"/>
    </row>
    <row r="17" spans="1:9" x14ac:dyDescent="0.25">
      <c r="A17" s="8" t="s">
        <v>51</v>
      </c>
      <c r="B17" s="37">
        <v>1096252</v>
      </c>
      <c r="C17" s="37">
        <v>1127350</v>
      </c>
      <c r="D17" s="37">
        <v>3140134</v>
      </c>
      <c r="E17" s="37">
        <v>3150749</v>
      </c>
      <c r="F17" s="10">
        <f t="shared" si="0"/>
        <v>0.33804289880623628</v>
      </c>
      <c r="G17" s="1"/>
      <c r="H17" s="1"/>
      <c r="I17" s="1"/>
    </row>
    <row r="18" spans="1:9" x14ac:dyDescent="0.25">
      <c r="A18" s="11" t="s">
        <v>52</v>
      </c>
      <c r="B18" s="38">
        <v>144065</v>
      </c>
      <c r="C18" s="38">
        <v>131261</v>
      </c>
      <c r="D18" s="38">
        <v>453276</v>
      </c>
      <c r="E18" s="38">
        <v>488022</v>
      </c>
      <c r="F18" s="13">
        <f t="shared" si="0"/>
        <v>7.6655282874010595</v>
      </c>
      <c r="G18" s="1"/>
      <c r="H18" s="1"/>
      <c r="I18" s="1"/>
    </row>
    <row r="19" spans="1:9" x14ac:dyDescent="0.25">
      <c r="A19" s="8" t="s">
        <v>53</v>
      </c>
      <c r="B19" s="37">
        <v>847384</v>
      </c>
      <c r="C19" s="37">
        <v>769245</v>
      </c>
      <c r="D19" s="37">
        <v>2268427</v>
      </c>
      <c r="E19" s="37">
        <v>2379005</v>
      </c>
      <c r="F19" s="10">
        <f t="shared" si="0"/>
        <v>4.8746554330379581</v>
      </c>
      <c r="G19" s="1"/>
      <c r="H19" s="1"/>
      <c r="I19" s="1"/>
    </row>
    <row r="20" spans="1:9" x14ac:dyDescent="0.25">
      <c r="A20" s="11" t="s">
        <v>54</v>
      </c>
      <c r="B20" s="38">
        <v>2058924</v>
      </c>
      <c r="C20" s="38">
        <v>1876260</v>
      </c>
      <c r="D20" s="38">
        <v>5613495</v>
      </c>
      <c r="E20" s="38">
        <v>5180487</v>
      </c>
      <c r="F20" s="13">
        <f t="shared" si="0"/>
        <v>-7.7136970817645647</v>
      </c>
      <c r="G20" s="1"/>
      <c r="H20" s="1"/>
      <c r="I20" s="1"/>
    </row>
    <row r="21" spans="1:9" x14ac:dyDescent="0.25">
      <c r="A21" s="8" t="s">
        <v>55</v>
      </c>
      <c r="B21" s="37">
        <v>1297138</v>
      </c>
      <c r="C21" s="37">
        <v>2024681</v>
      </c>
      <c r="D21" s="37">
        <v>4534367</v>
      </c>
      <c r="E21" s="37">
        <v>4949907</v>
      </c>
      <c r="F21" s="10">
        <f t="shared" si="0"/>
        <v>9.1642339493031812</v>
      </c>
      <c r="G21" s="1"/>
      <c r="H21" s="1"/>
      <c r="I21" s="1"/>
    </row>
    <row r="22" spans="1:9" x14ac:dyDescent="0.25">
      <c r="A22" s="11" t="s">
        <v>56</v>
      </c>
      <c r="B22" s="38">
        <v>2274959</v>
      </c>
      <c r="C22" s="38">
        <v>1920497</v>
      </c>
      <c r="D22" s="38">
        <v>6329634</v>
      </c>
      <c r="E22" s="38">
        <v>5936022</v>
      </c>
      <c r="F22" s="13">
        <f t="shared" si="0"/>
        <v>-6.2185586086020095</v>
      </c>
      <c r="G22" s="1"/>
      <c r="H22" s="1"/>
      <c r="I22" s="1"/>
    </row>
    <row r="23" spans="1:9" x14ac:dyDescent="0.25">
      <c r="A23" s="8" t="s">
        <v>57</v>
      </c>
      <c r="B23" s="37">
        <v>337121</v>
      </c>
      <c r="C23" s="37">
        <v>315068</v>
      </c>
      <c r="D23" s="37">
        <v>890551</v>
      </c>
      <c r="E23" s="37">
        <v>995797</v>
      </c>
      <c r="F23" s="10">
        <f t="shared" si="0"/>
        <v>11.818076673879432</v>
      </c>
      <c r="G23" s="1"/>
      <c r="H23" s="1"/>
      <c r="I23" s="1"/>
    </row>
    <row r="24" spans="1:9" x14ac:dyDescent="0.25">
      <c r="A24" s="11" t="s">
        <v>58</v>
      </c>
      <c r="B24" s="38">
        <v>226092</v>
      </c>
      <c r="C24" s="38">
        <v>129012</v>
      </c>
      <c r="D24" s="38">
        <v>479313</v>
      </c>
      <c r="E24" s="38">
        <v>444522</v>
      </c>
      <c r="F24" s="13">
        <f t="shared" si="0"/>
        <v>-7.258513747801544</v>
      </c>
      <c r="G24" s="1"/>
      <c r="H24" s="1"/>
      <c r="I24" s="1"/>
    </row>
    <row r="25" spans="1:9" x14ac:dyDescent="0.25">
      <c r="A25" s="8" t="s">
        <v>59</v>
      </c>
      <c r="B25" s="37">
        <v>62720</v>
      </c>
      <c r="C25" s="37">
        <v>77591</v>
      </c>
      <c r="D25" s="37">
        <v>182343</v>
      </c>
      <c r="E25" s="37">
        <v>205858</v>
      </c>
      <c r="F25" s="10">
        <f t="shared" si="0"/>
        <v>12.896025622041975</v>
      </c>
      <c r="G25" s="1"/>
      <c r="H25" s="1"/>
      <c r="I25" s="1"/>
    </row>
    <row r="26" spans="1:9" x14ac:dyDescent="0.25">
      <c r="A26" s="11" t="s">
        <v>60</v>
      </c>
      <c r="B26" s="38">
        <v>172437</v>
      </c>
      <c r="C26" s="38">
        <v>225531</v>
      </c>
      <c r="D26" s="38">
        <v>569166</v>
      </c>
      <c r="E26" s="38">
        <v>661906</v>
      </c>
      <c r="F26" s="13">
        <f t="shared" si="0"/>
        <v>16.294016156973541</v>
      </c>
      <c r="G26" s="1"/>
      <c r="H26" s="1"/>
      <c r="I26" s="1"/>
    </row>
    <row r="27" spans="1:9" x14ac:dyDescent="0.25">
      <c r="A27" s="8" t="s">
        <v>61</v>
      </c>
      <c r="B27" s="37">
        <v>455888</v>
      </c>
      <c r="C27" s="37">
        <v>553401</v>
      </c>
      <c r="D27" s="37">
        <v>1293543</v>
      </c>
      <c r="E27" s="37">
        <v>1436314</v>
      </c>
      <c r="F27" s="10">
        <f t="shared" si="0"/>
        <v>11.0372055664172</v>
      </c>
      <c r="G27" s="1"/>
      <c r="H27" s="1"/>
      <c r="I27" s="1"/>
    </row>
    <row r="28" spans="1:9" x14ac:dyDescent="0.25">
      <c r="A28" s="11" t="s">
        <v>62</v>
      </c>
      <c r="B28" s="38">
        <v>1730196</v>
      </c>
      <c r="C28" s="38">
        <v>1713932</v>
      </c>
      <c r="D28" s="38">
        <v>4869183</v>
      </c>
      <c r="E28" s="38">
        <v>4863175</v>
      </c>
      <c r="F28" s="13">
        <f t="shared" si="0"/>
        <v>-0.12338825630500594</v>
      </c>
      <c r="G28" s="1"/>
      <c r="H28" s="1"/>
      <c r="I28" s="1"/>
    </row>
    <row r="29" spans="1:9" x14ac:dyDescent="0.25">
      <c r="A29" s="8" t="s">
        <v>63</v>
      </c>
      <c r="B29" s="37">
        <v>428610</v>
      </c>
      <c r="C29" s="37">
        <v>522350</v>
      </c>
      <c r="D29" s="37">
        <v>1414691</v>
      </c>
      <c r="E29" s="37">
        <v>1325921</v>
      </c>
      <c r="F29" s="10">
        <f t="shared" si="0"/>
        <v>-6.2748685048537141</v>
      </c>
      <c r="G29" s="1"/>
      <c r="H29" s="1"/>
      <c r="I29" s="1"/>
    </row>
    <row r="30" spans="1:9" x14ac:dyDescent="0.25">
      <c r="A30" s="11" t="s">
        <v>64</v>
      </c>
      <c r="B30" s="38">
        <v>336786</v>
      </c>
      <c r="C30" s="38">
        <v>470632</v>
      </c>
      <c r="D30" s="38">
        <v>1042326</v>
      </c>
      <c r="E30" s="38">
        <v>1330664</v>
      </c>
      <c r="F30" s="13">
        <f t="shared" si="0"/>
        <v>27.662938466468262</v>
      </c>
      <c r="G30" s="1"/>
      <c r="H30" s="1"/>
      <c r="I30" s="1"/>
    </row>
    <row r="31" spans="1:9" x14ac:dyDescent="0.25">
      <c r="A31" s="8" t="s">
        <v>65</v>
      </c>
      <c r="B31" s="37">
        <v>2644846</v>
      </c>
      <c r="C31" s="37">
        <v>2809703</v>
      </c>
      <c r="D31" s="37">
        <v>7819619</v>
      </c>
      <c r="E31" s="37">
        <v>8065909</v>
      </c>
      <c r="F31" s="10">
        <f t="shared" si="0"/>
        <v>3.1496419454707478</v>
      </c>
      <c r="G31" s="1"/>
      <c r="H31" s="1"/>
      <c r="I31" s="1"/>
    </row>
    <row r="32" spans="1:9" x14ac:dyDescent="0.25">
      <c r="A32" s="11" t="s">
        <v>66</v>
      </c>
      <c r="B32" s="38">
        <v>3561115</v>
      </c>
      <c r="C32" s="38">
        <v>3865166</v>
      </c>
      <c r="D32" s="38">
        <v>9595969</v>
      </c>
      <c r="E32" s="38">
        <v>10900715</v>
      </c>
      <c r="F32" s="13">
        <f t="shared" si="0"/>
        <v>13.596813411964959</v>
      </c>
      <c r="G32" s="1"/>
      <c r="H32" s="1"/>
      <c r="I32" s="1"/>
    </row>
    <row r="33" spans="1:9" x14ac:dyDescent="0.25">
      <c r="A33" s="8" t="s">
        <v>67</v>
      </c>
      <c r="B33" s="37">
        <v>414523</v>
      </c>
      <c r="C33" s="37">
        <v>405225</v>
      </c>
      <c r="D33" s="37">
        <v>1138336</v>
      </c>
      <c r="E33" s="37">
        <v>1169221</v>
      </c>
      <c r="F33" s="10">
        <f t="shared" si="0"/>
        <v>2.7131708036994411</v>
      </c>
      <c r="G33" s="1"/>
      <c r="H33" s="1"/>
      <c r="I33" s="1"/>
    </row>
    <row r="34" spans="1:9" x14ac:dyDescent="0.25">
      <c r="A34" s="11" t="s">
        <v>68</v>
      </c>
      <c r="B34" s="38">
        <v>103124</v>
      </c>
      <c r="C34" s="38">
        <v>84876</v>
      </c>
      <c r="D34" s="38">
        <v>288373</v>
      </c>
      <c r="E34" s="38">
        <v>285182</v>
      </c>
      <c r="F34" s="13">
        <f t="shared" si="0"/>
        <v>-1.1065529713253284</v>
      </c>
      <c r="G34" s="1"/>
      <c r="H34" s="1"/>
      <c r="I34" s="1"/>
    </row>
    <row r="35" spans="1:9" x14ac:dyDescent="0.25">
      <c r="A35" s="14" t="s">
        <v>69</v>
      </c>
      <c r="B35" s="15">
        <f>SUM(B7:B34)</f>
        <v>37079716</v>
      </c>
      <c r="C35" s="15">
        <f t="shared" ref="C35:E35" si="1">SUM(C7:C34)</f>
        <v>39212448</v>
      </c>
      <c r="D35" s="15">
        <f t="shared" si="1"/>
        <v>104922441</v>
      </c>
      <c r="E35" s="15">
        <f t="shared" si="1"/>
        <v>109665020</v>
      </c>
      <c r="F35" s="16">
        <f t="shared" si="0"/>
        <v>4.5200806946533021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3442738</v>
      </c>
      <c r="C38" s="41">
        <f>D7</f>
        <v>3685607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16814533</v>
      </c>
      <c r="G38" s="42">
        <f>LOOKUP(E38,$A$38:$A$65,$C$38:$C$65)</f>
        <v>16795791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875549</v>
      </c>
      <c r="C39" s="41">
        <f t="shared" ref="C39:C65" si="5">D8</f>
        <v>817000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11292001</v>
      </c>
      <c r="G39" s="42">
        <f t="shared" ref="G39:G65" si="8">LOOKUP(E39,$A$38:$A$65,$C$38:$C$65)</f>
        <v>10651487</v>
      </c>
    </row>
    <row r="40" spans="1:9" x14ac:dyDescent="0.25">
      <c r="A40" s="42" t="str">
        <f t="shared" si="3"/>
        <v>ALMERIA</v>
      </c>
      <c r="B40" s="41">
        <f t="shared" si="4"/>
        <v>1412393</v>
      </c>
      <c r="C40" s="41">
        <f t="shared" si="5"/>
        <v>1666738</v>
      </c>
      <c r="D40" s="41">
        <f t="shared" si="6"/>
        <v>18</v>
      </c>
      <c r="E40" s="42" t="str">
        <f t="shared" si="2"/>
        <v>VALENCIA</v>
      </c>
      <c r="F40" s="42">
        <f t="shared" si="7"/>
        <v>10900715</v>
      </c>
      <c r="G40" s="42">
        <f t="shared" si="8"/>
        <v>9595969</v>
      </c>
    </row>
    <row r="41" spans="1:9" x14ac:dyDescent="0.25">
      <c r="A41" s="42" t="str">
        <f t="shared" si="3"/>
        <v>AVILES</v>
      </c>
      <c r="B41" s="41">
        <f t="shared" si="4"/>
        <v>1529068</v>
      </c>
      <c r="C41" s="41">
        <f t="shared" si="5"/>
        <v>1139568</v>
      </c>
      <c r="D41" s="41">
        <f t="shared" si="6"/>
        <v>16</v>
      </c>
      <c r="E41" s="42" t="str">
        <f t="shared" si="2"/>
        <v>BILBAO</v>
      </c>
      <c r="F41" s="42">
        <f t="shared" si="7"/>
        <v>8864957</v>
      </c>
      <c r="G41" s="42">
        <f t="shared" si="8"/>
        <v>7802913</v>
      </c>
    </row>
    <row r="42" spans="1:9" x14ac:dyDescent="0.25">
      <c r="A42" s="42" t="str">
        <f t="shared" si="3"/>
        <v>BAHIA DE ALGECIRAS</v>
      </c>
      <c r="B42" s="41">
        <f t="shared" si="4"/>
        <v>16814533</v>
      </c>
      <c r="C42" s="41">
        <f t="shared" si="5"/>
        <v>16795791</v>
      </c>
      <c r="D42" s="41">
        <f t="shared" si="6"/>
        <v>1</v>
      </c>
      <c r="E42" s="42" t="str">
        <f t="shared" si="2"/>
        <v>TARRAGONA</v>
      </c>
      <c r="F42" s="42">
        <f t="shared" si="7"/>
        <v>8065909</v>
      </c>
      <c r="G42" s="42">
        <f t="shared" si="8"/>
        <v>7819619</v>
      </c>
    </row>
    <row r="43" spans="1:9" x14ac:dyDescent="0.25">
      <c r="A43" s="42" t="str">
        <f t="shared" si="3"/>
        <v>BAHIA DE CADIZ</v>
      </c>
      <c r="B43" s="41">
        <f t="shared" si="4"/>
        <v>1566815</v>
      </c>
      <c r="C43" s="41">
        <f t="shared" si="5"/>
        <v>1295104</v>
      </c>
      <c r="D43" s="41">
        <f t="shared" si="6"/>
        <v>15</v>
      </c>
      <c r="E43" s="42" t="str">
        <f t="shared" si="2"/>
        <v>CARTAGENA</v>
      </c>
      <c r="F43" s="42">
        <f t="shared" si="7"/>
        <v>6919384</v>
      </c>
      <c r="G43" s="42">
        <f t="shared" si="8"/>
        <v>6261904</v>
      </c>
    </row>
    <row r="44" spans="1:9" x14ac:dyDescent="0.25">
      <c r="A44" s="42" t="str">
        <f t="shared" si="3"/>
        <v>BALEARES</v>
      </c>
      <c r="B44" s="41">
        <f t="shared" si="4"/>
        <v>3178206</v>
      </c>
      <c r="C44" s="41">
        <f t="shared" si="5"/>
        <v>2883583</v>
      </c>
      <c r="D44" s="41">
        <f t="shared" si="6"/>
        <v>12</v>
      </c>
      <c r="E44" s="42" t="str">
        <f t="shared" si="2"/>
        <v>LAS PALMAS</v>
      </c>
      <c r="F44" s="42">
        <f t="shared" si="7"/>
        <v>5936022</v>
      </c>
      <c r="G44" s="42">
        <f t="shared" si="8"/>
        <v>6329634</v>
      </c>
    </row>
    <row r="45" spans="1:9" x14ac:dyDescent="0.25">
      <c r="A45" s="42" t="str">
        <f t="shared" si="3"/>
        <v>BARCELONA</v>
      </c>
      <c r="B45" s="41">
        <f t="shared" si="4"/>
        <v>11292001</v>
      </c>
      <c r="C45" s="41">
        <f t="shared" si="5"/>
        <v>10651487</v>
      </c>
      <c r="D45" s="41">
        <f t="shared" si="6"/>
        <v>2</v>
      </c>
      <c r="E45" s="42" t="str">
        <f t="shared" si="2"/>
        <v>GIJON</v>
      </c>
      <c r="F45" s="42">
        <f t="shared" si="7"/>
        <v>5180487</v>
      </c>
      <c r="G45" s="42">
        <f t="shared" si="8"/>
        <v>5613495</v>
      </c>
    </row>
    <row r="46" spans="1:9" x14ac:dyDescent="0.25">
      <c r="A46" s="42" t="str">
        <f t="shared" si="3"/>
        <v>BILBAO</v>
      </c>
      <c r="B46" s="41">
        <f t="shared" si="4"/>
        <v>8864957</v>
      </c>
      <c r="C46" s="41">
        <f t="shared" si="5"/>
        <v>7802913</v>
      </c>
      <c r="D46" s="41">
        <f t="shared" si="6"/>
        <v>4</v>
      </c>
      <c r="E46" s="42" t="str">
        <f t="shared" si="2"/>
        <v>HUELVA</v>
      </c>
      <c r="F46" s="42">
        <f t="shared" si="7"/>
        <v>4949907</v>
      </c>
      <c r="G46" s="42">
        <f t="shared" si="8"/>
        <v>4534367</v>
      </c>
    </row>
    <row r="47" spans="1:9" x14ac:dyDescent="0.25">
      <c r="A47" s="42" t="str">
        <f t="shared" si="3"/>
        <v>CARTAGENA</v>
      </c>
      <c r="B47" s="41">
        <f t="shared" si="4"/>
        <v>6919384</v>
      </c>
      <c r="C47" s="41">
        <f t="shared" si="5"/>
        <v>6261904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4863175</v>
      </c>
      <c r="G47" s="42">
        <f t="shared" si="8"/>
        <v>4869183</v>
      </c>
    </row>
    <row r="48" spans="1:9" x14ac:dyDescent="0.25">
      <c r="A48" s="42" t="str">
        <f t="shared" si="3"/>
        <v>CASTELLON</v>
      </c>
      <c r="B48" s="41">
        <f t="shared" si="4"/>
        <v>3150749</v>
      </c>
      <c r="C48" s="41">
        <f t="shared" si="5"/>
        <v>3140134</v>
      </c>
      <c r="D48" s="41">
        <f t="shared" si="6"/>
        <v>13</v>
      </c>
      <c r="E48" s="42" t="str">
        <f t="shared" si="2"/>
        <v>A CORUÑA</v>
      </c>
      <c r="F48" s="42">
        <f t="shared" si="7"/>
        <v>3442738</v>
      </c>
      <c r="G48" s="42">
        <f t="shared" si="8"/>
        <v>3685607</v>
      </c>
    </row>
    <row r="49" spans="1:7" x14ac:dyDescent="0.25">
      <c r="A49" s="42" t="str">
        <f t="shared" si="3"/>
        <v>CEUTA</v>
      </c>
      <c r="B49" s="41">
        <f t="shared" si="4"/>
        <v>488022</v>
      </c>
      <c r="C49" s="41">
        <f t="shared" si="5"/>
        <v>453276</v>
      </c>
      <c r="D49" s="41">
        <f t="shared" si="6"/>
        <v>25</v>
      </c>
      <c r="E49" s="42" t="str">
        <f t="shared" si="2"/>
        <v>BALEARES</v>
      </c>
      <c r="F49" s="42">
        <f t="shared" si="7"/>
        <v>3178206</v>
      </c>
      <c r="G49" s="42">
        <f t="shared" si="8"/>
        <v>2883583</v>
      </c>
    </row>
    <row r="50" spans="1:7" x14ac:dyDescent="0.25">
      <c r="A50" s="42" t="str">
        <f t="shared" si="3"/>
        <v>FERROL-SAN CIBRAO</v>
      </c>
      <c r="B50" s="41">
        <f t="shared" si="4"/>
        <v>2379005</v>
      </c>
      <c r="C50" s="41">
        <f t="shared" si="5"/>
        <v>2268427</v>
      </c>
      <c r="D50" s="41">
        <f t="shared" si="6"/>
        <v>14</v>
      </c>
      <c r="E50" s="42" t="str">
        <f t="shared" si="2"/>
        <v>CASTELLON</v>
      </c>
      <c r="F50" s="42">
        <f t="shared" si="7"/>
        <v>3150749</v>
      </c>
      <c r="G50" s="42">
        <f t="shared" si="8"/>
        <v>3140134</v>
      </c>
    </row>
    <row r="51" spans="1:7" x14ac:dyDescent="0.25">
      <c r="A51" s="42" t="str">
        <f t="shared" si="3"/>
        <v>GIJON</v>
      </c>
      <c r="B51" s="41">
        <f t="shared" si="4"/>
        <v>5180487</v>
      </c>
      <c r="C51" s="41">
        <f t="shared" si="5"/>
        <v>5613495</v>
      </c>
      <c r="D51" s="41">
        <f t="shared" si="6"/>
        <v>8</v>
      </c>
      <c r="E51" s="42" t="str">
        <f t="shared" si="2"/>
        <v>FERROL-SAN CIBRAO</v>
      </c>
      <c r="F51" s="42">
        <f t="shared" si="7"/>
        <v>2379005</v>
      </c>
      <c r="G51" s="42">
        <f t="shared" si="8"/>
        <v>2268427</v>
      </c>
    </row>
    <row r="52" spans="1:7" x14ac:dyDescent="0.25">
      <c r="A52" s="42" t="str">
        <f t="shared" si="3"/>
        <v>HUELVA</v>
      </c>
      <c r="B52" s="41">
        <f t="shared" si="4"/>
        <v>4949907</v>
      </c>
      <c r="C52" s="41">
        <f t="shared" si="5"/>
        <v>4534367</v>
      </c>
      <c r="D52" s="41">
        <f t="shared" si="6"/>
        <v>9</v>
      </c>
      <c r="E52" s="42" t="str">
        <f t="shared" si="2"/>
        <v>BAHIA DE CADIZ</v>
      </c>
      <c r="F52" s="42">
        <f t="shared" si="7"/>
        <v>1566815</v>
      </c>
      <c r="G52" s="42">
        <f t="shared" si="8"/>
        <v>1295104</v>
      </c>
    </row>
    <row r="53" spans="1:7" x14ac:dyDescent="0.25">
      <c r="A53" s="42" t="str">
        <f t="shared" si="3"/>
        <v>LAS PALMAS</v>
      </c>
      <c r="B53" s="41">
        <f t="shared" si="4"/>
        <v>5936022</v>
      </c>
      <c r="C53" s="41">
        <f t="shared" si="5"/>
        <v>6329634</v>
      </c>
      <c r="D53" s="41">
        <f t="shared" si="6"/>
        <v>7</v>
      </c>
      <c r="E53" s="42" t="str">
        <f t="shared" si="2"/>
        <v>AVILES</v>
      </c>
      <c r="F53" s="42">
        <f t="shared" si="7"/>
        <v>1529068</v>
      </c>
      <c r="G53" s="42">
        <f t="shared" si="8"/>
        <v>1139568</v>
      </c>
    </row>
    <row r="54" spans="1:7" x14ac:dyDescent="0.25">
      <c r="A54" s="42" t="str">
        <f t="shared" si="3"/>
        <v>MALAGA</v>
      </c>
      <c r="B54" s="41">
        <f t="shared" si="4"/>
        <v>995797</v>
      </c>
      <c r="C54" s="41">
        <f t="shared" si="5"/>
        <v>890551</v>
      </c>
      <c r="D54" s="41">
        <f t="shared" si="6"/>
        <v>22</v>
      </c>
      <c r="E54" s="42" t="str">
        <f t="shared" si="2"/>
        <v>PASAIA</v>
      </c>
      <c r="F54" s="42">
        <f t="shared" si="7"/>
        <v>1436314</v>
      </c>
      <c r="G54" s="42">
        <f t="shared" si="8"/>
        <v>1293543</v>
      </c>
    </row>
    <row r="55" spans="1:7" x14ac:dyDescent="0.25">
      <c r="A55" s="42" t="str">
        <f t="shared" si="3"/>
        <v>MARIN Y RIA DE PONTEVEDRA</v>
      </c>
      <c r="B55" s="41">
        <f t="shared" si="4"/>
        <v>444522</v>
      </c>
      <c r="C55" s="41">
        <f t="shared" si="5"/>
        <v>479313</v>
      </c>
      <c r="D55" s="41">
        <f t="shared" si="6"/>
        <v>26</v>
      </c>
      <c r="E55" s="42" t="str">
        <f t="shared" si="2"/>
        <v>ALMERIA</v>
      </c>
      <c r="F55" s="42">
        <f t="shared" si="7"/>
        <v>1412393</v>
      </c>
      <c r="G55" s="42">
        <f t="shared" si="8"/>
        <v>1666738</v>
      </c>
    </row>
    <row r="56" spans="1:7" x14ac:dyDescent="0.25">
      <c r="A56" s="42" t="str">
        <f t="shared" si="3"/>
        <v>MELILLA</v>
      </c>
      <c r="B56" s="41">
        <f t="shared" si="4"/>
        <v>205858</v>
      </c>
      <c r="C56" s="41">
        <f t="shared" si="5"/>
        <v>182343</v>
      </c>
      <c r="D56" s="41">
        <f t="shared" si="6"/>
        <v>28</v>
      </c>
      <c r="E56" s="42" t="str">
        <f t="shared" si="2"/>
        <v>SEVILLA</v>
      </c>
      <c r="F56" s="42">
        <f t="shared" si="7"/>
        <v>1330664</v>
      </c>
      <c r="G56" s="42">
        <f t="shared" si="8"/>
        <v>1042326</v>
      </c>
    </row>
    <row r="57" spans="1:7" x14ac:dyDescent="0.25">
      <c r="A57" s="42" t="str">
        <f t="shared" si="3"/>
        <v>MOTRIL</v>
      </c>
      <c r="B57" s="41">
        <f t="shared" si="4"/>
        <v>661906</v>
      </c>
      <c r="C57" s="41">
        <f t="shared" si="5"/>
        <v>569166</v>
      </c>
      <c r="D57" s="41">
        <f t="shared" si="6"/>
        <v>24</v>
      </c>
      <c r="E57" s="42" t="str">
        <f t="shared" si="2"/>
        <v>SANTANDER</v>
      </c>
      <c r="F57" s="42">
        <f t="shared" si="7"/>
        <v>1325921</v>
      </c>
      <c r="G57" s="42">
        <f t="shared" si="8"/>
        <v>1414691</v>
      </c>
    </row>
    <row r="58" spans="1:7" x14ac:dyDescent="0.25">
      <c r="A58" s="42" t="str">
        <f t="shared" si="3"/>
        <v>PASAIA</v>
      </c>
      <c r="B58" s="41">
        <f t="shared" si="4"/>
        <v>1436314</v>
      </c>
      <c r="C58" s="41">
        <f t="shared" si="5"/>
        <v>1293543</v>
      </c>
      <c r="D58" s="41">
        <f t="shared" si="6"/>
        <v>17</v>
      </c>
      <c r="E58" s="42" t="str">
        <f t="shared" si="2"/>
        <v>VIGO</v>
      </c>
      <c r="F58" s="42">
        <f t="shared" si="7"/>
        <v>1169221</v>
      </c>
      <c r="G58" s="42">
        <f t="shared" si="8"/>
        <v>1138336</v>
      </c>
    </row>
    <row r="59" spans="1:7" x14ac:dyDescent="0.25">
      <c r="A59" s="42" t="str">
        <f t="shared" si="3"/>
        <v>SANTA CRUZ DE TENERIFE</v>
      </c>
      <c r="B59" s="41">
        <f t="shared" si="4"/>
        <v>4863175</v>
      </c>
      <c r="C59" s="41">
        <f t="shared" si="5"/>
        <v>4869183</v>
      </c>
      <c r="D59" s="41">
        <f t="shared" si="6"/>
        <v>10</v>
      </c>
      <c r="E59" s="42" t="str">
        <f t="shared" si="2"/>
        <v>MALAGA</v>
      </c>
      <c r="F59" s="42">
        <f t="shared" si="7"/>
        <v>995797</v>
      </c>
      <c r="G59" s="42">
        <f t="shared" si="8"/>
        <v>890551</v>
      </c>
    </row>
    <row r="60" spans="1:7" x14ac:dyDescent="0.25">
      <c r="A60" s="42" t="str">
        <f t="shared" si="3"/>
        <v>SANTANDER</v>
      </c>
      <c r="B60" s="41">
        <f t="shared" si="4"/>
        <v>1325921</v>
      </c>
      <c r="C60" s="41">
        <f t="shared" si="5"/>
        <v>1414691</v>
      </c>
      <c r="D60" s="41">
        <f t="shared" si="6"/>
        <v>20</v>
      </c>
      <c r="E60" s="42" t="str">
        <f t="shared" si="2"/>
        <v>ALICANTE</v>
      </c>
      <c r="F60" s="42">
        <f t="shared" si="7"/>
        <v>875549</v>
      </c>
      <c r="G60" s="42">
        <f t="shared" si="8"/>
        <v>817000</v>
      </c>
    </row>
    <row r="61" spans="1:7" x14ac:dyDescent="0.25">
      <c r="A61" s="42" t="str">
        <f t="shared" si="3"/>
        <v>SEVILLA</v>
      </c>
      <c r="B61" s="41">
        <f t="shared" si="4"/>
        <v>1330664</v>
      </c>
      <c r="C61" s="41">
        <f t="shared" si="5"/>
        <v>1042326</v>
      </c>
      <c r="D61" s="41">
        <f t="shared" si="6"/>
        <v>19</v>
      </c>
      <c r="E61" s="42" t="str">
        <f t="shared" si="2"/>
        <v>MOTRIL</v>
      </c>
      <c r="F61" s="42">
        <f t="shared" si="7"/>
        <v>661906</v>
      </c>
      <c r="G61" s="42">
        <f t="shared" si="8"/>
        <v>569166</v>
      </c>
    </row>
    <row r="62" spans="1:7" x14ac:dyDescent="0.25">
      <c r="A62" s="42" t="str">
        <f t="shared" si="3"/>
        <v>TARRAGONA</v>
      </c>
      <c r="B62" s="41">
        <f t="shared" si="4"/>
        <v>8065909</v>
      </c>
      <c r="C62" s="41">
        <f t="shared" si="5"/>
        <v>7819619</v>
      </c>
      <c r="D62" s="41">
        <f t="shared" si="6"/>
        <v>5</v>
      </c>
      <c r="E62" s="42" t="str">
        <f t="shared" si="2"/>
        <v>CEUTA</v>
      </c>
      <c r="F62" s="42">
        <f t="shared" si="7"/>
        <v>488022</v>
      </c>
      <c r="G62" s="42">
        <f t="shared" si="8"/>
        <v>453276</v>
      </c>
    </row>
    <row r="63" spans="1:7" x14ac:dyDescent="0.25">
      <c r="A63" s="42" t="str">
        <f t="shared" si="3"/>
        <v>VALENCIA</v>
      </c>
      <c r="B63" s="41">
        <f t="shared" si="4"/>
        <v>10900715</v>
      </c>
      <c r="C63" s="41">
        <f t="shared" si="5"/>
        <v>9595969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444522</v>
      </c>
      <c r="G63" s="42">
        <f t="shared" si="8"/>
        <v>479313</v>
      </c>
    </row>
    <row r="64" spans="1:7" x14ac:dyDescent="0.25">
      <c r="A64" s="42" t="str">
        <f t="shared" si="3"/>
        <v>VIGO</v>
      </c>
      <c r="B64" s="41">
        <f t="shared" si="4"/>
        <v>1169221</v>
      </c>
      <c r="C64" s="41">
        <f t="shared" si="5"/>
        <v>1138336</v>
      </c>
      <c r="D64" s="41">
        <f t="shared" si="6"/>
        <v>21</v>
      </c>
      <c r="E64" s="42" t="str">
        <f t="shared" si="2"/>
        <v>VILAGARCIA</v>
      </c>
      <c r="F64" s="42">
        <f t="shared" si="7"/>
        <v>285182</v>
      </c>
      <c r="G64" s="42">
        <f t="shared" si="8"/>
        <v>288373</v>
      </c>
    </row>
    <row r="65" spans="1:7" x14ac:dyDescent="0.25">
      <c r="A65" s="42" t="str">
        <f t="shared" si="3"/>
        <v>VILAGARCIA</v>
      </c>
      <c r="B65" s="41">
        <f t="shared" si="4"/>
        <v>285182</v>
      </c>
      <c r="C65" s="41">
        <f t="shared" si="5"/>
        <v>288373</v>
      </c>
      <c r="D65" s="41">
        <f t="shared" si="6"/>
        <v>27</v>
      </c>
      <c r="E65" s="42" t="str">
        <f t="shared" si="2"/>
        <v>MELILLA</v>
      </c>
      <c r="F65" s="42">
        <f t="shared" si="7"/>
        <v>205858</v>
      </c>
      <c r="G65" s="42">
        <f t="shared" si="8"/>
        <v>182343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1147277</v>
      </c>
      <c r="C7" s="37">
        <v>1231564</v>
      </c>
      <c r="D7" s="37">
        <v>3529334</v>
      </c>
      <c r="E7" s="37">
        <v>3339085</v>
      </c>
      <c r="F7" s="10">
        <f>((E7*100)/D7)-100</f>
        <v>-5.3905071041731958</v>
      </c>
      <c r="G7" s="1"/>
      <c r="H7" s="1"/>
      <c r="I7" s="1"/>
    </row>
    <row r="8" spans="1:12" x14ac:dyDescent="0.25">
      <c r="A8" s="11" t="s">
        <v>42</v>
      </c>
      <c r="B8" s="38">
        <v>280857</v>
      </c>
      <c r="C8" s="38">
        <v>295223</v>
      </c>
      <c r="D8" s="38">
        <v>805924</v>
      </c>
      <c r="E8" s="38">
        <v>863013</v>
      </c>
      <c r="F8" s="13">
        <f t="shared" ref="F8:F35" si="0">((E8*100)/D8)-100</f>
        <v>7.0836704205359382</v>
      </c>
      <c r="G8" s="1"/>
      <c r="H8" s="1"/>
      <c r="I8" s="1"/>
    </row>
    <row r="9" spans="1:12" x14ac:dyDescent="0.25">
      <c r="A9" s="8" t="s">
        <v>43</v>
      </c>
      <c r="B9" s="37">
        <v>618986</v>
      </c>
      <c r="C9" s="37">
        <v>385323</v>
      </c>
      <c r="D9" s="37">
        <v>1637292</v>
      </c>
      <c r="E9" s="37">
        <v>1385781</v>
      </c>
      <c r="F9" s="10">
        <f t="shared" si="0"/>
        <v>-15.361401631474408</v>
      </c>
      <c r="G9" s="1"/>
      <c r="H9" s="1"/>
      <c r="I9" s="1"/>
    </row>
    <row r="10" spans="1:12" x14ac:dyDescent="0.25">
      <c r="A10" s="11" t="s">
        <v>44</v>
      </c>
      <c r="B10" s="38">
        <v>382522</v>
      </c>
      <c r="C10" s="38">
        <v>512875</v>
      </c>
      <c r="D10" s="38">
        <v>1120160</v>
      </c>
      <c r="E10" s="38">
        <v>1509767</v>
      </c>
      <c r="F10" s="13">
        <f t="shared" si="0"/>
        <v>34.781370518497368</v>
      </c>
      <c r="G10" s="1"/>
      <c r="H10" s="1"/>
      <c r="I10" s="1"/>
    </row>
    <row r="11" spans="1:12" x14ac:dyDescent="0.25">
      <c r="A11" s="8" t="s">
        <v>45</v>
      </c>
      <c r="B11" s="37">
        <v>5593727</v>
      </c>
      <c r="C11" s="37">
        <v>5797360</v>
      </c>
      <c r="D11" s="37">
        <v>15611573</v>
      </c>
      <c r="E11" s="37">
        <v>15516313</v>
      </c>
      <c r="F11" s="10">
        <f t="shared" si="0"/>
        <v>-0.61018835193608822</v>
      </c>
      <c r="G11" s="1"/>
      <c r="H11" s="1"/>
      <c r="I11" s="1"/>
    </row>
    <row r="12" spans="1:12" x14ac:dyDescent="0.25">
      <c r="A12" s="11" t="s">
        <v>46</v>
      </c>
      <c r="B12" s="38">
        <v>427404</v>
      </c>
      <c r="C12" s="38">
        <v>547628</v>
      </c>
      <c r="D12" s="38">
        <v>1273083</v>
      </c>
      <c r="E12" s="38">
        <v>1545904</v>
      </c>
      <c r="F12" s="13">
        <f t="shared" si="0"/>
        <v>21.429946044366318</v>
      </c>
      <c r="G12" s="1"/>
      <c r="H12" s="1"/>
      <c r="I12" s="1"/>
    </row>
    <row r="13" spans="1:12" x14ac:dyDescent="0.25">
      <c r="A13" s="8" t="s">
        <v>47</v>
      </c>
      <c r="B13" s="37">
        <v>1075686</v>
      </c>
      <c r="C13" s="37">
        <v>1222040</v>
      </c>
      <c r="D13" s="37">
        <v>2869291</v>
      </c>
      <c r="E13" s="37">
        <v>3170058</v>
      </c>
      <c r="F13" s="10">
        <f t="shared" si="0"/>
        <v>10.482275935065488</v>
      </c>
      <c r="G13" s="1"/>
      <c r="H13" s="1"/>
      <c r="I13" s="1"/>
    </row>
    <row r="14" spans="1:12" x14ac:dyDescent="0.25">
      <c r="A14" s="11" t="s">
        <v>48</v>
      </c>
      <c r="B14" s="38">
        <v>3760987</v>
      </c>
      <c r="C14" s="38">
        <v>3993360</v>
      </c>
      <c r="D14" s="38">
        <v>10426327</v>
      </c>
      <c r="E14" s="38">
        <v>11082196</v>
      </c>
      <c r="F14" s="13">
        <f t="shared" si="0"/>
        <v>6.2905086326181845</v>
      </c>
      <c r="G14" s="1"/>
      <c r="H14" s="1"/>
      <c r="I14" s="1"/>
    </row>
    <row r="15" spans="1:12" x14ac:dyDescent="0.25">
      <c r="A15" s="8" t="s">
        <v>49</v>
      </c>
      <c r="B15" s="37">
        <v>2798322</v>
      </c>
      <c r="C15" s="37">
        <v>3221569</v>
      </c>
      <c r="D15" s="37">
        <v>7670334</v>
      </c>
      <c r="E15" s="37">
        <v>8703670</v>
      </c>
      <c r="F15" s="10">
        <f t="shared" si="0"/>
        <v>13.471851421333156</v>
      </c>
      <c r="G15" s="1"/>
      <c r="H15" s="1"/>
      <c r="I15" s="1"/>
    </row>
    <row r="16" spans="1:12" x14ac:dyDescent="0.25">
      <c r="A16" s="11" t="s">
        <v>50</v>
      </c>
      <c r="B16" s="38">
        <v>2156279</v>
      </c>
      <c r="C16" s="38">
        <v>2341870</v>
      </c>
      <c r="D16" s="38">
        <v>6227864</v>
      </c>
      <c r="E16" s="38">
        <v>6888551</v>
      </c>
      <c r="F16" s="13">
        <f t="shared" si="0"/>
        <v>10.608564991143027</v>
      </c>
      <c r="G16" s="1"/>
      <c r="H16" s="1"/>
      <c r="I16" s="1"/>
    </row>
    <row r="17" spans="1:9" x14ac:dyDescent="0.25">
      <c r="A17" s="8" t="s">
        <v>51</v>
      </c>
      <c r="B17" s="37">
        <v>1092558</v>
      </c>
      <c r="C17" s="37">
        <v>1123380</v>
      </c>
      <c r="D17" s="37">
        <v>3130657</v>
      </c>
      <c r="E17" s="37">
        <v>3140410</v>
      </c>
      <c r="F17" s="10">
        <f t="shared" si="0"/>
        <v>0.31153205221779956</v>
      </c>
      <c r="G17" s="1"/>
      <c r="H17" s="1"/>
      <c r="I17" s="1"/>
    </row>
    <row r="18" spans="1:9" x14ac:dyDescent="0.25">
      <c r="A18" s="11" t="s">
        <v>52</v>
      </c>
      <c r="B18" s="38">
        <v>113945</v>
      </c>
      <c r="C18" s="38">
        <v>100588</v>
      </c>
      <c r="D18" s="38">
        <v>360723</v>
      </c>
      <c r="E18" s="38">
        <v>389707</v>
      </c>
      <c r="F18" s="13">
        <f t="shared" si="0"/>
        <v>8.0349742045835768</v>
      </c>
      <c r="G18" s="1"/>
      <c r="H18" s="1"/>
      <c r="I18" s="1"/>
    </row>
    <row r="19" spans="1:9" x14ac:dyDescent="0.25">
      <c r="A19" s="8" t="s">
        <v>53</v>
      </c>
      <c r="B19" s="37">
        <v>845677</v>
      </c>
      <c r="C19" s="37">
        <v>768485</v>
      </c>
      <c r="D19" s="37">
        <v>2264390</v>
      </c>
      <c r="E19" s="37">
        <v>2376128</v>
      </c>
      <c r="F19" s="10">
        <f t="shared" si="0"/>
        <v>4.9345739912294277</v>
      </c>
      <c r="G19" s="1"/>
      <c r="H19" s="1"/>
      <c r="I19" s="1"/>
    </row>
    <row r="20" spans="1:9" x14ac:dyDescent="0.25">
      <c r="A20" s="11" t="s">
        <v>54</v>
      </c>
      <c r="B20" s="38">
        <v>2039595</v>
      </c>
      <c r="C20" s="38">
        <v>1853583</v>
      </c>
      <c r="D20" s="38">
        <v>5558733</v>
      </c>
      <c r="E20" s="38">
        <v>5122063</v>
      </c>
      <c r="F20" s="13">
        <f t="shared" si="0"/>
        <v>-7.8555670869602778</v>
      </c>
      <c r="G20" s="1"/>
      <c r="H20" s="1"/>
      <c r="I20" s="1"/>
    </row>
    <row r="21" spans="1:9" x14ac:dyDescent="0.25">
      <c r="A21" s="8" t="s">
        <v>55</v>
      </c>
      <c r="B21" s="37">
        <v>1297137</v>
      </c>
      <c r="C21" s="37">
        <v>2014031</v>
      </c>
      <c r="D21" s="37">
        <v>4508667</v>
      </c>
      <c r="E21" s="37">
        <v>4921400</v>
      </c>
      <c r="F21" s="10">
        <f t="shared" si="0"/>
        <v>9.1542134293794533</v>
      </c>
      <c r="G21" s="1"/>
      <c r="H21" s="1"/>
      <c r="I21" s="1"/>
    </row>
    <row r="22" spans="1:9" x14ac:dyDescent="0.25">
      <c r="A22" s="11" t="s">
        <v>56</v>
      </c>
      <c r="B22" s="38">
        <v>2091803</v>
      </c>
      <c r="C22" s="38">
        <v>1787150</v>
      </c>
      <c r="D22" s="38">
        <v>5784107</v>
      </c>
      <c r="E22" s="38">
        <v>5464252</v>
      </c>
      <c r="F22" s="13">
        <f t="shared" si="0"/>
        <v>-5.5298942429661082</v>
      </c>
      <c r="G22" s="1"/>
      <c r="H22" s="1"/>
      <c r="I22" s="1"/>
    </row>
    <row r="23" spans="1:9" x14ac:dyDescent="0.25">
      <c r="A23" s="8" t="s">
        <v>57</v>
      </c>
      <c r="B23" s="37">
        <v>328139</v>
      </c>
      <c r="C23" s="37">
        <v>306946</v>
      </c>
      <c r="D23" s="37">
        <v>872324</v>
      </c>
      <c r="E23" s="37">
        <v>980535</v>
      </c>
      <c r="F23" s="10">
        <f t="shared" si="0"/>
        <v>12.404909185119294</v>
      </c>
      <c r="G23" s="1"/>
      <c r="H23" s="1"/>
      <c r="I23" s="1"/>
    </row>
    <row r="24" spans="1:9" x14ac:dyDescent="0.25">
      <c r="A24" s="11" t="s">
        <v>58</v>
      </c>
      <c r="B24" s="38">
        <v>219957</v>
      </c>
      <c r="C24" s="38">
        <v>123021</v>
      </c>
      <c r="D24" s="38">
        <v>461155</v>
      </c>
      <c r="E24" s="38">
        <v>426490</v>
      </c>
      <c r="F24" s="13">
        <f t="shared" si="0"/>
        <v>-7.5169953703201742</v>
      </c>
      <c r="G24" s="1"/>
      <c r="H24" s="1"/>
      <c r="I24" s="1"/>
    </row>
    <row r="25" spans="1:9" x14ac:dyDescent="0.25">
      <c r="A25" s="8" t="s">
        <v>59</v>
      </c>
      <c r="B25" s="37">
        <v>58291</v>
      </c>
      <c r="C25" s="37">
        <v>69013</v>
      </c>
      <c r="D25" s="37">
        <v>176807</v>
      </c>
      <c r="E25" s="37">
        <v>197247</v>
      </c>
      <c r="F25" s="10">
        <f t="shared" si="0"/>
        <v>11.560628255668604</v>
      </c>
      <c r="G25" s="1"/>
      <c r="H25" s="1"/>
      <c r="I25" s="1"/>
    </row>
    <row r="26" spans="1:9" x14ac:dyDescent="0.25">
      <c r="A26" s="11" t="s">
        <v>60</v>
      </c>
      <c r="B26" s="38">
        <v>171013</v>
      </c>
      <c r="C26" s="38">
        <v>223105</v>
      </c>
      <c r="D26" s="38">
        <v>564996</v>
      </c>
      <c r="E26" s="38">
        <v>657001</v>
      </c>
      <c r="F26" s="13">
        <f t="shared" si="0"/>
        <v>16.284186082733328</v>
      </c>
      <c r="G26" s="1"/>
      <c r="H26" s="1"/>
      <c r="I26" s="1"/>
    </row>
    <row r="27" spans="1:9" x14ac:dyDescent="0.25">
      <c r="A27" s="8" t="s">
        <v>61</v>
      </c>
      <c r="B27" s="37">
        <v>451661</v>
      </c>
      <c r="C27" s="37">
        <v>548473</v>
      </c>
      <c r="D27" s="37">
        <v>1279584</v>
      </c>
      <c r="E27" s="37">
        <v>1421487</v>
      </c>
      <c r="F27" s="10">
        <f t="shared" si="0"/>
        <v>11.089776052216976</v>
      </c>
      <c r="G27" s="1"/>
      <c r="H27" s="1"/>
      <c r="I27" s="1"/>
    </row>
    <row r="28" spans="1:9" x14ac:dyDescent="0.25">
      <c r="A28" s="11" t="s">
        <v>62</v>
      </c>
      <c r="B28" s="38">
        <v>1633963</v>
      </c>
      <c r="C28" s="38">
        <v>1599839</v>
      </c>
      <c r="D28" s="38">
        <v>4594255</v>
      </c>
      <c r="E28" s="38">
        <v>4617951</v>
      </c>
      <c r="F28" s="13">
        <f t="shared" si="0"/>
        <v>0.51577459239854306</v>
      </c>
      <c r="G28" s="1"/>
      <c r="H28" s="1"/>
      <c r="I28" s="1"/>
    </row>
    <row r="29" spans="1:9" x14ac:dyDescent="0.25">
      <c r="A29" s="8" t="s">
        <v>63</v>
      </c>
      <c r="B29" s="37">
        <v>421602</v>
      </c>
      <c r="C29" s="37">
        <v>515094</v>
      </c>
      <c r="D29" s="37">
        <v>1398088</v>
      </c>
      <c r="E29" s="37">
        <v>1311999</v>
      </c>
      <c r="F29" s="10">
        <f t="shared" si="0"/>
        <v>-6.1576238405593955</v>
      </c>
      <c r="G29" s="1"/>
      <c r="H29" s="1"/>
      <c r="I29" s="1"/>
    </row>
    <row r="30" spans="1:9" x14ac:dyDescent="0.25">
      <c r="A30" s="11" t="s">
        <v>64</v>
      </c>
      <c r="B30" s="38">
        <v>336786</v>
      </c>
      <c r="C30" s="38">
        <v>470632</v>
      </c>
      <c r="D30" s="38">
        <v>1042326</v>
      </c>
      <c r="E30" s="38">
        <v>1330664</v>
      </c>
      <c r="F30" s="13">
        <f t="shared" si="0"/>
        <v>27.662938466468262</v>
      </c>
      <c r="G30" s="1"/>
      <c r="H30" s="1"/>
      <c r="I30" s="1"/>
    </row>
    <row r="31" spans="1:9" x14ac:dyDescent="0.25">
      <c r="A31" s="8" t="s">
        <v>65</v>
      </c>
      <c r="B31" s="37">
        <v>2619037</v>
      </c>
      <c r="C31" s="37">
        <v>2792790</v>
      </c>
      <c r="D31" s="37">
        <v>7749287</v>
      </c>
      <c r="E31" s="37">
        <v>8012536</v>
      </c>
      <c r="F31" s="10">
        <f t="shared" si="0"/>
        <v>3.3970738211141196</v>
      </c>
      <c r="G31" s="1"/>
      <c r="H31" s="1"/>
      <c r="I31" s="1"/>
    </row>
    <row r="32" spans="1:9" x14ac:dyDescent="0.25">
      <c r="A32" s="11" t="s">
        <v>66</v>
      </c>
      <c r="B32" s="38">
        <v>3537355</v>
      </c>
      <c r="C32" s="38">
        <v>3844058</v>
      </c>
      <c r="D32" s="38">
        <v>9519665</v>
      </c>
      <c r="E32" s="38">
        <v>10831067</v>
      </c>
      <c r="F32" s="13">
        <f t="shared" si="0"/>
        <v>13.775715847143786</v>
      </c>
      <c r="G32" s="1"/>
      <c r="H32" s="1"/>
      <c r="I32" s="1"/>
    </row>
    <row r="33" spans="1:9" x14ac:dyDescent="0.25">
      <c r="A33" s="8" t="s">
        <v>67</v>
      </c>
      <c r="B33" s="37">
        <v>377132</v>
      </c>
      <c r="C33" s="37">
        <v>362343</v>
      </c>
      <c r="D33" s="37">
        <v>1027057</v>
      </c>
      <c r="E33" s="37">
        <v>1053876</v>
      </c>
      <c r="F33" s="10">
        <f t="shared" si="0"/>
        <v>2.6112474770144161</v>
      </c>
      <c r="G33" s="1"/>
      <c r="H33" s="1"/>
      <c r="I33" s="1"/>
    </row>
    <row r="34" spans="1:9" x14ac:dyDescent="0.25">
      <c r="A34" s="11" t="s">
        <v>68</v>
      </c>
      <c r="B34" s="38">
        <v>102179</v>
      </c>
      <c r="C34" s="38">
        <v>84134</v>
      </c>
      <c r="D34" s="38">
        <v>286223</v>
      </c>
      <c r="E34" s="38">
        <v>283691</v>
      </c>
      <c r="F34" s="13">
        <f t="shared" si="0"/>
        <v>-0.8846249253204661</v>
      </c>
      <c r="G34" s="1"/>
      <c r="H34" s="1"/>
      <c r="I34" s="1"/>
    </row>
    <row r="35" spans="1:9" x14ac:dyDescent="0.25">
      <c r="A35" s="14" t="s">
        <v>69</v>
      </c>
      <c r="B35" s="15">
        <f>SUM(B7:B34)</f>
        <v>35979877</v>
      </c>
      <c r="C35" s="15">
        <f t="shared" ref="C35:E35" si="1">SUM(C7:C34)</f>
        <v>38135477</v>
      </c>
      <c r="D35" s="15">
        <f t="shared" si="1"/>
        <v>101750226</v>
      </c>
      <c r="E35" s="15">
        <f t="shared" si="1"/>
        <v>106542842</v>
      </c>
      <c r="F35" s="16">
        <f t="shared" si="0"/>
        <v>4.7101772530706683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3339085</v>
      </c>
      <c r="C38" s="41">
        <f>D7</f>
        <v>3529334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15516313</v>
      </c>
      <c r="G38" s="42">
        <f>LOOKUP(E38,$A$38:$A$65,$C$38:$C$65)</f>
        <v>15611573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863013</v>
      </c>
      <c r="C39" s="41">
        <f t="shared" ref="C39:C65" si="5">D8</f>
        <v>805924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11082196</v>
      </c>
      <c r="G39" s="42">
        <f t="shared" ref="G39:G65" si="8">LOOKUP(E39,$A$38:$A$65,$C$38:$C$65)</f>
        <v>10426327</v>
      </c>
    </row>
    <row r="40" spans="1:9" x14ac:dyDescent="0.25">
      <c r="A40" s="42" t="str">
        <f t="shared" si="3"/>
        <v>ALMERIA</v>
      </c>
      <c r="B40" s="41">
        <f t="shared" si="4"/>
        <v>1385781</v>
      </c>
      <c r="C40" s="41">
        <f t="shared" si="5"/>
        <v>1637292</v>
      </c>
      <c r="D40" s="41">
        <f t="shared" si="6"/>
        <v>18</v>
      </c>
      <c r="E40" s="42" t="str">
        <f t="shared" si="2"/>
        <v>VALENCIA</v>
      </c>
      <c r="F40" s="42">
        <f t="shared" si="7"/>
        <v>10831067</v>
      </c>
      <c r="G40" s="42">
        <f t="shared" si="8"/>
        <v>9519665</v>
      </c>
    </row>
    <row r="41" spans="1:9" x14ac:dyDescent="0.25">
      <c r="A41" s="42" t="str">
        <f t="shared" si="3"/>
        <v>AVILES</v>
      </c>
      <c r="B41" s="41">
        <f t="shared" si="4"/>
        <v>1509767</v>
      </c>
      <c r="C41" s="41">
        <f t="shared" si="5"/>
        <v>1120160</v>
      </c>
      <c r="D41" s="41">
        <f t="shared" si="6"/>
        <v>16</v>
      </c>
      <c r="E41" s="42" t="str">
        <f t="shared" si="2"/>
        <v>BILBAO</v>
      </c>
      <c r="F41" s="42">
        <f t="shared" si="7"/>
        <v>8703670</v>
      </c>
      <c r="G41" s="42">
        <f t="shared" si="8"/>
        <v>7670334</v>
      </c>
    </row>
    <row r="42" spans="1:9" x14ac:dyDescent="0.25">
      <c r="A42" s="42" t="str">
        <f t="shared" si="3"/>
        <v>BAHIA DE ALGECIRAS</v>
      </c>
      <c r="B42" s="41">
        <f t="shared" si="4"/>
        <v>15516313</v>
      </c>
      <c r="C42" s="41">
        <f t="shared" si="5"/>
        <v>15611573</v>
      </c>
      <c r="D42" s="41">
        <f t="shared" si="6"/>
        <v>1</v>
      </c>
      <c r="E42" s="42" t="str">
        <f t="shared" si="2"/>
        <v>TARRAGONA</v>
      </c>
      <c r="F42" s="42">
        <f t="shared" si="7"/>
        <v>8012536</v>
      </c>
      <c r="G42" s="42">
        <f t="shared" si="8"/>
        <v>7749287</v>
      </c>
    </row>
    <row r="43" spans="1:9" x14ac:dyDescent="0.25">
      <c r="A43" s="42" t="str">
        <f t="shared" si="3"/>
        <v>BAHIA DE CADIZ</v>
      </c>
      <c r="B43" s="41">
        <f t="shared" si="4"/>
        <v>1545904</v>
      </c>
      <c r="C43" s="41">
        <f t="shared" si="5"/>
        <v>1273083</v>
      </c>
      <c r="D43" s="41">
        <f t="shared" si="6"/>
        <v>15</v>
      </c>
      <c r="E43" s="42" t="str">
        <f t="shared" si="2"/>
        <v>CARTAGENA</v>
      </c>
      <c r="F43" s="42">
        <f t="shared" si="7"/>
        <v>6888551</v>
      </c>
      <c r="G43" s="42">
        <f t="shared" si="8"/>
        <v>6227864</v>
      </c>
    </row>
    <row r="44" spans="1:9" x14ac:dyDescent="0.25">
      <c r="A44" s="42" t="str">
        <f t="shared" si="3"/>
        <v>BALEARES</v>
      </c>
      <c r="B44" s="41">
        <f t="shared" si="4"/>
        <v>3170058</v>
      </c>
      <c r="C44" s="41">
        <f t="shared" si="5"/>
        <v>2869291</v>
      </c>
      <c r="D44" s="41">
        <f t="shared" si="6"/>
        <v>12</v>
      </c>
      <c r="E44" s="42" t="str">
        <f t="shared" si="2"/>
        <v>LAS PALMAS</v>
      </c>
      <c r="F44" s="42">
        <f t="shared" si="7"/>
        <v>5464252</v>
      </c>
      <c r="G44" s="42">
        <f t="shared" si="8"/>
        <v>5784107</v>
      </c>
    </row>
    <row r="45" spans="1:9" x14ac:dyDescent="0.25">
      <c r="A45" s="42" t="str">
        <f t="shared" si="3"/>
        <v>BARCELONA</v>
      </c>
      <c r="B45" s="41">
        <f t="shared" si="4"/>
        <v>11082196</v>
      </c>
      <c r="C45" s="41">
        <f t="shared" si="5"/>
        <v>10426327</v>
      </c>
      <c r="D45" s="41">
        <f t="shared" si="6"/>
        <v>2</v>
      </c>
      <c r="E45" s="42" t="str">
        <f t="shared" si="2"/>
        <v>GIJON</v>
      </c>
      <c r="F45" s="42">
        <f t="shared" si="7"/>
        <v>5122063</v>
      </c>
      <c r="G45" s="42">
        <f t="shared" si="8"/>
        <v>5558733</v>
      </c>
    </row>
    <row r="46" spans="1:9" x14ac:dyDescent="0.25">
      <c r="A46" s="42" t="str">
        <f t="shared" si="3"/>
        <v>BILBAO</v>
      </c>
      <c r="B46" s="41">
        <f t="shared" si="4"/>
        <v>8703670</v>
      </c>
      <c r="C46" s="41">
        <f t="shared" si="5"/>
        <v>7670334</v>
      </c>
      <c r="D46" s="41">
        <f t="shared" si="6"/>
        <v>4</v>
      </c>
      <c r="E46" s="42" t="str">
        <f t="shared" si="2"/>
        <v>HUELVA</v>
      </c>
      <c r="F46" s="42">
        <f t="shared" si="7"/>
        <v>4921400</v>
      </c>
      <c r="G46" s="42">
        <f t="shared" si="8"/>
        <v>4508667</v>
      </c>
    </row>
    <row r="47" spans="1:9" x14ac:dyDescent="0.25">
      <c r="A47" s="42" t="str">
        <f t="shared" si="3"/>
        <v>CARTAGENA</v>
      </c>
      <c r="B47" s="41">
        <f t="shared" si="4"/>
        <v>6888551</v>
      </c>
      <c r="C47" s="41">
        <f t="shared" si="5"/>
        <v>6227864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4617951</v>
      </c>
      <c r="G47" s="42">
        <f t="shared" si="8"/>
        <v>4594255</v>
      </c>
    </row>
    <row r="48" spans="1:9" x14ac:dyDescent="0.25">
      <c r="A48" s="42" t="str">
        <f t="shared" si="3"/>
        <v>CASTELLON</v>
      </c>
      <c r="B48" s="41">
        <f t="shared" si="4"/>
        <v>3140410</v>
      </c>
      <c r="C48" s="41">
        <f t="shared" si="5"/>
        <v>3130657</v>
      </c>
      <c r="D48" s="41">
        <f t="shared" si="6"/>
        <v>13</v>
      </c>
      <c r="E48" s="42" t="str">
        <f t="shared" si="2"/>
        <v>A CORUÑA</v>
      </c>
      <c r="F48" s="42">
        <f t="shared" si="7"/>
        <v>3339085</v>
      </c>
      <c r="G48" s="42">
        <f t="shared" si="8"/>
        <v>3529334</v>
      </c>
    </row>
    <row r="49" spans="1:7" x14ac:dyDescent="0.25">
      <c r="A49" s="42" t="str">
        <f t="shared" si="3"/>
        <v>CEUTA</v>
      </c>
      <c r="B49" s="41">
        <f t="shared" si="4"/>
        <v>389707</v>
      </c>
      <c r="C49" s="41">
        <f t="shared" si="5"/>
        <v>360723</v>
      </c>
      <c r="D49" s="41">
        <f t="shared" si="6"/>
        <v>26</v>
      </c>
      <c r="E49" s="42" t="str">
        <f t="shared" si="2"/>
        <v>BALEARES</v>
      </c>
      <c r="F49" s="42">
        <f t="shared" si="7"/>
        <v>3170058</v>
      </c>
      <c r="G49" s="42">
        <f t="shared" si="8"/>
        <v>2869291</v>
      </c>
    </row>
    <row r="50" spans="1:7" x14ac:dyDescent="0.25">
      <c r="A50" s="42" t="str">
        <f t="shared" si="3"/>
        <v>FERROL-SAN CIBRAO</v>
      </c>
      <c r="B50" s="41">
        <f t="shared" si="4"/>
        <v>2376128</v>
      </c>
      <c r="C50" s="41">
        <f t="shared" si="5"/>
        <v>2264390</v>
      </c>
      <c r="D50" s="41">
        <f t="shared" si="6"/>
        <v>14</v>
      </c>
      <c r="E50" s="42" t="str">
        <f t="shared" si="2"/>
        <v>CASTELLON</v>
      </c>
      <c r="F50" s="42">
        <f t="shared" si="7"/>
        <v>3140410</v>
      </c>
      <c r="G50" s="42">
        <f t="shared" si="8"/>
        <v>3130657</v>
      </c>
    </row>
    <row r="51" spans="1:7" x14ac:dyDescent="0.25">
      <c r="A51" s="42" t="str">
        <f t="shared" si="3"/>
        <v>GIJON</v>
      </c>
      <c r="B51" s="41">
        <f t="shared" si="4"/>
        <v>5122063</v>
      </c>
      <c r="C51" s="41">
        <f t="shared" si="5"/>
        <v>5558733</v>
      </c>
      <c r="D51" s="41">
        <f t="shared" si="6"/>
        <v>8</v>
      </c>
      <c r="E51" s="42" t="str">
        <f t="shared" si="2"/>
        <v>FERROL-SAN CIBRAO</v>
      </c>
      <c r="F51" s="42">
        <f t="shared" si="7"/>
        <v>2376128</v>
      </c>
      <c r="G51" s="42">
        <f t="shared" si="8"/>
        <v>2264390</v>
      </c>
    </row>
    <row r="52" spans="1:7" x14ac:dyDescent="0.25">
      <c r="A52" s="42" t="str">
        <f t="shared" si="3"/>
        <v>HUELVA</v>
      </c>
      <c r="B52" s="41">
        <f t="shared" si="4"/>
        <v>4921400</v>
      </c>
      <c r="C52" s="41">
        <f t="shared" si="5"/>
        <v>4508667</v>
      </c>
      <c r="D52" s="41">
        <f t="shared" si="6"/>
        <v>9</v>
      </c>
      <c r="E52" s="42" t="str">
        <f t="shared" si="2"/>
        <v>BAHIA DE CADIZ</v>
      </c>
      <c r="F52" s="42">
        <f t="shared" si="7"/>
        <v>1545904</v>
      </c>
      <c r="G52" s="42">
        <f t="shared" si="8"/>
        <v>1273083</v>
      </c>
    </row>
    <row r="53" spans="1:7" x14ac:dyDescent="0.25">
      <c r="A53" s="42" t="str">
        <f t="shared" si="3"/>
        <v>LAS PALMAS</v>
      </c>
      <c r="B53" s="41">
        <f t="shared" si="4"/>
        <v>5464252</v>
      </c>
      <c r="C53" s="41">
        <f t="shared" si="5"/>
        <v>5784107</v>
      </c>
      <c r="D53" s="41">
        <f t="shared" si="6"/>
        <v>7</v>
      </c>
      <c r="E53" s="42" t="str">
        <f t="shared" si="2"/>
        <v>AVILES</v>
      </c>
      <c r="F53" s="42">
        <f t="shared" si="7"/>
        <v>1509767</v>
      </c>
      <c r="G53" s="42">
        <f t="shared" si="8"/>
        <v>1120160</v>
      </c>
    </row>
    <row r="54" spans="1:7" x14ac:dyDescent="0.25">
      <c r="A54" s="42" t="str">
        <f t="shared" si="3"/>
        <v>MALAGA</v>
      </c>
      <c r="B54" s="41">
        <f t="shared" si="4"/>
        <v>980535</v>
      </c>
      <c r="C54" s="41">
        <f t="shared" si="5"/>
        <v>872324</v>
      </c>
      <c r="D54" s="41">
        <f t="shared" si="6"/>
        <v>22</v>
      </c>
      <c r="E54" s="42" t="str">
        <f t="shared" si="2"/>
        <v>PASAIA</v>
      </c>
      <c r="F54" s="42">
        <f t="shared" si="7"/>
        <v>1421487</v>
      </c>
      <c r="G54" s="42">
        <f t="shared" si="8"/>
        <v>1279584</v>
      </c>
    </row>
    <row r="55" spans="1:7" x14ac:dyDescent="0.25">
      <c r="A55" s="42" t="str">
        <f t="shared" si="3"/>
        <v>MARIN Y RIA DE PONTEVEDRA</v>
      </c>
      <c r="B55" s="41">
        <f t="shared" si="4"/>
        <v>426490</v>
      </c>
      <c r="C55" s="41">
        <f t="shared" si="5"/>
        <v>461155</v>
      </c>
      <c r="D55" s="41">
        <f t="shared" si="6"/>
        <v>25</v>
      </c>
      <c r="E55" s="42" t="str">
        <f t="shared" si="2"/>
        <v>ALMERIA</v>
      </c>
      <c r="F55" s="42">
        <f t="shared" ref="F55:F65" si="9">LOOKUP(E55,$A$38:$A$65,$B$38:$B$65)</f>
        <v>1385781</v>
      </c>
      <c r="G55" s="42">
        <f t="shared" si="8"/>
        <v>1637292</v>
      </c>
    </row>
    <row r="56" spans="1:7" x14ac:dyDescent="0.25">
      <c r="A56" s="42" t="str">
        <f t="shared" si="3"/>
        <v>MELILLA</v>
      </c>
      <c r="B56" s="41">
        <f t="shared" si="4"/>
        <v>197247</v>
      </c>
      <c r="C56" s="41">
        <f t="shared" si="5"/>
        <v>176807</v>
      </c>
      <c r="D56" s="41">
        <f t="shared" si="6"/>
        <v>28</v>
      </c>
      <c r="E56" s="42" t="str">
        <f t="shared" si="2"/>
        <v>SEVILLA</v>
      </c>
      <c r="F56" s="42">
        <f t="shared" si="9"/>
        <v>1330664</v>
      </c>
      <c r="G56" s="42">
        <f t="shared" si="8"/>
        <v>1042326</v>
      </c>
    </row>
    <row r="57" spans="1:7" x14ac:dyDescent="0.25">
      <c r="A57" s="42" t="str">
        <f t="shared" si="3"/>
        <v>MOTRIL</v>
      </c>
      <c r="B57" s="41">
        <f t="shared" si="4"/>
        <v>657001</v>
      </c>
      <c r="C57" s="41">
        <f t="shared" si="5"/>
        <v>564996</v>
      </c>
      <c r="D57" s="41">
        <f t="shared" si="6"/>
        <v>24</v>
      </c>
      <c r="E57" s="42" t="str">
        <f t="shared" si="2"/>
        <v>SANTANDER</v>
      </c>
      <c r="F57" s="42">
        <f t="shared" si="9"/>
        <v>1311999</v>
      </c>
      <c r="G57" s="42">
        <f t="shared" si="8"/>
        <v>1398088</v>
      </c>
    </row>
    <row r="58" spans="1:7" x14ac:dyDescent="0.25">
      <c r="A58" s="42" t="str">
        <f t="shared" si="3"/>
        <v>PASAIA</v>
      </c>
      <c r="B58" s="41">
        <f t="shared" si="4"/>
        <v>1421487</v>
      </c>
      <c r="C58" s="41">
        <f t="shared" si="5"/>
        <v>1279584</v>
      </c>
      <c r="D58" s="41">
        <f t="shared" si="6"/>
        <v>17</v>
      </c>
      <c r="E58" s="42" t="str">
        <f t="shared" si="2"/>
        <v>VIGO</v>
      </c>
      <c r="F58" s="42">
        <f t="shared" si="9"/>
        <v>1053876</v>
      </c>
      <c r="G58" s="42">
        <f t="shared" si="8"/>
        <v>1027057</v>
      </c>
    </row>
    <row r="59" spans="1:7" x14ac:dyDescent="0.25">
      <c r="A59" s="42" t="str">
        <f t="shared" si="3"/>
        <v>SANTA CRUZ DE TENERIFE</v>
      </c>
      <c r="B59" s="41">
        <f t="shared" si="4"/>
        <v>4617951</v>
      </c>
      <c r="C59" s="41">
        <f t="shared" si="5"/>
        <v>4594255</v>
      </c>
      <c r="D59" s="41">
        <f t="shared" si="6"/>
        <v>10</v>
      </c>
      <c r="E59" s="42" t="str">
        <f t="shared" si="2"/>
        <v>MALAGA</v>
      </c>
      <c r="F59" s="42">
        <f t="shared" si="9"/>
        <v>980535</v>
      </c>
      <c r="G59" s="42">
        <f t="shared" si="8"/>
        <v>872324</v>
      </c>
    </row>
    <row r="60" spans="1:7" x14ac:dyDescent="0.25">
      <c r="A60" s="42" t="str">
        <f t="shared" si="3"/>
        <v>SANTANDER</v>
      </c>
      <c r="B60" s="41">
        <f t="shared" si="4"/>
        <v>1311999</v>
      </c>
      <c r="C60" s="41">
        <f t="shared" si="5"/>
        <v>1398088</v>
      </c>
      <c r="D60" s="41">
        <f t="shared" si="6"/>
        <v>20</v>
      </c>
      <c r="E60" s="42" t="str">
        <f t="shared" si="2"/>
        <v>ALICANTE</v>
      </c>
      <c r="F60" s="42">
        <f t="shared" si="9"/>
        <v>863013</v>
      </c>
      <c r="G60" s="42">
        <f t="shared" si="8"/>
        <v>805924</v>
      </c>
    </row>
    <row r="61" spans="1:7" x14ac:dyDescent="0.25">
      <c r="A61" s="42" t="str">
        <f t="shared" si="3"/>
        <v>SEVILLA</v>
      </c>
      <c r="B61" s="41">
        <f t="shared" si="4"/>
        <v>1330664</v>
      </c>
      <c r="C61" s="41">
        <f t="shared" si="5"/>
        <v>1042326</v>
      </c>
      <c r="D61" s="41">
        <f t="shared" si="6"/>
        <v>19</v>
      </c>
      <c r="E61" s="42" t="str">
        <f t="shared" si="2"/>
        <v>MOTRIL</v>
      </c>
      <c r="F61" s="42">
        <f t="shared" si="9"/>
        <v>657001</v>
      </c>
      <c r="G61" s="42">
        <f t="shared" si="8"/>
        <v>564996</v>
      </c>
    </row>
    <row r="62" spans="1:7" x14ac:dyDescent="0.25">
      <c r="A62" s="42" t="str">
        <f t="shared" si="3"/>
        <v>TARRAGONA</v>
      </c>
      <c r="B62" s="41">
        <f t="shared" si="4"/>
        <v>8012536</v>
      </c>
      <c r="C62" s="41">
        <f t="shared" si="5"/>
        <v>7749287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426490</v>
      </c>
      <c r="G62" s="42">
        <f t="shared" si="8"/>
        <v>461155</v>
      </c>
    </row>
    <row r="63" spans="1:7" x14ac:dyDescent="0.25">
      <c r="A63" s="42" t="str">
        <f t="shared" si="3"/>
        <v>VALENCIA</v>
      </c>
      <c r="B63" s="41">
        <f t="shared" si="4"/>
        <v>10831067</v>
      </c>
      <c r="C63" s="41">
        <f t="shared" si="5"/>
        <v>9519665</v>
      </c>
      <c r="D63" s="41">
        <f t="shared" si="6"/>
        <v>3</v>
      </c>
      <c r="E63" s="42" t="str">
        <f t="shared" si="2"/>
        <v>CEUTA</v>
      </c>
      <c r="F63" s="42">
        <f t="shared" si="9"/>
        <v>389707</v>
      </c>
      <c r="G63" s="42">
        <f t="shared" si="8"/>
        <v>360723</v>
      </c>
    </row>
    <row r="64" spans="1:7" x14ac:dyDescent="0.25">
      <c r="A64" s="42" t="str">
        <f t="shared" si="3"/>
        <v>VIGO</v>
      </c>
      <c r="B64" s="41">
        <f t="shared" si="4"/>
        <v>1053876</v>
      </c>
      <c r="C64" s="41">
        <f t="shared" si="5"/>
        <v>1027057</v>
      </c>
      <c r="D64" s="41">
        <f t="shared" si="6"/>
        <v>21</v>
      </c>
      <c r="E64" s="42" t="str">
        <f t="shared" si="2"/>
        <v>VILAGARCIA</v>
      </c>
      <c r="F64" s="42">
        <f t="shared" si="9"/>
        <v>283691</v>
      </c>
      <c r="G64" s="42">
        <f t="shared" si="8"/>
        <v>286223</v>
      </c>
    </row>
    <row r="65" spans="1:7" x14ac:dyDescent="0.25">
      <c r="A65" s="42" t="str">
        <f t="shared" si="3"/>
        <v>VILAGARCIA</v>
      </c>
      <c r="B65" s="41">
        <f t="shared" si="4"/>
        <v>283691</v>
      </c>
      <c r="C65" s="41">
        <f t="shared" si="5"/>
        <v>286223</v>
      </c>
      <c r="D65" s="41">
        <f t="shared" si="6"/>
        <v>27</v>
      </c>
      <c r="E65" s="42" t="str">
        <f t="shared" si="2"/>
        <v>MELILLA</v>
      </c>
      <c r="F65" s="42">
        <f t="shared" si="9"/>
        <v>197247</v>
      </c>
      <c r="G65" s="42">
        <f t="shared" si="8"/>
        <v>176807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717274</v>
      </c>
      <c r="C7" s="37">
        <v>750201</v>
      </c>
      <c r="D7" s="37">
        <v>2314253</v>
      </c>
      <c r="E7" s="37">
        <v>2082276</v>
      </c>
      <c r="F7" s="10">
        <f>((E7*100)/D7)-100</f>
        <v>-10.023839225875477</v>
      </c>
      <c r="G7" s="1"/>
      <c r="H7" s="1"/>
      <c r="I7" s="1"/>
    </row>
    <row r="8" spans="1:12" x14ac:dyDescent="0.25">
      <c r="A8" s="11" t="s">
        <v>42</v>
      </c>
      <c r="B8" s="38">
        <v>13064</v>
      </c>
      <c r="C8" s="38">
        <v>14160</v>
      </c>
      <c r="D8" s="38">
        <v>35241</v>
      </c>
      <c r="E8" s="38">
        <v>39982</v>
      </c>
      <c r="F8" s="13">
        <f t="shared" ref="F8:F35" si="0">((E8*100)/D8)-100</f>
        <v>13.453080219063025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2000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38">
        <v>69102</v>
      </c>
      <c r="C10" s="38">
        <v>56293</v>
      </c>
      <c r="D10" s="38">
        <v>175857</v>
      </c>
      <c r="E10" s="38">
        <v>192157</v>
      </c>
      <c r="F10" s="13">
        <f t="shared" si="0"/>
        <v>9.2688946132368955</v>
      </c>
      <c r="G10" s="1"/>
      <c r="H10" s="1"/>
      <c r="I10" s="1"/>
    </row>
    <row r="11" spans="1:12" x14ac:dyDescent="0.25">
      <c r="A11" s="8" t="s">
        <v>45</v>
      </c>
      <c r="B11" s="37">
        <v>2017569</v>
      </c>
      <c r="C11" s="37">
        <v>1935171</v>
      </c>
      <c r="D11" s="37">
        <v>5318410</v>
      </c>
      <c r="E11" s="37">
        <v>5385196</v>
      </c>
      <c r="F11" s="10">
        <f t="shared" si="0"/>
        <v>1.2557512489635059</v>
      </c>
      <c r="G11" s="1"/>
      <c r="H11" s="1"/>
      <c r="I11" s="1"/>
    </row>
    <row r="12" spans="1:12" x14ac:dyDescent="0.25">
      <c r="A12" s="11" t="s">
        <v>46</v>
      </c>
      <c r="B12" s="38">
        <v>2988</v>
      </c>
      <c r="C12" s="38">
        <v>0</v>
      </c>
      <c r="D12" s="38">
        <v>19844</v>
      </c>
      <c r="E12" s="38">
        <v>14861</v>
      </c>
      <c r="F12" s="13">
        <f t="shared" si="0"/>
        <v>-25.110864745011085</v>
      </c>
      <c r="G12" s="1"/>
      <c r="H12" s="1"/>
      <c r="I12" s="1"/>
    </row>
    <row r="13" spans="1:12" x14ac:dyDescent="0.25">
      <c r="A13" s="8" t="s">
        <v>47</v>
      </c>
      <c r="B13" s="37">
        <v>176874</v>
      </c>
      <c r="C13" s="37">
        <v>164706</v>
      </c>
      <c r="D13" s="37">
        <v>439067</v>
      </c>
      <c r="E13" s="37">
        <v>451269</v>
      </c>
      <c r="F13" s="10">
        <f t="shared" si="0"/>
        <v>2.7790747198035888</v>
      </c>
      <c r="G13" s="1"/>
      <c r="H13" s="1"/>
      <c r="I13" s="1"/>
    </row>
    <row r="14" spans="1:12" x14ac:dyDescent="0.25">
      <c r="A14" s="11" t="s">
        <v>48</v>
      </c>
      <c r="B14" s="38">
        <v>1035393</v>
      </c>
      <c r="C14" s="38">
        <v>958184</v>
      </c>
      <c r="D14" s="38">
        <v>3044529</v>
      </c>
      <c r="E14" s="38">
        <v>2926750</v>
      </c>
      <c r="F14" s="13">
        <f t="shared" si="0"/>
        <v>-3.8685458407523754</v>
      </c>
      <c r="G14" s="1"/>
      <c r="H14" s="1"/>
      <c r="I14" s="1"/>
    </row>
    <row r="15" spans="1:12" x14ac:dyDescent="0.25">
      <c r="A15" s="8" t="s">
        <v>49</v>
      </c>
      <c r="B15" s="37">
        <v>1534062</v>
      </c>
      <c r="C15" s="37">
        <v>1924529</v>
      </c>
      <c r="D15" s="37">
        <v>4496573</v>
      </c>
      <c r="E15" s="37">
        <v>5481561</v>
      </c>
      <c r="F15" s="10">
        <f t="shared" si="0"/>
        <v>21.905304328429679</v>
      </c>
      <c r="G15" s="1"/>
      <c r="H15" s="1"/>
      <c r="I15" s="1"/>
    </row>
    <row r="16" spans="1:12" x14ac:dyDescent="0.25">
      <c r="A16" s="11" t="s">
        <v>50</v>
      </c>
      <c r="B16" s="38">
        <v>1691714</v>
      </c>
      <c r="C16" s="38">
        <v>1825316</v>
      </c>
      <c r="D16" s="38">
        <v>5032638</v>
      </c>
      <c r="E16" s="38">
        <v>5249140</v>
      </c>
      <c r="F16" s="13">
        <f t="shared" si="0"/>
        <v>4.3019585354639105</v>
      </c>
      <c r="G16" s="1"/>
      <c r="H16" s="1"/>
      <c r="I16" s="1"/>
    </row>
    <row r="17" spans="1:9" x14ac:dyDescent="0.25">
      <c r="A17" s="8" t="s">
        <v>51</v>
      </c>
      <c r="B17" s="37">
        <v>769706</v>
      </c>
      <c r="C17" s="37">
        <v>756730</v>
      </c>
      <c r="D17" s="37">
        <v>2261052</v>
      </c>
      <c r="E17" s="37">
        <v>2176403</v>
      </c>
      <c r="F17" s="10">
        <f t="shared" si="0"/>
        <v>-3.7437882896987844</v>
      </c>
      <c r="G17" s="1"/>
      <c r="H17" s="1"/>
      <c r="I17" s="1"/>
    </row>
    <row r="18" spans="1:9" x14ac:dyDescent="0.25">
      <c r="A18" s="11" t="s">
        <v>52</v>
      </c>
      <c r="B18" s="38">
        <v>42000</v>
      </c>
      <c r="C18" s="38">
        <v>16797</v>
      </c>
      <c r="D18" s="38">
        <v>155827</v>
      </c>
      <c r="E18" s="38">
        <v>164047</v>
      </c>
      <c r="F18" s="13">
        <f t="shared" si="0"/>
        <v>5.2750806984668941</v>
      </c>
      <c r="G18" s="1"/>
      <c r="H18" s="1"/>
      <c r="I18" s="1"/>
    </row>
    <row r="19" spans="1:9" x14ac:dyDescent="0.25">
      <c r="A19" s="8" t="s">
        <v>53</v>
      </c>
      <c r="B19" s="37">
        <v>69007</v>
      </c>
      <c r="C19" s="37">
        <v>74898</v>
      </c>
      <c r="D19" s="37">
        <v>191481</v>
      </c>
      <c r="E19" s="37">
        <v>214980</v>
      </c>
      <c r="F19" s="10">
        <f t="shared" si="0"/>
        <v>12.272235887633755</v>
      </c>
      <c r="G19" s="1"/>
      <c r="H19" s="1"/>
      <c r="I19" s="1"/>
    </row>
    <row r="20" spans="1:9" x14ac:dyDescent="0.25">
      <c r="A20" s="11" t="s">
        <v>54</v>
      </c>
      <c r="B20" s="38">
        <v>149201</v>
      </c>
      <c r="C20" s="38">
        <v>140997</v>
      </c>
      <c r="D20" s="38">
        <v>436479</v>
      </c>
      <c r="E20" s="38">
        <v>405515</v>
      </c>
      <c r="F20" s="13">
        <f t="shared" si="0"/>
        <v>-7.0940411795298246</v>
      </c>
      <c r="G20" s="1"/>
      <c r="H20" s="1"/>
      <c r="I20" s="1"/>
    </row>
    <row r="21" spans="1:9" x14ac:dyDescent="0.25">
      <c r="A21" s="8" t="s">
        <v>55</v>
      </c>
      <c r="B21" s="37">
        <v>717626</v>
      </c>
      <c r="C21" s="37">
        <v>1276370</v>
      </c>
      <c r="D21" s="37">
        <v>2932686</v>
      </c>
      <c r="E21" s="37">
        <v>3068615</v>
      </c>
      <c r="F21" s="10">
        <f t="shared" si="0"/>
        <v>4.6349660345498904</v>
      </c>
      <c r="G21" s="1"/>
      <c r="H21" s="1"/>
      <c r="I21" s="1"/>
    </row>
    <row r="22" spans="1:9" x14ac:dyDescent="0.25">
      <c r="A22" s="11" t="s">
        <v>56</v>
      </c>
      <c r="B22" s="38">
        <v>422401</v>
      </c>
      <c r="C22" s="38">
        <v>234430</v>
      </c>
      <c r="D22" s="38">
        <v>1351502</v>
      </c>
      <c r="E22" s="38">
        <v>1085998</v>
      </c>
      <c r="F22" s="13">
        <f t="shared" si="0"/>
        <v>-19.645105963587184</v>
      </c>
      <c r="G22" s="1"/>
      <c r="H22" s="1"/>
      <c r="I22" s="1"/>
    </row>
    <row r="23" spans="1:9" x14ac:dyDescent="0.25">
      <c r="A23" s="8" t="s">
        <v>57</v>
      </c>
      <c r="B23" s="37">
        <v>13924</v>
      </c>
      <c r="C23" s="37">
        <v>3421</v>
      </c>
      <c r="D23" s="37">
        <v>29193</v>
      </c>
      <c r="E23" s="37">
        <v>18280</v>
      </c>
      <c r="F23" s="10">
        <f t="shared" si="0"/>
        <v>-37.382249169321412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6299</v>
      </c>
      <c r="C25" s="37">
        <v>7474</v>
      </c>
      <c r="D25" s="37">
        <v>15902</v>
      </c>
      <c r="E25" s="37">
        <v>17180</v>
      </c>
      <c r="F25" s="10">
        <f t="shared" si="0"/>
        <v>8.0367249402590915</v>
      </c>
      <c r="G25" s="1"/>
      <c r="H25" s="1"/>
      <c r="I25" s="1"/>
    </row>
    <row r="26" spans="1:9" x14ac:dyDescent="0.25">
      <c r="A26" s="11" t="s">
        <v>60</v>
      </c>
      <c r="B26" s="38">
        <v>82109</v>
      </c>
      <c r="C26" s="38">
        <v>108793</v>
      </c>
      <c r="D26" s="38">
        <v>277327</v>
      </c>
      <c r="E26" s="38">
        <v>349119</v>
      </c>
      <c r="F26" s="13">
        <f t="shared" si="0"/>
        <v>25.887129633970005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825063</v>
      </c>
      <c r="C28" s="38">
        <v>819983</v>
      </c>
      <c r="D28" s="38">
        <v>2409947</v>
      </c>
      <c r="E28" s="38">
        <v>2416923</v>
      </c>
      <c r="F28" s="13">
        <f t="shared" si="0"/>
        <v>0.2894669467834774</v>
      </c>
      <c r="G28" s="1"/>
      <c r="H28" s="1"/>
      <c r="I28" s="1"/>
    </row>
    <row r="29" spans="1:9" x14ac:dyDescent="0.25">
      <c r="A29" s="8" t="s">
        <v>63</v>
      </c>
      <c r="B29" s="37">
        <v>25833</v>
      </c>
      <c r="C29" s="37">
        <v>26850</v>
      </c>
      <c r="D29" s="37">
        <v>67032</v>
      </c>
      <c r="E29" s="37">
        <v>96046</v>
      </c>
      <c r="F29" s="10">
        <f t="shared" si="0"/>
        <v>43.283804749970159</v>
      </c>
      <c r="G29" s="1"/>
      <c r="H29" s="1"/>
      <c r="I29" s="1"/>
    </row>
    <row r="30" spans="1:9" x14ac:dyDescent="0.25">
      <c r="A30" s="11" t="s">
        <v>64</v>
      </c>
      <c r="B30" s="38">
        <v>49776</v>
      </c>
      <c r="C30" s="38">
        <v>33433</v>
      </c>
      <c r="D30" s="38">
        <v>114984</v>
      </c>
      <c r="E30" s="38">
        <v>113430</v>
      </c>
      <c r="F30" s="13">
        <f t="shared" si="0"/>
        <v>-1.3514923815487379</v>
      </c>
      <c r="G30" s="1"/>
      <c r="H30" s="1"/>
      <c r="I30" s="1"/>
    </row>
    <row r="31" spans="1:9" x14ac:dyDescent="0.25">
      <c r="A31" s="8" t="s">
        <v>65</v>
      </c>
      <c r="B31" s="37">
        <v>1469921</v>
      </c>
      <c r="C31" s="37">
        <v>1697716</v>
      </c>
      <c r="D31" s="37">
        <v>4616640</v>
      </c>
      <c r="E31" s="37">
        <v>4628567</v>
      </c>
      <c r="F31" s="10">
        <f t="shared" si="0"/>
        <v>0.2583480626602892</v>
      </c>
      <c r="G31" s="1"/>
      <c r="H31" s="1"/>
      <c r="I31" s="1"/>
    </row>
    <row r="32" spans="1:9" x14ac:dyDescent="0.25">
      <c r="A32" s="11" t="s">
        <v>66</v>
      </c>
      <c r="B32" s="38">
        <v>103392</v>
      </c>
      <c r="C32" s="38">
        <v>317624</v>
      </c>
      <c r="D32" s="38">
        <v>379053</v>
      </c>
      <c r="E32" s="38">
        <v>601647</v>
      </c>
      <c r="F32" s="13">
        <f t="shared" si="0"/>
        <v>58.723714098028495</v>
      </c>
      <c r="G32" s="1"/>
      <c r="H32" s="1"/>
      <c r="I32" s="1"/>
    </row>
    <row r="33" spans="1:9" x14ac:dyDescent="0.25">
      <c r="A33" s="8" t="s">
        <v>67</v>
      </c>
      <c r="B33" s="37">
        <v>5214</v>
      </c>
      <c r="C33" s="37">
        <v>6530</v>
      </c>
      <c r="D33" s="37">
        <v>16076</v>
      </c>
      <c r="E33" s="37">
        <v>27945</v>
      </c>
      <c r="F33" s="10">
        <f t="shared" si="0"/>
        <v>73.830554864394117</v>
      </c>
      <c r="G33" s="1"/>
      <c r="H33" s="1"/>
      <c r="I33" s="1"/>
    </row>
    <row r="34" spans="1:9" x14ac:dyDescent="0.25">
      <c r="A34" s="11" t="s">
        <v>68</v>
      </c>
      <c r="B34" s="38">
        <v>20844</v>
      </c>
      <c r="C34" s="38">
        <v>23669</v>
      </c>
      <c r="D34" s="38">
        <v>91042</v>
      </c>
      <c r="E34" s="38">
        <v>90430</v>
      </c>
      <c r="F34" s="13">
        <f t="shared" si="0"/>
        <v>-0.67221721842666682</v>
      </c>
      <c r="G34" s="1"/>
      <c r="H34" s="1"/>
      <c r="I34" s="1"/>
    </row>
    <row r="35" spans="1:9" x14ac:dyDescent="0.25">
      <c r="A35" s="14" t="s">
        <v>69</v>
      </c>
      <c r="B35" s="15">
        <f>SUM(B7:B34)</f>
        <v>12030356</v>
      </c>
      <c r="C35" s="15">
        <f t="shared" ref="C35:E35" si="1">SUM(C7:C34)</f>
        <v>13174275</v>
      </c>
      <c r="D35" s="15">
        <f t="shared" si="1"/>
        <v>36224635</v>
      </c>
      <c r="E35" s="15">
        <f t="shared" si="1"/>
        <v>37298317</v>
      </c>
      <c r="F35" s="16">
        <f t="shared" si="0"/>
        <v>2.9639553303987753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2082276</v>
      </c>
      <c r="C38" s="41">
        <f>D7</f>
        <v>2314253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5481561</v>
      </c>
      <c r="G38" s="42">
        <f>LOOKUP(E38,$A$38:$A$65,$C$38:$C$65)</f>
        <v>4496573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39982</v>
      </c>
      <c r="C39" s="41">
        <f t="shared" ref="C39:C65" si="5">D8</f>
        <v>35241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5385196</v>
      </c>
      <c r="G39" s="42">
        <f t="shared" ref="G39:G65" si="8">LOOKUP(E39,$A$38:$A$65,$C$38:$C$65)</f>
        <v>5318410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2000</v>
      </c>
      <c r="D40" s="41">
        <f t="shared" si="6"/>
        <v>28</v>
      </c>
      <c r="E40" s="42" t="str">
        <f t="shared" si="2"/>
        <v>CARTAGENA</v>
      </c>
      <c r="F40" s="42">
        <f t="shared" si="7"/>
        <v>5249140</v>
      </c>
      <c r="G40" s="42">
        <f t="shared" si="8"/>
        <v>5032638</v>
      </c>
    </row>
    <row r="41" spans="1:9" x14ac:dyDescent="0.25">
      <c r="A41" s="42" t="str">
        <f t="shared" si="3"/>
        <v>AVILES</v>
      </c>
      <c r="B41" s="41">
        <f t="shared" si="4"/>
        <v>192157</v>
      </c>
      <c r="C41" s="41">
        <f t="shared" si="5"/>
        <v>175857</v>
      </c>
      <c r="D41" s="41">
        <f t="shared" si="6"/>
        <v>16</v>
      </c>
      <c r="E41" s="42" t="str">
        <f t="shared" si="2"/>
        <v>TARRAGONA</v>
      </c>
      <c r="F41" s="42">
        <f t="shared" si="7"/>
        <v>4628567</v>
      </c>
      <c r="G41" s="42">
        <f t="shared" si="8"/>
        <v>4616640</v>
      </c>
    </row>
    <row r="42" spans="1:9" x14ac:dyDescent="0.25">
      <c r="A42" s="42" t="str">
        <f t="shared" si="3"/>
        <v>BAHIA DE ALGECIRAS</v>
      </c>
      <c r="B42" s="41">
        <f t="shared" si="4"/>
        <v>5385196</v>
      </c>
      <c r="C42" s="41">
        <f t="shared" si="5"/>
        <v>5318410</v>
      </c>
      <c r="D42" s="41">
        <f t="shared" si="6"/>
        <v>2</v>
      </c>
      <c r="E42" s="42" t="str">
        <f t="shared" si="2"/>
        <v>HUELVA</v>
      </c>
      <c r="F42" s="42">
        <f t="shared" si="7"/>
        <v>3068615</v>
      </c>
      <c r="G42" s="42">
        <f t="shared" si="8"/>
        <v>2932686</v>
      </c>
    </row>
    <row r="43" spans="1:9" x14ac:dyDescent="0.25">
      <c r="A43" s="42" t="str">
        <f t="shared" si="3"/>
        <v>BAHIA DE CADIZ</v>
      </c>
      <c r="B43" s="41">
        <f t="shared" si="4"/>
        <v>14861</v>
      </c>
      <c r="C43" s="41">
        <f t="shared" si="5"/>
        <v>19844</v>
      </c>
      <c r="D43" s="41">
        <f t="shared" si="6"/>
        <v>25</v>
      </c>
      <c r="E43" s="42" t="str">
        <f t="shared" si="2"/>
        <v>BARCELONA</v>
      </c>
      <c r="F43" s="42">
        <f t="shared" si="7"/>
        <v>2926750</v>
      </c>
      <c r="G43" s="42">
        <f t="shared" si="8"/>
        <v>3044529</v>
      </c>
    </row>
    <row r="44" spans="1:9" x14ac:dyDescent="0.25">
      <c r="A44" s="42" t="str">
        <f t="shared" si="3"/>
        <v>BALEARES</v>
      </c>
      <c r="B44" s="41">
        <f t="shared" si="4"/>
        <v>451269</v>
      </c>
      <c r="C44" s="41">
        <f t="shared" si="5"/>
        <v>439067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2416923</v>
      </c>
      <c r="G44" s="42">
        <f t="shared" si="8"/>
        <v>2409947</v>
      </c>
    </row>
    <row r="45" spans="1:9" x14ac:dyDescent="0.25">
      <c r="A45" s="42" t="str">
        <f t="shared" si="3"/>
        <v>BARCELONA</v>
      </c>
      <c r="B45" s="41">
        <f t="shared" si="4"/>
        <v>2926750</v>
      </c>
      <c r="C45" s="41">
        <f t="shared" si="5"/>
        <v>3044529</v>
      </c>
      <c r="D45" s="41">
        <f t="shared" si="6"/>
        <v>6</v>
      </c>
      <c r="E45" s="42" t="str">
        <f t="shared" si="2"/>
        <v>CASTELLON</v>
      </c>
      <c r="F45" s="42">
        <f t="shared" si="7"/>
        <v>2176403</v>
      </c>
      <c r="G45" s="42">
        <f t="shared" si="8"/>
        <v>2261052</v>
      </c>
    </row>
    <row r="46" spans="1:9" x14ac:dyDescent="0.25">
      <c r="A46" s="42" t="str">
        <f t="shared" si="3"/>
        <v>BILBAO</v>
      </c>
      <c r="B46" s="41">
        <f t="shared" si="4"/>
        <v>5481561</v>
      </c>
      <c r="C46" s="41">
        <f t="shared" si="5"/>
        <v>4496573</v>
      </c>
      <c r="D46" s="41">
        <f t="shared" si="6"/>
        <v>1</v>
      </c>
      <c r="E46" s="42" t="str">
        <f t="shared" si="2"/>
        <v>A CORUÑA</v>
      </c>
      <c r="F46" s="42">
        <f t="shared" si="7"/>
        <v>2082276</v>
      </c>
      <c r="G46" s="42">
        <f t="shared" si="8"/>
        <v>2314253</v>
      </c>
    </row>
    <row r="47" spans="1:9" x14ac:dyDescent="0.25">
      <c r="A47" s="42" t="str">
        <f t="shared" si="3"/>
        <v>CARTAGENA</v>
      </c>
      <c r="B47" s="41">
        <f t="shared" si="4"/>
        <v>5249140</v>
      </c>
      <c r="C47" s="41">
        <f t="shared" si="5"/>
        <v>5032638</v>
      </c>
      <c r="D47" s="41">
        <f t="shared" si="6"/>
        <v>3</v>
      </c>
      <c r="E47" s="42" t="str">
        <f t="shared" si="2"/>
        <v>LAS PALMAS</v>
      </c>
      <c r="F47" s="42">
        <f t="shared" si="7"/>
        <v>1085998</v>
      </c>
      <c r="G47" s="42">
        <f t="shared" si="8"/>
        <v>1351502</v>
      </c>
    </row>
    <row r="48" spans="1:9" x14ac:dyDescent="0.25">
      <c r="A48" s="42" t="str">
        <f t="shared" si="3"/>
        <v>CASTELLON</v>
      </c>
      <c r="B48" s="41">
        <f t="shared" si="4"/>
        <v>2176403</v>
      </c>
      <c r="C48" s="41">
        <f t="shared" si="5"/>
        <v>2261052</v>
      </c>
      <c r="D48" s="41">
        <f t="shared" si="6"/>
        <v>8</v>
      </c>
      <c r="E48" s="42" t="str">
        <f t="shared" si="2"/>
        <v>VALENCIA</v>
      </c>
      <c r="F48" s="42">
        <f t="shared" si="7"/>
        <v>601647</v>
      </c>
      <c r="G48" s="42">
        <f t="shared" si="8"/>
        <v>379053</v>
      </c>
    </row>
    <row r="49" spans="1:7" x14ac:dyDescent="0.25">
      <c r="A49" s="42" t="str">
        <f t="shared" si="3"/>
        <v>CEUTA</v>
      </c>
      <c r="B49" s="41">
        <f t="shared" si="4"/>
        <v>164047</v>
      </c>
      <c r="C49" s="41">
        <f t="shared" si="5"/>
        <v>155827</v>
      </c>
      <c r="D49" s="41">
        <f t="shared" si="6"/>
        <v>17</v>
      </c>
      <c r="E49" s="42" t="str">
        <f t="shared" si="2"/>
        <v>BALEARES</v>
      </c>
      <c r="F49" s="42">
        <f t="shared" si="7"/>
        <v>451269</v>
      </c>
      <c r="G49" s="42">
        <f t="shared" si="8"/>
        <v>439067</v>
      </c>
    </row>
    <row r="50" spans="1:7" x14ac:dyDescent="0.25">
      <c r="A50" s="42" t="str">
        <f t="shared" si="3"/>
        <v>FERROL-SAN CIBRAO</v>
      </c>
      <c r="B50" s="41">
        <f t="shared" si="4"/>
        <v>214980</v>
      </c>
      <c r="C50" s="41">
        <f t="shared" si="5"/>
        <v>191481</v>
      </c>
      <c r="D50" s="41">
        <f t="shared" si="6"/>
        <v>15</v>
      </c>
      <c r="E50" s="42" t="str">
        <f t="shared" si="2"/>
        <v>GIJON</v>
      </c>
      <c r="F50" s="42">
        <f t="shared" si="7"/>
        <v>405515</v>
      </c>
      <c r="G50" s="42">
        <f t="shared" si="8"/>
        <v>436479</v>
      </c>
    </row>
    <row r="51" spans="1:7" x14ac:dyDescent="0.25">
      <c r="A51" s="42" t="str">
        <f t="shared" si="3"/>
        <v>GIJON</v>
      </c>
      <c r="B51" s="41">
        <f t="shared" si="4"/>
        <v>405515</v>
      </c>
      <c r="C51" s="41">
        <f t="shared" si="5"/>
        <v>436479</v>
      </c>
      <c r="D51" s="41">
        <f t="shared" si="6"/>
        <v>13</v>
      </c>
      <c r="E51" s="42" t="str">
        <f t="shared" si="2"/>
        <v>MOTRIL</v>
      </c>
      <c r="F51" s="42">
        <f t="shared" si="7"/>
        <v>349119</v>
      </c>
      <c r="G51" s="42">
        <f t="shared" si="8"/>
        <v>277327</v>
      </c>
    </row>
    <row r="52" spans="1:7" x14ac:dyDescent="0.25">
      <c r="A52" s="42" t="str">
        <f t="shared" si="3"/>
        <v>HUELVA</v>
      </c>
      <c r="B52" s="41">
        <f t="shared" si="4"/>
        <v>3068615</v>
      </c>
      <c r="C52" s="41">
        <f t="shared" si="5"/>
        <v>2932686</v>
      </c>
      <c r="D52" s="41">
        <f t="shared" si="6"/>
        <v>5</v>
      </c>
      <c r="E52" s="42" t="str">
        <f t="shared" si="2"/>
        <v>FERROL-SAN CIBRAO</v>
      </c>
      <c r="F52" s="42">
        <f t="shared" si="7"/>
        <v>214980</v>
      </c>
      <c r="G52" s="42">
        <f t="shared" si="8"/>
        <v>191481</v>
      </c>
    </row>
    <row r="53" spans="1:7" x14ac:dyDescent="0.25">
      <c r="A53" s="42" t="str">
        <f t="shared" si="3"/>
        <v>LAS PALMAS</v>
      </c>
      <c r="B53" s="41">
        <f t="shared" si="4"/>
        <v>1085998</v>
      </c>
      <c r="C53" s="41">
        <f t="shared" si="5"/>
        <v>1351502</v>
      </c>
      <c r="D53" s="41">
        <f t="shared" si="6"/>
        <v>10</v>
      </c>
      <c r="E53" s="42" t="str">
        <f t="shared" si="2"/>
        <v>AVILES</v>
      </c>
      <c r="F53" s="42">
        <f t="shared" si="7"/>
        <v>192157</v>
      </c>
      <c r="G53" s="42">
        <f t="shared" si="8"/>
        <v>175857</v>
      </c>
    </row>
    <row r="54" spans="1:7" x14ac:dyDescent="0.25">
      <c r="A54" s="42" t="str">
        <f t="shared" si="3"/>
        <v>MALAGA</v>
      </c>
      <c r="B54" s="41">
        <f t="shared" si="4"/>
        <v>18280</v>
      </c>
      <c r="C54" s="41">
        <f t="shared" si="5"/>
        <v>29193</v>
      </c>
      <c r="D54" s="41">
        <f t="shared" si="6"/>
        <v>23</v>
      </c>
      <c r="E54" s="42" t="str">
        <f t="shared" si="2"/>
        <v>CEUTA</v>
      </c>
      <c r="F54" s="42">
        <f t="shared" si="7"/>
        <v>164047</v>
      </c>
      <c r="G54" s="42">
        <f t="shared" si="8"/>
        <v>155827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113430</v>
      </c>
      <c r="G55" s="42">
        <f t="shared" si="8"/>
        <v>114984</v>
      </c>
    </row>
    <row r="56" spans="1:7" x14ac:dyDescent="0.25">
      <c r="A56" s="42" t="str">
        <f t="shared" si="3"/>
        <v>MELILLA</v>
      </c>
      <c r="B56" s="41">
        <f t="shared" si="4"/>
        <v>17180</v>
      </c>
      <c r="C56" s="41">
        <f t="shared" si="5"/>
        <v>15902</v>
      </c>
      <c r="D56" s="41">
        <f t="shared" si="6"/>
        <v>24</v>
      </c>
      <c r="E56" s="42" t="str">
        <f t="shared" si="2"/>
        <v>SANTANDER</v>
      </c>
      <c r="F56" s="42">
        <f t="shared" si="9"/>
        <v>96046</v>
      </c>
      <c r="G56" s="42">
        <f t="shared" si="8"/>
        <v>67032</v>
      </c>
    </row>
    <row r="57" spans="1:7" x14ac:dyDescent="0.25">
      <c r="A57" s="42" t="str">
        <f t="shared" si="3"/>
        <v>MOTRIL</v>
      </c>
      <c r="B57" s="41">
        <f t="shared" si="4"/>
        <v>349119</v>
      </c>
      <c r="C57" s="41">
        <f t="shared" si="5"/>
        <v>277327</v>
      </c>
      <c r="D57" s="41">
        <f t="shared" si="6"/>
        <v>14</v>
      </c>
      <c r="E57" s="42" t="str">
        <f t="shared" si="2"/>
        <v>VILAGARCIA</v>
      </c>
      <c r="F57" s="42">
        <f t="shared" si="9"/>
        <v>90430</v>
      </c>
      <c r="G57" s="42">
        <f t="shared" si="8"/>
        <v>91042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39982</v>
      </c>
      <c r="G58" s="42">
        <f t="shared" si="8"/>
        <v>35241</v>
      </c>
    </row>
    <row r="59" spans="1:7" x14ac:dyDescent="0.25">
      <c r="A59" s="42" t="str">
        <f t="shared" si="3"/>
        <v>SANTA CRUZ DE TENERIFE</v>
      </c>
      <c r="B59" s="41">
        <f t="shared" si="4"/>
        <v>2416923</v>
      </c>
      <c r="C59" s="41">
        <f t="shared" si="5"/>
        <v>2409947</v>
      </c>
      <c r="D59" s="41">
        <f t="shared" si="6"/>
        <v>7</v>
      </c>
      <c r="E59" s="42" t="str">
        <f t="shared" si="2"/>
        <v>VIGO</v>
      </c>
      <c r="F59" s="42">
        <f t="shared" si="9"/>
        <v>27945</v>
      </c>
      <c r="G59" s="42">
        <f t="shared" si="8"/>
        <v>16076</v>
      </c>
    </row>
    <row r="60" spans="1:7" x14ac:dyDescent="0.25">
      <c r="A60" s="42" t="str">
        <f t="shared" si="3"/>
        <v>SANTANDER</v>
      </c>
      <c r="B60" s="41">
        <f t="shared" si="4"/>
        <v>96046</v>
      </c>
      <c r="C60" s="41">
        <f t="shared" si="5"/>
        <v>67032</v>
      </c>
      <c r="D60" s="41">
        <f t="shared" si="6"/>
        <v>19</v>
      </c>
      <c r="E60" s="42" t="str">
        <f t="shared" si="2"/>
        <v>MALAGA</v>
      </c>
      <c r="F60" s="42">
        <f t="shared" si="9"/>
        <v>18280</v>
      </c>
      <c r="G60" s="42">
        <f t="shared" si="8"/>
        <v>29193</v>
      </c>
    </row>
    <row r="61" spans="1:7" x14ac:dyDescent="0.25">
      <c r="A61" s="42" t="str">
        <f t="shared" si="3"/>
        <v>SEVILLA</v>
      </c>
      <c r="B61" s="41">
        <f t="shared" si="4"/>
        <v>113430</v>
      </c>
      <c r="C61" s="41">
        <f t="shared" si="5"/>
        <v>114984</v>
      </c>
      <c r="D61" s="41">
        <f t="shared" si="6"/>
        <v>18</v>
      </c>
      <c r="E61" s="42" t="str">
        <f t="shared" si="2"/>
        <v>MELILLA</v>
      </c>
      <c r="F61" s="42">
        <f t="shared" si="9"/>
        <v>17180</v>
      </c>
      <c r="G61" s="42">
        <f t="shared" si="8"/>
        <v>15902</v>
      </c>
    </row>
    <row r="62" spans="1:7" x14ac:dyDescent="0.25">
      <c r="A62" s="42" t="str">
        <f t="shared" si="3"/>
        <v>TARRAGONA</v>
      </c>
      <c r="B62" s="41">
        <f t="shared" si="4"/>
        <v>4628567</v>
      </c>
      <c r="C62" s="41">
        <f t="shared" si="5"/>
        <v>4616640</v>
      </c>
      <c r="D62" s="41">
        <f t="shared" si="6"/>
        <v>4</v>
      </c>
      <c r="E62" s="42" t="str">
        <f t="shared" si="2"/>
        <v>BAHIA DE CADIZ</v>
      </c>
      <c r="F62" s="42">
        <f t="shared" si="9"/>
        <v>14861</v>
      </c>
      <c r="G62" s="42">
        <f t="shared" si="8"/>
        <v>19844</v>
      </c>
    </row>
    <row r="63" spans="1:7" x14ac:dyDescent="0.25">
      <c r="A63" s="42" t="str">
        <f t="shared" si="3"/>
        <v>VALENCIA</v>
      </c>
      <c r="B63" s="41">
        <f t="shared" si="4"/>
        <v>601647</v>
      </c>
      <c r="C63" s="41">
        <f t="shared" si="5"/>
        <v>379053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27945</v>
      </c>
      <c r="C64" s="41">
        <f t="shared" si="5"/>
        <v>16076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90430</v>
      </c>
      <c r="C65" s="41">
        <f t="shared" si="5"/>
        <v>91042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2000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341355</v>
      </c>
      <c r="C7" s="19">
        <v>394620</v>
      </c>
      <c r="D7" s="19">
        <v>952186</v>
      </c>
      <c r="E7" s="19">
        <v>1001315</v>
      </c>
      <c r="F7" s="10">
        <f>((E7*100)/D7)-100</f>
        <v>5.1596011703595792</v>
      </c>
      <c r="G7" s="1"/>
      <c r="H7" s="1"/>
      <c r="I7" s="1"/>
    </row>
    <row r="8" spans="1:12" x14ac:dyDescent="0.25">
      <c r="A8" s="11" t="s">
        <v>42</v>
      </c>
      <c r="B8" s="20">
        <v>121010</v>
      </c>
      <c r="C8" s="20">
        <v>129663</v>
      </c>
      <c r="D8" s="20">
        <v>364980</v>
      </c>
      <c r="E8" s="20">
        <v>424658</v>
      </c>
      <c r="F8" s="13">
        <f t="shared" ref="F8:F35" si="0">((E8*100)/D8)-100</f>
        <v>16.351032933311416</v>
      </c>
      <c r="G8" s="1"/>
      <c r="H8" s="1"/>
      <c r="I8" s="1"/>
    </row>
    <row r="9" spans="1:12" x14ac:dyDescent="0.25">
      <c r="A9" s="8" t="s">
        <v>43</v>
      </c>
      <c r="B9" s="19">
        <v>575350</v>
      </c>
      <c r="C9" s="19">
        <v>329785</v>
      </c>
      <c r="D9" s="19">
        <v>1517189</v>
      </c>
      <c r="E9" s="19">
        <v>1239417</v>
      </c>
      <c r="F9" s="10">
        <f t="shared" si="0"/>
        <v>-18.308332053554309</v>
      </c>
      <c r="G9" s="1"/>
      <c r="H9" s="1"/>
      <c r="I9" s="1"/>
    </row>
    <row r="10" spans="1:12" x14ac:dyDescent="0.25">
      <c r="A10" s="11" t="s">
        <v>44</v>
      </c>
      <c r="B10" s="20">
        <v>210058</v>
      </c>
      <c r="C10" s="20">
        <v>314411</v>
      </c>
      <c r="D10" s="20">
        <v>681545</v>
      </c>
      <c r="E10" s="20">
        <v>963116</v>
      </c>
      <c r="F10" s="13">
        <f t="shared" si="0"/>
        <v>41.313632995620253</v>
      </c>
      <c r="G10" s="1"/>
      <c r="H10" s="1"/>
      <c r="I10" s="1"/>
    </row>
    <row r="11" spans="1:12" x14ac:dyDescent="0.25">
      <c r="A11" s="8" t="s">
        <v>45</v>
      </c>
      <c r="B11" s="19">
        <v>229989</v>
      </c>
      <c r="C11" s="19">
        <v>204380</v>
      </c>
      <c r="D11" s="19">
        <v>751365</v>
      </c>
      <c r="E11" s="19">
        <v>551669</v>
      </c>
      <c r="F11" s="10">
        <f t="shared" si="0"/>
        <v>-26.577761806844876</v>
      </c>
      <c r="G11" s="1"/>
      <c r="H11" s="1"/>
      <c r="I11" s="1"/>
    </row>
    <row r="12" spans="1:12" x14ac:dyDescent="0.25">
      <c r="A12" s="11" t="s">
        <v>46</v>
      </c>
      <c r="B12" s="20">
        <v>188772</v>
      </c>
      <c r="C12" s="20">
        <v>282645</v>
      </c>
      <c r="D12" s="20">
        <v>601039</v>
      </c>
      <c r="E12" s="20">
        <v>780208</v>
      </c>
      <c r="F12" s="13">
        <f t="shared" si="0"/>
        <v>29.809879225807322</v>
      </c>
      <c r="G12" s="1"/>
      <c r="H12" s="1"/>
      <c r="I12" s="1"/>
    </row>
    <row r="13" spans="1:12" x14ac:dyDescent="0.25">
      <c r="A13" s="8" t="s">
        <v>47</v>
      </c>
      <c r="B13" s="19">
        <v>195512</v>
      </c>
      <c r="C13" s="19">
        <v>195120</v>
      </c>
      <c r="D13" s="19">
        <v>582530</v>
      </c>
      <c r="E13" s="19">
        <v>541165</v>
      </c>
      <c r="F13" s="10">
        <f t="shared" si="0"/>
        <v>-7.1009218409352286</v>
      </c>
      <c r="G13" s="1"/>
      <c r="H13" s="1"/>
      <c r="I13" s="1"/>
    </row>
    <row r="14" spans="1:12" x14ac:dyDescent="0.25">
      <c r="A14" s="11" t="s">
        <v>48</v>
      </c>
      <c r="B14" s="20">
        <v>317223</v>
      </c>
      <c r="C14" s="20">
        <v>339122</v>
      </c>
      <c r="D14" s="20">
        <v>786360</v>
      </c>
      <c r="E14" s="20">
        <v>960350</v>
      </c>
      <c r="F14" s="13">
        <f t="shared" si="0"/>
        <v>22.125998270512227</v>
      </c>
      <c r="G14" s="1"/>
      <c r="H14" s="1"/>
      <c r="I14" s="1"/>
    </row>
    <row r="15" spans="1:12" x14ac:dyDescent="0.25">
      <c r="A15" s="8" t="s">
        <v>49</v>
      </c>
      <c r="B15" s="19">
        <v>329863</v>
      </c>
      <c r="C15" s="19">
        <v>365934</v>
      </c>
      <c r="D15" s="19">
        <v>956779</v>
      </c>
      <c r="E15" s="19">
        <v>1047712</v>
      </c>
      <c r="F15" s="10">
        <f t="shared" si="0"/>
        <v>9.5040756538343771</v>
      </c>
      <c r="G15" s="1"/>
      <c r="H15" s="1"/>
      <c r="I15" s="1"/>
    </row>
    <row r="16" spans="1:12" x14ac:dyDescent="0.25">
      <c r="A16" s="11" t="s">
        <v>50</v>
      </c>
      <c r="B16" s="20">
        <v>381758</v>
      </c>
      <c r="C16" s="20">
        <v>465482</v>
      </c>
      <c r="D16" s="20">
        <v>1017164</v>
      </c>
      <c r="E16" s="20">
        <v>1406408</v>
      </c>
      <c r="F16" s="13">
        <f t="shared" si="0"/>
        <v>38.267575336917162</v>
      </c>
      <c r="G16" s="1"/>
      <c r="H16" s="1"/>
      <c r="I16" s="1"/>
    </row>
    <row r="17" spans="1:9" x14ac:dyDescent="0.25">
      <c r="A17" s="8" t="s">
        <v>51</v>
      </c>
      <c r="B17" s="19">
        <v>242599</v>
      </c>
      <c r="C17" s="19">
        <v>260474</v>
      </c>
      <c r="D17" s="19">
        <v>653987</v>
      </c>
      <c r="E17" s="19">
        <v>659921</v>
      </c>
      <c r="F17" s="10">
        <f t="shared" si="0"/>
        <v>0.90735748569925079</v>
      </c>
      <c r="G17" s="1"/>
      <c r="H17" s="1"/>
      <c r="I17" s="1"/>
    </row>
    <row r="18" spans="1:9" x14ac:dyDescent="0.25">
      <c r="A18" s="11" t="s">
        <v>52</v>
      </c>
      <c r="B18" s="20">
        <v>6768</v>
      </c>
      <c r="C18" s="20">
        <v>6305</v>
      </c>
      <c r="D18" s="20">
        <v>17366</v>
      </c>
      <c r="E18" s="20">
        <v>16591</v>
      </c>
      <c r="F18" s="13">
        <f t="shared" si="0"/>
        <v>-4.4627432914891187</v>
      </c>
      <c r="G18" s="1"/>
      <c r="H18" s="1"/>
      <c r="I18" s="1"/>
    </row>
    <row r="19" spans="1:9" x14ac:dyDescent="0.25">
      <c r="A19" s="8" t="s">
        <v>53</v>
      </c>
      <c r="B19" s="19">
        <v>730843</v>
      </c>
      <c r="C19" s="19">
        <v>663250</v>
      </c>
      <c r="D19" s="19">
        <v>1954626</v>
      </c>
      <c r="E19" s="19">
        <v>2053578</v>
      </c>
      <c r="F19" s="10">
        <f t="shared" si="0"/>
        <v>5.0624518450076863</v>
      </c>
      <c r="G19" s="1"/>
      <c r="H19" s="1"/>
      <c r="I19" s="1"/>
    </row>
    <row r="20" spans="1:9" x14ac:dyDescent="0.25">
      <c r="A20" s="11" t="s">
        <v>54</v>
      </c>
      <c r="B20" s="20">
        <v>1840464</v>
      </c>
      <c r="C20" s="20">
        <v>1652627</v>
      </c>
      <c r="D20" s="20">
        <v>4991738</v>
      </c>
      <c r="E20" s="20">
        <v>4566123</v>
      </c>
      <c r="F20" s="13">
        <f t="shared" si="0"/>
        <v>-8.5263890051921862</v>
      </c>
      <c r="G20" s="1"/>
      <c r="H20" s="1"/>
      <c r="I20" s="1"/>
    </row>
    <row r="21" spans="1:9" x14ac:dyDescent="0.25">
      <c r="A21" s="8" t="s">
        <v>55</v>
      </c>
      <c r="B21" s="19">
        <v>546898</v>
      </c>
      <c r="C21" s="19">
        <v>695084</v>
      </c>
      <c r="D21" s="19">
        <v>1467135</v>
      </c>
      <c r="E21" s="19">
        <v>1749282</v>
      </c>
      <c r="F21" s="10">
        <f t="shared" si="0"/>
        <v>19.231154597225199</v>
      </c>
      <c r="G21" s="1"/>
      <c r="H21" s="1"/>
      <c r="I21" s="1"/>
    </row>
    <row r="22" spans="1:9" x14ac:dyDescent="0.25">
      <c r="A22" s="11" t="s">
        <v>56</v>
      </c>
      <c r="B22" s="20">
        <v>166868</v>
      </c>
      <c r="C22" s="20">
        <v>146573</v>
      </c>
      <c r="D22" s="20">
        <v>420696</v>
      </c>
      <c r="E22" s="20">
        <v>414852</v>
      </c>
      <c r="F22" s="13">
        <f t="shared" si="0"/>
        <v>-1.3891265902219203</v>
      </c>
      <c r="G22" s="1"/>
      <c r="H22" s="1"/>
      <c r="I22" s="1"/>
    </row>
    <row r="23" spans="1:9" x14ac:dyDescent="0.25">
      <c r="A23" s="8" t="s">
        <v>57</v>
      </c>
      <c r="B23" s="19">
        <v>133036</v>
      </c>
      <c r="C23" s="19">
        <v>184769</v>
      </c>
      <c r="D23" s="19">
        <v>394738</v>
      </c>
      <c r="E23" s="19">
        <v>472354</v>
      </c>
      <c r="F23" s="10">
        <f t="shared" si="0"/>
        <v>19.662662322857187</v>
      </c>
      <c r="G23" s="1"/>
      <c r="H23" s="1"/>
      <c r="I23" s="1"/>
    </row>
    <row r="24" spans="1:9" x14ac:dyDescent="0.25">
      <c r="A24" s="11" t="s">
        <v>58</v>
      </c>
      <c r="B24" s="20">
        <v>149234</v>
      </c>
      <c r="C24" s="20">
        <v>55044</v>
      </c>
      <c r="D24" s="20">
        <v>269081</v>
      </c>
      <c r="E24" s="20">
        <v>208451</v>
      </c>
      <c r="F24" s="13">
        <f t="shared" si="0"/>
        <v>-22.532248653751097</v>
      </c>
      <c r="G24" s="1"/>
      <c r="H24" s="1"/>
      <c r="I24" s="1"/>
    </row>
    <row r="25" spans="1:9" x14ac:dyDescent="0.25">
      <c r="A25" s="8" t="s">
        <v>59</v>
      </c>
      <c r="B25" s="19">
        <v>6978</v>
      </c>
      <c r="C25" s="19">
        <v>4094</v>
      </c>
      <c r="D25" s="19">
        <v>21089</v>
      </c>
      <c r="E25" s="19">
        <v>10898</v>
      </c>
      <c r="F25" s="10">
        <f t="shared" si="0"/>
        <v>-48.323770686139696</v>
      </c>
      <c r="G25" s="1"/>
      <c r="H25" s="1"/>
      <c r="I25" s="1"/>
    </row>
    <row r="26" spans="1:9" x14ac:dyDescent="0.25">
      <c r="A26" s="11" t="s">
        <v>60</v>
      </c>
      <c r="B26" s="20">
        <v>73880</v>
      </c>
      <c r="C26" s="20">
        <v>101511</v>
      </c>
      <c r="D26" s="20">
        <v>241193</v>
      </c>
      <c r="E26" s="20">
        <v>255023</v>
      </c>
      <c r="F26" s="13">
        <f t="shared" si="0"/>
        <v>5.733997255310058</v>
      </c>
      <c r="G26" s="1"/>
      <c r="H26" s="1"/>
      <c r="I26" s="1"/>
    </row>
    <row r="27" spans="1:9" x14ac:dyDescent="0.25">
      <c r="A27" s="8" t="s">
        <v>61</v>
      </c>
      <c r="B27" s="19">
        <v>251420</v>
      </c>
      <c r="C27" s="19">
        <v>322713</v>
      </c>
      <c r="D27" s="19">
        <v>767437</v>
      </c>
      <c r="E27" s="19">
        <v>828148</v>
      </c>
      <c r="F27" s="10">
        <f t="shared" si="0"/>
        <v>7.910877374950644</v>
      </c>
      <c r="G27" s="1"/>
      <c r="H27" s="1"/>
      <c r="I27" s="1"/>
    </row>
    <row r="28" spans="1:9" x14ac:dyDescent="0.25">
      <c r="A28" s="11" t="s">
        <v>62</v>
      </c>
      <c r="B28" s="20">
        <v>186102</v>
      </c>
      <c r="C28" s="20">
        <v>128479</v>
      </c>
      <c r="D28" s="20">
        <v>432163</v>
      </c>
      <c r="E28" s="20">
        <v>441203</v>
      </c>
      <c r="F28" s="13">
        <f t="shared" si="0"/>
        <v>2.0918033242086835</v>
      </c>
      <c r="G28" s="1"/>
      <c r="H28" s="1"/>
      <c r="I28" s="1"/>
    </row>
    <row r="29" spans="1:9" x14ac:dyDescent="0.25">
      <c r="A29" s="8" t="s">
        <v>63</v>
      </c>
      <c r="B29" s="19">
        <v>286198</v>
      </c>
      <c r="C29" s="19">
        <v>382831</v>
      </c>
      <c r="D29" s="19">
        <v>1055034</v>
      </c>
      <c r="E29" s="19">
        <v>945089</v>
      </c>
      <c r="F29" s="10">
        <f t="shared" si="0"/>
        <v>-10.420991171848485</v>
      </c>
      <c r="G29" s="1"/>
      <c r="H29" s="1"/>
      <c r="I29" s="1"/>
    </row>
    <row r="30" spans="1:9" x14ac:dyDescent="0.25">
      <c r="A30" s="11" t="s">
        <v>64</v>
      </c>
      <c r="B30" s="20">
        <v>165247</v>
      </c>
      <c r="C30" s="20">
        <v>231451</v>
      </c>
      <c r="D30" s="20">
        <v>531209</v>
      </c>
      <c r="E30" s="20">
        <v>709539</v>
      </c>
      <c r="F30" s="13">
        <f t="shared" si="0"/>
        <v>33.570590859718124</v>
      </c>
      <c r="G30" s="1"/>
      <c r="H30" s="1"/>
      <c r="I30" s="1"/>
    </row>
    <row r="31" spans="1:9" x14ac:dyDescent="0.25">
      <c r="A31" s="8" t="s">
        <v>65</v>
      </c>
      <c r="B31" s="19">
        <v>1045555</v>
      </c>
      <c r="C31" s="19">
        <v>977413</v>
      </c>
      <c r="D31" s="19">
        <v>2853579</v>
      </c>
      <c r="E31" s="19">
        <v>3046267</v>
      </c>
      <c r="F31" s="10">
        <f t="shared" si="0"/>
        <v>6.7525027342856134</v>
      </c>
      <c r="G31" s="1"/>
      <c r="H31" s="1"/>
      <c r="I31" s="1"/>
    </row>
    <row r="32" spans="1:9" x14ac:dyDescent="0.25">
      <c r="A32" s="11" t="s">
        <v>66</v>
      </c>
      <c r="B32" s="20">
        <v>425754</v>
      </c>
      <c r="C32" s="20">
        <v>818620</v>
      </c>
      <c r="D32" s="20">
        <v>1403960</v>
      </c>
      <c r="E32" s="20">
        <v>1983775</v>
      </c>
      <c r="F32" s="13">
        <f t="shared" si="0"/>
        <v>41.298541268982035</v>
      </c>
      <c r="G32" s="1"/>
      <c r="H32" s="1"/>
      <c r="I32" s="1"/>
    </row>
    <row r="33" spans="1:9" x14ac:dyDescent="0.25">
      <c r="A33" s="8" t="s">
        <v>67</v>
      </c>
      <c r="B33" s="19">
        <v>58268</v>
      </c>
      <c r="C33" s="19">
        <v>58736</v>
      </c>
      <c r="D33" s="19">
        <v>153135</v>
      </c>
      <c r="E33" s="19">
        <v>170950</v>
      </c>
      <c r="F33" s="10">
        <f t="shared" si="0"/>
        <v>11.63352597381396</v>
      </c>
      <c r="G33" s="1"/>
      <c r="H33" s="1"/>
      <c r="I33" s="1"/>
    </row>
    <row r="34" spans="1:9" x14ac:dyDescent="0.25">
      <c r="A34" s="11" t="s">
        <v>68</v>
      </c>
      <c r="B34" s="20">
        <v>45727</v>
      </c>
      <c r="C34" s="20">
        <v>43946</v>
      </c>
      <c r="D34" s="20">
        <v>129879</v>
      </c>
      <c r="E34" s="20">
        <v>149219</v>
      </c>
      <c r="F34" s="13">
        <f t="shared" si="0"/>
        <v>14.890782959523861</v>
      </c>
      <c r="G34" s="1"/>
      <c r="H34" s="1"/>
      <c r="I34" s="1"/>
    </row>
    <row r="35" spans="1:9" x14ac:dyDescent="0.25">
      <c r="A35" s="14" t="s">
        <v>69</v>
      </c>
      <c r="B35" s="15">
        <f>SUM(B7:B34)</f>
        <v>9252729</v>
      </c>
      <c r="C35" s="15">
        <f t="shared" ref="C35:E35" si="1">SUM(C7:C34)</f>
        <v>9755082</v>
      </c>
      <c r="D35" s="15">
        <f t="shared" si="1"/>
        <v>25969182</v>
      </c>
      <c r="E35" s="15">
        <f t="shared" si="1"/>
        <v>27597281</v>
      </c>
      <c r="F35" s="16">
        <f t="shared" si="0"/>
        <v>6.2693503399529504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1001315</v>
      </c>
      <c r="C38" s="41">
        <f>D7</f>
        <v>952186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4566123</v>
      </c>
      <c r="G38" s="42">
        <f>LOOKUP(E38,$A$38:$A$65,$C$38:$C$65)</f>
        <v>4991738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424658</v>
      </c>
      <c r="C39" s="41">
        <f t="shared" ref="C39:C65" si="5">D8</f>
        <v>364980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3046267</v>
      </c>
      <c r="G39" s="42">
        <f t="shared" ref="G39:G65" si="8">LOOKUP(E39,$A$38:$A$65,$C$38:$C$65)</f>
        <v>2853579</v>
      </c>
    </row>
    <row r="40" spans="1:9" x14ac:dyDescent="0.25">
      <c r="A40" s="42" t="str">
        <f t="shared" si="3"/>
        <v>ALMERIA</v>
      </c>
      <c r="B40" s="41">
        <f t="shared" si="4"/>
        <v>1239417</v>
      </c>
      <c r="C40" s="41">
        <f t="shared" si="5"/>
        <v>1517189</v>
      </c>
      <c r="D40" s="41">
        <f t="shared" si="6"/>
        <v>7</v>
      </c>
      <c r="E40" s="42" t="str">
        <f t="shared" si="2"/>
        <v>FERROL-SAN CIBRAO</v>
      </c>
      <c r="F40" s="42">
        <f t="shared" si="7"/>
        <v>2053578</v>
      </c>
      <c r="G40" s="42">
        <f t="shared" si="8"/>
        <v>1954626</v>
      </c>
    </row>
    <row r="41" spans="1:9" x14ac:dyDescent="0.25">
      <c r="A41" s="42" t="str">
        <f t="shared" si="3"/>
        <v>AVILES</v>
      </c>
      <c r="B41" s="41">
        <f t="shared" si="4"/>
        <v>963116</v>
      </c>
      <c r="C41" s="41">
        <f t="shared" si="5"/>
        <v>681545</v>
      </c>
      <c r="D41" s="41">
        <f t="shared" si="6"/>
        <v>10</v>
      </c>
      <c r="E41" s="42" t="str">
        <f t="shared" si="2"/>
        <v>VALENCIA</v>
      </c>
      <c r="F41" s="42">
        <f t="shared" si="7"/>
        <v>1983775</v>
      </c>
      <c r="G41" s="42">
        <f t="shared" si="8"/>
        <v>1403960</v>
      </c>
    </row>
    <row r="42" spans="1:9" x14ac:dyDescent="0.25">
      <c r="A42" s="42" t="str">
        <f t="shared" si="3"/>
        <v>BAHIA DE ALGECIRAS</v>
      </c>
      <c r="B42" s="41">
        <f t="shared" si="4"/>
        <v>551669</v>
      </c>
      <c r="C42" s="41">
        <f t="shared" si="5"/>
        <v>751365</v>
      </c>
      <c r="D42" s="41">
        <f t="shared" si="6"/>
        <v>17</v>
      </c>
      <c r="E42" s="42" t="str">
        <f t="shared" si="2"/>
        <v>HUELVA</v>
      </c>
      <c r="F42" s="42">
        <f t="shared" si="7"/>
        <v>1749282</v>
      </c>
      <c r="G42" s="42">
        <f t="shared" si="8"/>
        <v>1467135</v>
      </c>
    </row>
    <row r="43" spans="1:9" x14ac:dyDescent="0.25">
      <c r="A43" s="42" t="str">
        <f t="shared" si="3"/>
        <v>BAHIA DE CADIZ</v>
      </c>
      <c r="B43" s="41">
        <f t="shared" si="4"/>
        <v>780208</v>
      </c>
      <c r="C43" s="41">
        <f t="shared" si="5"/>
        <v>601039</v>
      </c>
      <c r="D43" s="41">
        <f t="shared" si="6"/>
        <v>14</v>
      </c>
      <c r="E43" s="42" t="str">
        <f t="shared" si="2"/>
        <v>CARTAGENA</v>
      </c>
      <c r="F43" s="42">
        <f t="shared" si="7"/>
        <v>1406408</v>
      </c>
      <c r="G43" s="42">
        <f t="shared" si="8"/>
        <v>1017164</v>
      </c>
    </row>
    <row r="44" spans="1:9" x14ac:dyDescent="0.25">
      <c r="A44" s="42" t="str">
        <f t="shared" si="3"/>
        <v>BALEARES</v>
      </c>
      <c r="B44" s="41">
        <f t="shared" si="4"/>
        <v>541165</v>
      </c>
      <c r="C44" s="41">
        <f t="shared" si="5"/>
        <v>582530</v>
      </c>
      <c r="D44" s="41">
        <f t="shared" si="6"/>
        <v>18</v>
      </c>
      <c r="E44" s="42" t="str">
        <f t="shared" si="2"/>
        <v>ALMERIA</v>
      </c>
      <c r="F44" s="42">
        <f t="shared" si="7"/>
        <v>1239417</v>
      </c>
      <c r="G44" s="42">
        <f t="shared" si="8"/>
        <v>1517189</v>
      </c>
    </row>
    <row r="45" spans="1:9" x14ac:dyDescent="0.25">
      <c r="A45" s="42" t="str">
        <f t="shared" si="3"/>
        <v>BARCELONA</v>
      </c>
      <c r="B45" s="41">
        <f t="shared" si="4"/>
        <v>960350</v>
      </c>
      <c r="C45" s="41">
        <f t="shared" si="5"/>
        <v>786360</v>
      </c>
      <c r="D45" s="41">
        <f t="shared" si="6"/>
        <v>11</v>
      </c>
      <c r="E45" s="42" t="str">
        <f t="shared" si="2"/>
        <v>BILBAO</v>
      </c>
      <c r="F45" s="42">
        <f t="shared" si="7"/>
        <v>1047712</v>
      </c>
      <c r="G45" s="42">
        <f t="shared" si="8"/>
        <v>956779</v>
      </c>
    </row>
    <row r="46" spans="1:9" x14ac:dyDescent="0.25">
      <c r="A46" s="42" t="str">
        <f t="shared" si="3"/>
        <v>BILBAO</v>
      </c>
      <c r="B46" s="41">
        <f t="shared" si="4"/>
        <v>1047712</v>
      </c>
      <c r="C46" s="41">
        <f t="shared" si="5"/>
        <v>956779</v>
      </c>
      <c r="D46" s="41">
        <f t="shared" si="6"/>
        <v>8</v>
      </c>
      <c r="E46" s="42" t="str">
        <f t="shared" si="2"/>
        <v>A CORUÑA</v>
      </c>
      <c r="F46" s="42">
        <f t="shared" si="7"/>
        <v>1001315</v>
      </c>
      <c r="G46" s="42">
        <f t="shared" si="8"/>
        <v>952186</v>
      </c>
    </row>
    <row r="47" spans="1:9" x14ac:dyDescent="0.25">
      <c r="A47" s="42" t="str">
        <f t="shared" si="3"/>
        <v>CARTAGENA</v>
      </c>
      <c r="B47" s="41">
        <f t="shared" si="4"/>
        <v>1406408</v>
      </c>
      <c r="C47" s="41">
        <f t="shared" si="5"/>
        <v>1017164</v>
      </c>
      <c r="D47" s="41">
        <f t="shared" si="6"/>
        <v>6</v>
      </c>
      <c r="E47" s="42" t="str">
        <f t="shared" si="2"/>
        <v>AVILES</v>
      </c>
      <c r="F47" s="42">
        <f t="shared" si="7"/>
        <v>963116</v>
      </c>
      <c r="G47" s="42">
        <f t="shared" si="8"/>
        <v>681545</v>
      </c>
    </row>
    <row r="48" spans="1:9" x14ac:dyDescent="0.25">
      <c r="A48" s="42" t="str">
        <f t="shared" si="3"/>
        <v>CASTELLON</v>
      </c>
      <c r="B48" s="41">
        <f t="shared" si="4"/>
        <v>659921</v>
      </c>
      <c r="C48" s="41">
        <f t="shared" si="5"/>
        <v>653987</v>
      </c>
      <c r="D48" s="41">
        <f t="shared" si="6"/>
        <v>16</v>
      </c>
      <c r="E48" s="42" t="str">
        <f t="shared" si="2"/>
        <v>BARCELONA</v>
      </c>
      <c r="F48" s="42">
        <f t="shared" si="7"/>
        <v>960350</v>
      </c>
      <c r="G48" s="42">
        <f t="shared" si="8"/>
        <v>786360</v>
      </c>
    </row>
    <row r="49" spans="1:7" x14ac:dyDescent="0.25">
      <c r="A49" s="42" t="str">
        <f t="shared" si="3"/>
        <v>CEUTA</v>
      </c>
      <c r="B49" s="41">
        <f t="shared" si="4"/>
        <v>16591</v>
      </c>
      <c r="C49" s="41">
        <f t="shared" si="5"/>
        <v>17366</v>
      </c>
      <c r="D49" s="41">
        <f t="shared" si="6"/>
        <v>27</v>
      </c>
      <c r="E49" s="42" t="str">
        <f t="shared" si="2"/>
        <v>SANTANDER</v>
      </c>
      <c r="F49" s="42">
        <f t="shared" si="7"/>
        <v>945089</v>
      </c>
      <c r="G49" s="42">
        <f t="shared" si="8"/>
        <v>1055034</v>
      </c>
    </row>
    <row r="50" spans="1:7" x14ac:dyDescent="0.25">
      <c r="A50" s="42" t="str">
        <f t="shared" si="3"/>
        <v>FERROL-SAN CIBRAO</v>
      </c>
      <c r="B50" s="41">
        <f t="shared" si="4"/>
        <v>2053578</v>
      </c>
      <c r="C50" s="41">
        <f t="shared" si="5"/>
        <v>1954626</v>
      </c>
      <c r="D50" s="41">
        <f t="shared" si="6"/>
        <v>3</v>
      </c>
      <c r="E50" s="42" t="str">
        <f t="shared" si="2"/>
        <v>PASAIA</v>
      </c>
      <c r="F50" s="42">
        <f t="shared" si="7"/>
        <v>828148</v>
      </c>
      <c r="G50" s="42">
        <f t="shared" si="8"/>
        <v>767437</v>
      </c>
    </row>
    <row r="51" spans="1:7" x14ac:dyDescent="0.25">
      <c r="A51" s="42" t="str">
        <f t="shared" si="3"/>
        <v>GIJON</v>
      </c>
      <c r="B51" s="41">
        <f t="shared" si="4"/>
        <v>4566123</v>
      </c>
      <c r="C51" s="41">
        <f t="shared" si="5"/>
        <v>4991738</v>
      </c>
      <c r="D51" s="41">
        <f t="shared" si="6"/>
        <v>1</v>
      </c>
      <c r="E51" s="42" t="str">
        <f t="shared" si="2"/>
        <v>BAHIA DE CADIZ</v>
      </c>
      <c r="F51" s="42">
        <f t="shared" si="7"/>
        <v>780208</v>
      </c>
      <c r="G51" s="42">
        <f t="shared" si="8"/>
        <v>601039</v>
      </c>
    </row>
    <row r="52" spans="1:7" x14ac:dyDescent="0.25">
      <c r="A52" s="42" t="str">
        <f t="shared" si="3"/>
        <v>HUELVA</v>
      </c>
      <c r="B52" s="41">
        <f t="shared" si="4"/>
        <v>1749282</v>
      </c>
      <c r="C52" s="41">
        <f t="shared" si="5"/>
        <v>1467135</v>
      </c>
      <c r="D52" s="41">
        <f t="shared" si="6"/>
        <v>5</v>
      </c>
      <c r="E52" s="42" t="str">
        <f t="shared" si="2"/>
        <v>SEVILLA</v>
      </c>
      <c r="F52" s="42">
        <f t="shared" si="7"/>
        <v>709539</v>
      </c>
      <c r="G52" s="42">
        <f t="shared" si="8"/>
        <v>531209</v>
      </c>
    </row>
    <row r="53" spans="1:7" x14ac:dyDescent="0.25">
      <c r="A53" s="42" t="str">
        <f t="shared" si="3"/>
        <v>LAS PALMAS</v>
      </c>
      <c r="B53" s="41">
        <f t="shared" si="4"/>
        <v>414852</v>
      </c>
      <c r="C53" s="41">
        <f t="shared" si="5"/>
        <v>420696</v>
      </c>
      <c r="D53" s="41">
        <f t="shared" si="6"/>
        <v>22</v>
      </c>
      <c r="E53" s="42" t="str">
        <f t="shared" si="2"/>
        <v>CASTELLON</v>
      </c>
      <c r="F53" s="42">
        <f t="shared" si="7"/>
        <v>659921</v>
      </c>
      <c r="G53" s="42">
        <f t="shared" si="8"/>
        <v>653987</v>
      </c>
    </row>
    <row r="54" spans="1:7" x14ac:dyDescent="0.25">
      <c r="A54" s="42" t="str">
        <f t="shared" si="3"/>
        <v>MALAGA</v>
      </c>
      <c r="B54" s="41">
        <f t="shared" si="4"/>
        <v>472354</v>
      </c>
      <c r="C54" s="41">
        <f t="shared" si="5"/>
        <v>394738</v>
      </c>
      <c r="D54" s="41">
        <f t="shared" si="6"/>
        <v>19</v>
      </c>
      <c r="E54" s="42" t="str">
        <f t="shared" si="2"/>
        <v>BAHIA DE ALGECIRAS</v>
      </c>
      <c r="F54" s="42">
        <f t="shared" si="7"/>
        <v>551669</v>
      </c>
      <c r="G54" s="42">
        <f t="shared" si="8"/>
        <v>751365</v>
      </c>
    </row>
    <row r="55" spans="1:7" x14ac:dyDescent="0.25">
      <c r="A55" s="42" t="str">
        <f t="shared" si="3"/>
        <v>MARIN Y RIA DE PONTEVEDRA</v>
      </c>
      <c r="B55" s="41">
        <f t="shared" si="4"/>
        <v>208451</v>
      </c>
      <c r="C55" s="41">
        <f t="shared" si="5"/>
        <v>269081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541165</v>
      </c>
      <c r="G55" s="42">
        <f t="shared" si="8"/>
        <v>582530</v>
      </c>
    </row>
    <row r="56" spans="1:7" x14ac:dyDescent="0.25">
      <c r="A56" s="42" t="str">
        <f t="shared" si="3"/>
        <v>MELILLA</v>
      </c>
      <c r="B56" s="41">
        <f t="shared" si="4"/>
        <v>10898</v>
      </c>
      <c r="C56" s="41">
        <f t="shared" si="5"/>
        <v>21089</v>
      </c>
      <c r="D56" s="41">
        <f t="shared" si="6"/>
        <v>28</v>
      </c>
      <c r="E56" s="42" t="str">
        <f t="shared" si="2"/>
        <v>MALAGA</v>
      </c>
      <c r="F56" s="42">
        <f t="shared" si="9"/>
        <v>472354</v>
      </c>
      <c r="G56" s="42">
        <f t="shared" si="8"/>
        <v>394738</v>
      </c>
    </row>
    <row r="57" spans="1:7" x14ac:dyDescent="0.25">
      <c r="A57" s="42" t="str">
        <f t="shared" si="3"/>
        <v>MOTRIL</v>
      </c>
      <c r="B57" s="41">
        <f t="shared" si="4"/>
        <v>255023</v>
      </c>
      <c r="C57" s="41">
        <f t="shared" si="5"/>
        <v>241193</v>
      </c>
      <c r="D57" s="41">
        <f t="shared" si="6"/>
        <v>23</v>
      </c>
      <c r="E57" s="42" t="str">
        <f t="shared" si="2"/>
        <v>SANTA CRUZ DE TENERIFE</v>
      </c>
      <c r="F57" s="42">
        <f t="shared" si="9"/>
        <v>441203</v>
      </c>
      <c r="G57" s="42">
        <f t="shared" si="8"/>
        <v>432163</v>
      </c>
    </row>
    <row r="58" spans="1:7" x14ac:dyDescent="0.25">
      <c r="A58" s="42" t="str">
        <f t="shared" si="3"/>
        <v>PASAIA</v>
      </c>
      <c r="B58" s="41">
        <f t="shared" si="4"/>
        <v>828148</v>
      </c>
      <c r="C58" s="41">
        <f t="shared" si="5"/>
        <v>767437</v>
      </c>
      <c r="D58" s="41">
        <f t="shared" si="6"/>
        <v>13</v>
      </c>
      <c r="E58" s="42" t="str">
        <f t="shared" si="2"/>
        <v>ALICANTE</v>
      </c>
      <c r="F58" s="42">
        <f t="shared" si="9"/>
        <v>424658</v>
      </c>
      <c r="G58" s="42">
        <f t="shared" si="8"/>
        <v>364980</v>
      </c>
    </row>
    <row r="59" spans="1:7" x14ac:dyDescent="0.25">
      <c r="A59" s="42" t="str">
        <f t="shared" si="3"/>
        <v>SANTA CRUZ DE TENERIFE</v>
      </c>
      <c r="B59" s="41">
        <f t="shared" si="4"/>
        <v>441203</v>
      </c>
      <c r="C59" s="41">
        <f t="shared" si="5"/>
        <v>432163</v>
      </c>
      <c r="D59" s="41">
        <f t="shared" si="6"/>
        <v>20</v>
      </c>
      <c r="E59" s="42" t="str">
        <f t="shared" si="2"/>
        <v>LAS PALMAS</v>
      </c>
      <c r="F59" s="42">
        <f t="shared" si="9"/>
        <v>414852</v>
      </c>
      <c r="G59" s="42">
        <f t="shared" si="8"/>
        <v>420696</v>
      </c>
    </row>
    <row r="60" spans="1:7" x14ac:dyDescent="0.25">
      <c r="A60" s="42" t="str">
        <f t="shared" si="3"/>
        <v>SANTANDER</v>
      </c>
      <c r="B60" s="41">
        <f t="shared" si="4"/>
        <v>945089</v>
      </c>
      <c r="C60" s="41">
        <f t="shared" si="5"/>
        <v>1055034</v>
      </c>
      <c r="D60" s="41">
        <f t="shared" si="6"/>
        <v>12</v>
      </c>
      <c r="E60" s="42" t="str">
        <f t="shared" si="2"/>
        <v>MOTRIL</v>
      </c>
      <c r="F60" s="42">
        <f t="shared" si="9"/>
        <v>255023</v>
      </c>
      <c r="G60" s="42">
        <f t="shared" si="8"/>
        <v>241193</v>
      </c>
    </row>
    <row r="61" spans="1:7" x14ac:dyDescent="0.25">
      <c r="A61" s="42" t="str">
        <f t="shared" si="3"/>
        <v>SEVILLA</v>
      </c>
      <c r="B61" s="41">
        <f t="shared" si="4"/>
        <v>709539</v>
      </c>
      <c r="C61" s="41">
        <f t="shared" si="5"/>
        <v>531209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208451</v>
      </c>
      <c r="G61" s="42">
        <f t="shared" si="8"/>
        <v>269081</v>
      </c>
    </row>
    <row r="62" spans="1:7" x14ac:dyDescent="0.25">
      <c r="A62" s="42" t="str">
        <f t="shared" si="3"/>
        <v>TARRAGONA</v>
      </c>
      <c r="B62" s="41">
        <f t="shared" si="4"/>
        <v>3046267</v>
      </c>
      <c r="C62" s="41">
        <f t="shared" si="5"/>
        <v>2853579</v>
      </c>
      <c r="D62" s="41">
        <f t="shared" si="6"/>
        <v>2</v>
      </c>
      <c r="E62" s="42" t="str">
        <f t="shared" si="2"/>
        <v>VIGO</v>
      </c>
      <c r="F62" s="42">
        <f t="shared" si="9"/>
        <v>170950</v>
      </c>
      <c r="G62" s="42">
        <f t="shared" si="8"/>
        <v>153135</v>
      </c>
    </row>
    <row r="63" spans="1:7" x14ac:dyDescent="0.25">
      <c r="A63" s="42" t="str">
        <f t="shared" si="3"/>
        <v>VALENCIA</v>
      </c>
      <c r="B63" s="41">
        <f t="shared" si="4"/>
        <v>1983775</v>
      </c>
      <c r="C63" s="41">
        <f t="shared" si="5"/>
        <v>1403960</v>
      </c>
      <c r="D63" s="41">
        <f t="shared" si="6"/>
        <v>4</v>
      </c>
      <c r="E63" s="42" t="str">
        <f t="shared" si="2"/>
        <v>VILAGARCIA</v>
      </c>
      <c r="F63" s="42">
        <f t="shared" si="9"/>
        <v>149219</v>
      </c>
      <c r="G63" s="42">
        <f t="shared" si="8"/>
        <v>129879</v>
      </c>
    </row>
    <row r="64" spans="1:7" x14ac:dyDescent="0.25">
      <c r="A64" s="42" t="str">
        <f t="shared" si="3"/>
        <v>VIGO</v>
      </c>
      <c r="B64" s="41">
        <f t="shared" si="4"/>
        <v>170950</v>
      </c>
      <c r="C64" s="41">
        <f t="shared" si="5"/>
        <v>153135</v>
      </c>
      <c r="D64" s="41">
        <f t="shared" si="6"/>
        <v>25</v>
      </c>
      <c r="E64" s="42" t="str">
        <f t="shared" si="2"/>
        <v>CEUTA</v>
      </c>
      <c r="F64" s="42">
        <f t="shared" si="9"/>
        <v>16591</v>
      </c>
      <c r="G64" s="42">
        <f t="shared" si="8"/>
        <v>17366</v>
      </c>
    </row>
    <row r="65" spans="1:7" x14ac:dyDescent="0.25">
      <c r="A65" s="42" t="str">
        <f t="shared" si="3"/>
        <v>VILAGARCIA</v>
      </c>
      <c r="B65" s="41">
        <f t="shared" si="4"/>
        <v>149219</v>
      </c>
      <c r="C65" s="41">
        <f t="shared" si="5"/>
        <v>129879</v>
      </c>
      <c r="D65" s="41">
        <f t="shared" si="6"/>
        <v>26</v>
      </c>
      <c r="E65" s="42" t="str">
        <f t="shared" si="2"/>
        <v>MELILLA</v>
      </c>
      <c r="F65" s="42">
        <f t="shared" si="9"/>
        <v>10898</v>
      </c>
      <c r="G65" s="42">
        <f t="shared" si="8"/>
        <v>21089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88648</v>
      </c>
      <c r="C7" s="21">
        <v>86743</v>
      </c>
      <c r="D7" s="21">
        <v>262895</v>
      </c>
      <c r="E7" s="21">
        <v>255494</v>
      </c>
      <c r="F7" s="10">
        <f>((E7*100)/D7)-100</f>
        <v>-2.8151923771848146</v>
      </c>
      <c r="G7" s="1"/>
      <c r="H7" s="1"/>
      <c r="I7" s="1"/>
    </row>
    <row r="8" spans="1:12" x14ac:dyDescent="0.25">
      <c r="A8" s="11" t="s">
        <v>42</v>
      </c>
      <c r="B8" s="22">
        <v>146783</v>
      </c>
      <c r="C8" s="22">
        <v>151400</v>
      </c>
      <c r="D8" s="22">
        <v>405703</v>
      </c>
      <c r="E8" s="22">
        <v>398373</v>
      </c>
      <c r="F8" s="13">
        <f t="shared" ref="F8:F35" si="0">((E8*100)/D8)-100</f>
        <v>-1.8067403987646173</v>
      </c>
      <c r="G8" s="1"/>
      <c r="H8" s="1"/>
      <c r="I8" s="1"/>
    </row>
    <row r="9" spans="1:12" x14ac:dyDescent="0.25">
      <c r="A9" s="8" t="s">
        <v>43</v>
      </c>
      <c r="B9" s="21">
        <v>43636</v>
      </c>
      <c r="C9" s="21">
        <v>55538</v>
      </c>
      <c r="D9" s="21">
        <v>118103</v>
      </c>
      <c r="E9" s="21">
        <v>146364</v>
      </c>
      <c r="F9" s="10">
        <f t="shared" si="0"/>
        <v>23.929112723639534</v>
      </c>
      <c r="G9" s="1"/>
      <c r="H9" s="1"/>
      <c r="I9" s="1"/>
    </row>
    <row r="10" spans="1:12" x14ac:dyDescent="0.25">
      <c r="A10" s="11" t="s">
        <v>44</v>
      </c>
      <c r="B10" s="22">
        <v>103362</v>
      </c>
      <c r="C10" s="22">
        <v>142171</v>
      </c>
      <c r="D10" s="22">
        <v>262758</v>
      </c>
      <c r="E10" s="22">
        <v>354494</v>
      </c>
      <c r="F10" s="13">
        <f t="shared" si="0"/>
        <v>34.912733389658939</v>
      </c>
      <c r="G10" s="1"/>
      <c r="H10" s="1"/>
      <c r="I10" s="1"/>
    </row>
    <row r="11" spans="1:12" x14ac:dyDescent="0.25">
      <c r="A11" s="8" t="s">
        <v>45</v>
      </c>
      <c r="B11" s="21">
        <v>3346169</v>
      </c>
      <c r="C11" s="21">
        <v>3657809</v>
      </c>
      <c r="D11" s="21">
        <v>9541798</v>
      </c>
      <c r="E11" s="21">
        <v>9579448</v>
      </c>
      <c r="F11" s="10">
        <f t="shared" si="0"/>
        <v>0.39457972176732881</v>
      </c>
      <c r="G11" s="1"/>
      <c r="H11" s="1"/>
      <c r="I11" s="1"/>
    </row>
    <row r="12" spans="1:12" x14ac:dyDescent="0.25">
      <c r="A12" s="11" t="s">
        <v>46</v>
      </c>
      <c r="B12" s="22">
        <v>235644</v>
      </c>
      <c r="C12" s="22">
        <v>264983</v>
      </c>
      <c r="D12" s="22">
        <v>652200</v>
      </c>
      <c r="E12" s="22">
        <v>750835</v>
      </c>
      <c r="F12" s="13">
        <f t="shared" si="0"/>
        <v>15.123428396197482</v>
      </c>
      <c r="G12" s="1"/>
      <c r="H12" s="1"/>
      <c r="I12" s="1"/>
    </row>
    <row r="13" spans="1:12" x14ac:dyDescent="0.25">
      <c r="A13" s="8" t="s">
        <v>47</v>
      </c>
      <c r="B13" s="21">
        <v>703300</v>
      </c>
      <c r="C13" s="21">
        <v>862214</v>
      </c>
      <c r="D13" s="21">
        <v>1847694</v>
      </c>
      <c r="E13" s="21">
        <v>2177624</v>
      </c>
      <c r="F13" s="10">
        <f t="shared" si="0"/>
        <v>17.856311705293194</v>
      </c>
      <c r="G13" s="1"/>
      <c r="H13" s="1"/>
      <c r="I13" s="1"/>
    </row>
    <row r="14" spans="1:12" x14ac:dyDescent="0.25">
      <c r="A14" s="11" t="s">
        <v>48</v>
      </c>
      <c r="B14" s="22">
        <v>2408371</v>
      </c>
      <c r="C14" s="22">
        <v>2696054</v>
      </c>
      <c r="D14" s="22">
        <v>6595438</v>
      </c>
      <c r="E14" s="22">
        <v>7195096</v>
      </c>
      <c r="F14" s="13">
        <f t="shared" si="0"/>
        <v>9.0920117814768275</v>
      </c>
      <c r="G14" s="1"/>
      <c r="H14" s="1"/>
      <c r="I14" s="1"/>
    </row>
    <row r="15" spans="1:12" x14ac:dyDescent="0.25">
      <c r="A15" s="8" t="s">
        <v>49</v>
      </c>
      <c r="B15" s="21">
        <v>934397</v>
      </c>
      <c r="C15" s="21">
        <v>931106</v>
      </c>
      <c r="D15" s="21">
        <v>2216982</v>
      </c>
      <c r="E15" s="21">
        <v>2174397</v>
      </c>
      <c r="F15" s="10">
        <f t="shared" si="0"/>
        <v>-1.9208545671548052</v>
      </c>
      <c r="G15" s="1"/>
      <c r="H15" s="1"/>
      <c r="I15" s="1"/>
    </row>
    <row r="16" spans="1:12" x14ac:dyDescent="0.25">
      <c r="A16" s="11" t="s">
        <v>50</v>
      </c>
      <c r="B16" s="22">
        <v>82807</v>
      </c>
      <c r="C16" s="22">
        <v>51072</v>
      </c>
      <c r="D16" s="22">
        <v>178062</v>
      </c>
      <c r="E16" s="22">
        <v>233003</v>
      </c>
      <c r="F16" s="13">
        <f t="shared" si="0"/>
        <v>30.854983095775623</v>
      </c>
      <c r="G16" s="1"/>
      <c r="H16" s="1"/>
      <c r="I16" s="1"/>
    </row>
    <row r="17" spans="1:9" x14ac:dyDescent="0.25">
      <c r="A17" s="8" t="s">
        <v>51</v>
      </c>
      <c r="B17" s="21">
        <v>80253</v>
      </c>
      <c r="C17" s="21">
        <v>106176</v>
      </c>
      <c r="D17" s="21">
        <v>215618</v>
      </c>
      <c r="E17" s="21">
        <v>304086</v>
      </c>
      <c r="F17" s="10">
        <f t="shared" si="0"/>
        <v>41.029969668580549</v>
      </c>
      <c r="G17" s="1"/>
      <c r="H17" s="1"/>
      <c r="I17" s="1"/>
    </row>
    <row r="18" spans="1:9" x14ac:dyDescent="0.25">
      <c r="A18" s="11" t="s">
        <v>52</v>
      </c>
      <c r="B18" s="22">
        <v>65177</v>
      </c>
      <c r="C18" s="22">
        <v>77486</v>
      </c>
      <c r="D18" s="22">
        <v>187530</v>
      </c>
      <c r="E18" s="22">
        <v>209069</v>
      </c>
      <c r="F18" s="13">
        <f t="shared" si="0"/>
        <v>11.485628966032095</v>
      </c>
      <c r="G18" s="1"/>
      <c r="H18" s="1"/>
      <c r="I18" s="1"/>
    </row>
    <row r="19" spans="1:9" x14ac:dyDescent="0.25">
      <c r="A19" s="8" t="s">
        <v>53</v>
      </c>
      <c r="B19" s="21">
        <v>45827</v>
      </c>
      <c r="C19" s="21">
        <v>30337</v>
      </c>
      <c r="D19" s="21">
        <v>118283</v>
      </c>
      <c r="E19" s="21">
        <v>107570</v>
      </c>
      <c r="F19" s="10">
        <f t="shared" si="0"/>
        <v>-9.0570918897897457</v>
      </c>
      <c r="G19" s="1"/>
      <c r="H19" s="1"/>
      <c r="I19" s="1"/>
    </row>
    <row r="20" spans="1:9" x14ac:dyDescent="0.25">
      <c r="A20" s="11" t="s">
        <v>54</v>
      </c>
      <c r="B20" s="22">
        <v>49930</v>
      </c>
      <c r="C20" s="22">
        <v>59959</v>
      </c>
      <c r="D20" s="22">
        <v>130516</v>
      </c>
      <c r="E20" s="22">
        <v>150425</v>
      </c>
      <c r="F20" s="13">
        <f t="shared" si="0"/>
        <v>15.254068466701398</v>
      </c>
      <c r="G20" s="1"/>
      <c r="H20" s="1"/>
      <c r="I20" s="1"/>
    </row>
    <row r="21" spans="1:9" x14ac:dyDescent="0.25">
      <c r="A21" s="8" t="s">
        <v>55</v>
      </c>
      <c r="B21" s="21">
        <v>32613</v>
      </c>
      <c r="C21" s="21">
        <v>42577</v>
      </c>
      <c r="D21" s="21">
        <v>108846</v>
      </c>
      <c r="E21" s="21">
        <v>103503</v>
      </c>
      <c r="F21" s="10">
        <f t="shared" si="0"/>
        <v>-4.9087701890744739</v>
      </c>
      <c r="G21" s="1"/>
      <c r="H21" s="1"/>
      <c r="I21" s="1"/>
    </row>
    <row r="22" spans="1:9" x14ac:dyDescent="0.25">
      <c r="A22" s="11" t="s">
        <v>56</v>
      </c>
      <c r="B22" s="22">
        <v>1502534</v>
      </c>
      <c r="C22" s="22">
        <v>1406147</v>
      </c>
      <c r="D22" s="22">
        <v>4011909</v>
      </c>
      <c r="E22" s="22">
        <v>3963402</v>
      </c>
      <c r="F22" s="13">
        <f t="shared" si="0"/>
        <v>-1.2090752806207661</v>
      </c>
      <c r="G22" s="1"/>
      <c r="H22" s="1"/>
      <c r="I22" s="1"/>
    </row>
    <row r="23" spans="1:9" x14ac:dyDescent="0.25">
      <c r="A23" s="8" t="s">
        <v>57</v>
      </c>
      <c r="B23" s="21">
        <v>181179</v>
      </c>
      <c r="C23" s="21">
        <v>118756</v>
      </c>
      <c r="D23" s="21">
        <v>448393</v>
      </c>
      <c r="E23" s="21">
        <v>489901</v>
      </c>
      <c r="F23" s="10">
        <f t="shared" si="0"/>
        <v>9.2570579826179227</v>
      </c>
      <c r="G23" s="1"/>
      <c r="H23" s="1"/>
      <c r="I23" s="1"/>
    </row>
    <row r="24" spans="1:9" x14ac:dyDescent="0.25">
      <c r="A24" s="11" t="s">
        <v>58</v>
      </c>
      <c r="B24" s="22">
        <v>70723</v>
      </c>
      <c r="C24" s="22">
        <v>67977</v>
      </c>
      <c r="D24" s="22">
        <v>192074</v>
      </c>
      <c r="E24" s="22">
        <v>218039</v>
      </c>
      <c r="F24" s="13">
        <f t="shared" si="0"/>
        <v>13.518227349875573</v>
      </c>
      <c r="G24" s="1"/>
      <c r="H24" s="1"/>
      <c r="I24" s="1"/>
    </row>
    <row r="25" spans="1:9" x14ac:dyDescent="0.25">
      <c r="A25" s="8" t="s">
        <v>59</v>
      </c>
      <c r="B25" s="21">
        <v>45014</v>
      </c>
      <c r="C25" s="21">
        <v>57445</v>
      </c>
      <c r="D25" s="21">
        <v>139816</v>
      </c>
      <c r="E25" s="21">
        <v>169169</v>
      </c>
      <c r="F25" s="10">
        <f t="shared" si="0"/>
        <v>20.994020712937001</v>
      </c>
      <c r="G25" s="1"/>
      <c r="H25" s="1"/>
      <c r="I25" s="1"/>
    </row>
    <row r="26" spans="1:9" x14ac:dyDescent="0.25">
      <c r="A26" s="11" t="s">
        <v>60</v>
      </c>
      <c r="B26" s="22">
        <v>15024</v>
      </c>
      <c r="C26" s="22">
        <v>12801</v>
      </c>
      <c r="D26" s="22">
        <v>46476</v>
      </c>
      <c r="E26" s="22">
        <v>52859</v>
      </c>
      <c r="F26" s="13">
        <f t="shared" si="0"/>
        <v>13.733970221189438</v>
      </c>
      <c r="G26" s="1"/>
      <c r="H26" s="1"/>
      <c r="I26" s="1"/>
    </row>
    <row r="27" spans="1:9" x14ac:dyDescent="0.25">
      <c r="A27" s="8" t="s">
        <v>61</v>
      </c>
      <c r="B27" s="21">
        <v>200241</v>
      </c>
      <c r="C27" s="21">
        <v>225760</v>
      </c>
      <c r="D27" s="21">
        <v>512147</v>
      </c>
      <c r="E27" s="21">
        <v>593339</v>
      </c>
      <c r="F27" s="10">
        <f t="shared" si="0"/>
        <v>15.853260880176975</v>
      </c>
      <c r="G27" s="1"/>
      <c r="H27" s="1"/>
      <c r="I27" s="1"/>
    </row>
    <row r="28" spans="1:9" x14ac:dyDescent="0.25">
      <c r="A28" s="11" t="s">
        <v>62</v>
      </c>
      <c r="B28" s="22">
        <v>622798</v>
      </c>
      <c r="C28" s="22">
        <v>651377</v>
      </c>
      <c r="D28" s="22">
        <v>1752145</v>
      </c>
      <c r="E28" s="22">
        <v>1759825</v>
      </c>
      <c r="F28" s="13">
        <f t="shared" si="0"/>
        <v>0.43831988790881837</v>
      </c>
      <c r="G28" s="1"/>
      <c r="H28" s="1"/>
      <c r="I28" s="1"/>
    </row>
    <row r="29" spans="1:9" x14ac:dyDescent="0.25">
      <c r="A29" s="8" t="s">
        <v>63</v>
      </c>
      <c r="B29" s="21">
        <v>109571</v>
      </c>
      <c r="C29" s="21">
        <v>105413</v>
      </c>
      <c r="D29" s="21">
        <v>276022</v>
      </c>
      <c r="E29" s="21">
        <v>270864</v>
      </c>
      <c r="F29" s="10">
        <f t="shared" si="0"/>
        <v>-1.8686916260298148</v>
      </c>
      <c r="G29" s="1"/>
      <c r="H29" s="1"/>
      <c r="I29" s="1"/>
    </row>
    <row r="30" spans="1:9" x14ac:dyDescent="0.25">
      <c r="A30" s="11" t="s">
        <v>64</v>
      </c>
      <c r="B30" s="22">
        <v>121763</v>
      </c>
      <c r="C30" s="22">
        <v>205748</v>
      </c>
      <c r="D30" s="22">
        <v>396133</v>
      </c>
      <c r="E30" s="22">
        <v>507695</v>
      </c>
      <c r="F30" s="13">
        <f t="shared" si="0"/>
        <v>28.162763516293779</v>
      </c>
      <c r="G30" s="1"/>
      <c r="H30" s="1"/>
      <c r="I30" s="1"/>
    </row>
    <row r="31" spans="1:9" x14ac:dyDescent="0.25">
      <c r="A31" s="8" t="s">
        <v>65</v>
      </c>
      <c r="B31" s="21">
        <v>103561</v>
      </c>
      <c r="C31" s="21">
        <v>117661</v>
      </c>
      <c r="D31" s="21">
        <v>279068</v>
      </c>
      <c r="E31" s="21">
        <v>337702</v>
      </c>
      <c r="F31" s="10">
        <f t="shared" si="0"/>
        <v>21.010649734114978</v>
      </c>
      <c r="G31" s="1"/>
      <c r="H31" s="1"/>
      <c r="I31" s="1"/>
    </row>
    <row r="32" spans="1:9" x14ac:dyDescent="0.25">
      <c r="A32" s="11" t="s">
        <v>66</v>
      </c>
      <c r="B32" s="22">
        <v>3008209</v>
      </c>
      <c r="C32" s="22">
        <v>2707814</v>
      </c>
      <c r="D32" s="22">
        <v>7736652</v>
      </c>
      <c r="E32" s="22">
        <v>8245645</v>
      </c>
      <c r="F32" s="13">
        <f t="shared" si="0"/>
        <v>6.5789827434399228</v>
      </c>
      <c r="G32" s="1"/>
      <c r="H32" s="1"/>
      <c r="I32" s="1"/>
    </row>
    <row r="33" spans="1:9" x14ac:dyDescent="0.25">
      <c r="A33" s="8" t="s">
        <v>67</v>
      </c>
      <c r="B33" s="21">
        <v>313650</v>
      </c>
      <c r="C33" s="21">
        <v>297077</v>
      </c>
      <c r="D33" s="21">
        <v>857846</v>
      </c>
      <c r="E33" s="21">
        <v>854981</v>
      </c>
      <c r="F33" s="10">
        <f t="shared" si="0"/>
        <v>-0.33397602833142059</v>
      </c>
      <c r="G33" s="1"/>
      <c r="H33" s="1"/>
      <c r="I33" s="1"/>
    </row>
    <row r="34" spans="1:9" x14ac:dyDescent="0.25">
      <c r="A34" s="11" t="s">
        <v>68</v>
      </c>
      <c r="B34" s="22">
        <v>35608</v>
      </c>
      <c r="C34" s="22">
        <v>16519</v>
      </c>
      <c r="D34" s="22">
        <v>65302</v>
      </c>
      <c r="E34" s="22">
        <v>44042</v>
      </c>
      <c r="F34" s="13">
        <f t="shared" si="0"/>
        <v>-32.556430124651612</v>
      </c>
      <c r="G34" s="1"/>
      <c r="H34" s="1"/>
      <c r="I34" s="1"/>
    </row>
    <row r="35" spans="1:9" x14ac:dyDescent="0.25">
      <c r="A35" s="14" t="s">
        <v>69</v>
      </c>
      <c r="B35" s="15">
        <f>SUM(B7:B34)</f>
        <v>14696792</v>
      </c>
      <c r="C35" s="15">
        <f t="shared" ref="C35:E35" si="1">SUM(C7:C34)</f>
        <v>15206120</v>
      </c>
      <c r="D35" s="15">
        <f t="shared" si="1"/>
        <v>39556409</v>
      </c>
      <c r="E35" s="15">
        <f t="shared" si="1"/>
        <v>41647244</v>
      </c>
      <c r="F35" s="16">
        <f t="shared" si="0"/>
        <v>5.2857047766899115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255494</v>
      </c>
      <c r="C38" s="41">
        <f>D7</f>
        <v>262895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9579448</v>
      </c>
      <c r="G38" s="42">
        <f>LOOKUP(E38,$A$38:$A$65,$C$38:$C$65)</f>
        <v>9541798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398373</v>
      </c>
      <c r="C39" s="41">
        <f t="shared" ref="C39:C65" si="5">D8</f>
        <v>405703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8245645</v>
      </c>
      <c r="G39" s="42">
        <f t="shared" ref="G39:G65" si="8">LOOKUP(E39,$A$38:$A$65,$C$38:$C$65)</f>
        <v>7736652</v>
      </c>
    </row>
    <row r="40" spans="1:9" x14ac:dyDescent="0.25">
      <c r="A40" s="42" t="str">
        <f t="shared" si="3"/>
        <v>ALMERIA</v>
      </c>
      <c r="B40" s="41">
        <f t="shared" si="4"/>
        <v>146364</v>
      </c>
      <c r="C40" s="41">
        <f t="shared" si="5"/>
        <v>118103</v>
      </c>
      <c r="D40" s="41">
        <f t="shared" si="6"/>
        <v>24</v>
      </c>
      <c r="E40" s="42" t="str">
        <f t="shared" si="2"/>
        <v>BARCELONA</v>
      </c>
      <c r="F40" s="42">
        <f t="shared" si="7"/>
        <v>7195096</v>
      </c>
      <c r="G40" s="42">
        <f t="shared" si="8"/>
        <v>6595438</v>
      </c>
    </row>
    <row r="41" spans="1:9" x14ac:dyDescent="0.25">
      <c r="A41" s="42" t="str">
        <f t="shared" si="3"/>
        <v>AVILES</v>
      </c>
      <c r="B41" s="41">
        <f t="shared" si="4"/>
        <v>354494</v>
      </c>
      <c r="C41" s="41">
        <f t="shared" si="5"/>
        <v>262758</v>
      </c>
      <c r="D41" s="41">
        <f t="shared" si="6"/>
        <v>14</v>
      </c>
      <c r="E41" s="42" t="str">
        <f t="shared" si="2"/>
        <v>LAS PALMAS</v>
      </c>
      <c r="F41" s="42">
        <f t="shared" si="7"/>
        <v>3963402</v>
      </c>
      <c r="G41" s="42">
        <f t="shared" si="8"/>
        <v>4011909</v>
      </c>
    </row>
    <row r="42" spans="1:9" x14ac:dyDescent="0.25">
      <c r="A42" s="42" t="str">
        <f t="shared" si="3"/>
        <v>BAHIA DE ALGECIRAS</v>
      </c>
      <c r="B42" s="41">
        <f t="shared" si="4"/>
        <v>9579448</v>
      </c>
      <c r="C42" s="41">
        <f t="shared" si="5"/>
        <v>9541798</v>
      </c>
      <c r="D42" s="41">
        <f t="shared" si="6"/>
        <v>1</v>
      </c>
      <c r="E42" s="42" t="str">
        <f t="shared" si="2"/>
        <v>BALEARES</v>
      </c>
      <c r="F42" s="42">
        <f t="shared" si="7"/>
        <v>2177624</v>
      </c>
      <c r="G42" s="42">
        <f t="shared" si="8"/>
        <v>1847694</v>
      </c>
    </row>
    <row r="43" spans="1:9" x14ac:dyDescent="0.25">
      <c r="A43" s="42" t="str">
        <f t="shared" si="3"/>
        <v>BAHIA DE CADIZ</v>
      </c>
      <c r="B43" s="41">
        <f t="shared" si="4"/>
        <v>750835</v>
      </c>
      <c r="C43" s="41">
        <f t="shared" si="5"/>
        <v>652200</v>
      </c>
      <c r="D43" s="41">
        <f t="shared" si="6"/>
        <v>9</v>
      </c>
      <c r="E43" s="42" t="str">
        <f t="shared" si="2"/>
        <v>BILBAO</v>
      </c>
      <c r="F43" s="42">
        <f t="shared" si="7"/>
        <v>2174397</v>
      </c>
      <c r="G43" s="42">
        <f t="shared" si="8"/>
        <v>2216982</v>
      </c>
    </row>
    <row r="44" spans="1:9" x14ac:dyDescent="0.25">
      <c r="A44" s="42" t="str">
        <f t="shared" si="3"/>
        <v>BALEARES</v>
      </c>
      <c r="B44" s="41">
        <f t="shared" si="4"/>
        <v>2177624</v>
      </c>
      <c r="C44" s="41">
        <f t="shared" si="5"/>
        <v>1847694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1759825</v>
      </c>
      <c r="G44" s="42">
        <f t="shared" si="8"/>
        <v>1752145</v>
      </c>
    </row>
    <row r="45" spans="1:9" x14ac:dyDescent="0.25">
      <c r="A45" s="42" t="str">
        <f t="shared" si="3"/>
        <v>BARCELONA</v>
      </c>
      <c r="B45" s="41">
        <f t="shared" si="4"/>
        <v>7195096</v>
      </c>
      <c r="C45" s="41">
        <f t="shared" si="5"/>
        <v>6595438</v>
      </c>
      <c r="D45" s="41">
        <f t="shared" si="6"/>
        <v>3</v>
      </c>
      <c r="E45" s="42" t="str">
        <f t="shared" si="2"/>
        <v>VIGO</v>
      </c>
      <c r="F45" s="42">
        <f t="shared" si="7"/>
        <v>854981</v>
      </c>
      <c r="G45" s="42">
        <f t="shared" si="8"/>
        <v>857846</v>
      </c>
    </row>
    <row r="46" spans="1:9" x14ac:dyDescent="0.25">
      <c r="A46" s="42" t="str">
        <f t="shared" si="3"/>
        <v>BILBAO</v>
      </c>
      <c r="B46" s="41">
        <f t="shared" si="4"/>
        <v>2174397</v>
      </c>
      <c r="C46" s="41">
        <f t="shared" si="5"/>
        <v>2216982</v>
      </c>
      <c r="D46" s="41">
        <f t="shared" si="6"/>
        <v>6</v>
      </c>
      <c r="E46" s="42" t="str">
        <f t="shared" si="2"/>
        <v>BAHIA DE CADIZ</v>
      </c>
      <c r="F46" s="42">
        <f t="shared" si="7"/>
        <v>750835</v>
      </c>
      <c r="G46" s="42">
        <f t="shared" si="8"/>
        <v>652200</v>
      </c>
    </row>
    <row r="47" spans="1:9" x14ac:dyDescent="0.25">
      <c r="A47" s="42" t="str">
        <f t="shared" si="3"/>
        <v>CARTAGENA</v>
      </c>
      <c r="B47" s="41">
        <f t="shared" si="4"/>
        <v>233003</v>
      </c>
      <c r="C47" s="41">
        <f t="shared" si="5"/>
        <v>178062</v>
      </c>
      <c r="D47" s="41">
        <f t="shared" si="6"/>
        <v>19</v>
      </c>
      <c r="E47" s="42" t="str">
        <f t="shared" si="2"/>
        <v>PASAIA</v>
      </c>
      <c r="F47" s="42">
        <f t="shared" si="7"/>
        <v>593339</v>
      </c>
      <c r="G47" s="42">
        <f t="shared" si="8"/>
        <v>512147</v>
      </c>
    </row>
    <row r="48" spans="1:9" x14ac:dyDescent="0.25">
      <c r="A48" s="42" t="str">
        <f t="shared" si="3"/>
        <v>CASTELLON</v>
      </c>
      <c r="B48" s="41">
        <f t="shared" si="4"/>
        <v>304086</v>
      </c>
      <c r="C48" s="41">
        <f t="shared" si="5"/>
        <v>215618</v>
      </c>
      <c r="D48" s="41">
        <f t="shared" si="6"/>
        <v>16</v>
      </c>
      <c r="E48" s="42" t="str">
        <f t="shared" si="2"/>
        <v>SEVILLA</v>
      </c>
      <c r="F48" s="42">
        <f t="shared" si="7"/>
        <v>507695</v>
      </c>
      <c r="G48" s="42">
        <f t="shared" si="8"/>
        <v>396133</v>
      </c>
    </row>
    <row r="49" spans="1:7" x14ac:dyDescent="0.25">
      <c r="A49" s="42" t="str">
        <f t="shared" si="3"/>
        <v>CEUTA</v>
      </c>
      <c r="B49" s="41">
        <f t="shared" si="4"/>
        <v>209069</v>
      </c>
      <c r="C49" s="41">
        <f t="shared" si="5"/>
        <v>187530</v>
      </c>
      <c r="D49" s="41">
        <f t="shared" si="6"/>
        <v>21</v>
      </c>
      <c r="E49" s="42" t="str">
        <f t="shared" si="2"/>
        <v>MALAGA</v>
      </c>
      <c r="F49" s="42">
        <f t="shared" si="7"/>
        <v>489901</v>
      </c>
      <c r="G49" s="42">
        <f t="shared" si="8"/>
        <v>448393</v>
      </c>
    </row>
    <row r="50" spans="1:7" x14ac:dyDescent="0.25">
      <c r="A50" s="42" t="str">
        <f t="shared" si="3"/>
        <v>FERROL-SAN CIBRAO</v>
      </c>
      <c r="B50" s="41">
        <f t="shared" si="4"/>
        <v>107570</v>
      </c>
      <c r="C50" s="41">
        <f t="shared" si="5"/>
        <v>118283</v>
      </c>
      <c r="D50" s="41">
        <f t="shared" si="6"/>
        <v>25</v>
      </c>
      <c r="E50" s="42" t="str">
        <f t="shared" si="2"/>
        <v>ALICANTE</v>
      </c>
      <c r="F50" s="42">
        <f t="shared" si="7"/>
        <v>398373</v>
      </c>
      <c r="G50" s="42">
        <f t="shared" si="8"/>
        <v>405703</v>
      </c>
    </row>
    <row r="51" spans="1:7" x14ac:dyDescent="0.25">
      <c r="A51" s="42" t="str">
        <f t="shared" si="3"/>
        <v>GIJON</v>
      </c>
      <c r="B51" s="41">
        <f t="shared" si="4"/>
        <v>150425</v>
      </c>
      <c r="C51" s="41">
        <f t="shared" si="5"/>
        <v>130516</v>
      </c>
      <c r="D51" s="41">
        <f t="shared" si="6"/>
        <v>23</v>
      </c>
      <c r="E51" s="42" t="str">
        <f t="shared" si="2"/>
        <v>AVILES</v>
      </c>
      <c r="F51" s="42">
        <f t="shared" si="7"/>
        <v>354494</v>
      </c>
      <c r="G51" s="42">
        <f t="shared" si="8"/>
        <v>262758</v>
      </c>
    </row>
    <row r="52" spans="1:7" x14ac:dyDescent="0.25">
      <c r="A52" s="42" t="str">
        <f t="shared" si="3"/>
        <v>HUELVA</v>
      </c>
      <c r="B52" s="41">
        <f t="shared" si="4"/>
        <v>103503</v>
      </c>
      <c r="C52" s="41">
        <f t="shared" si="5"/>
        <v>108846</v>
      </c>
      <c r="D52" s="41">
        <f t="shared" si="6"/>
        <v>26</v>
      </c>
      <c r="E52" s="42" t="str">
        <f t="shared" si="2"/>
        <v>TARRAGONA</v>
      </c>
      <c r="F52" s="42">
        <f t="shared" si="7"/>
        <v>337702</v>
      </c>
      <c r="G52" s="42">
        <f t="shared" si="8"/>
        <v>279068</v>
      </c>
    </row>
    <row r="53" spans="1:7" x14ac:dyDescent="0.25">
      <c r="A53" s="42" t="str">
        <f t="shared" si="3"/>
        <v>LAS PALMAS</v>
      </c>
      <c r="B53" s="41">
        <f t="shared" si="4"/>
        <v>3963402</v>
      </c>
      <c r="C53" s="41">
        <f t="shared" si="5"/>
        <v>4011909</v>
      </c>
      <c r="D53" s="41">
        <f t="shared" si="6"/>
        <v>4</v>
      </c>
      <c r="E53" s="42" t="str">
        <f t="shared" si="2"/>
        <v>CASTELLON</v>
      </c>
      <c r="F53" s="42">
        <f t="shared" si="7"/>
        <v>304086</v>
      </c>
      <c r="G53" s="42">
        <f t="shared" si="8"/>
        <v>215618</v>
      </c>
    </row>
    <row r="54" spans="1:7" x14ac:dyDescent="0.25">
      <c r="A54" s="42" t="str">
        <f t="shared" si="3"/>
        <v>MALAGA</v>
      </c>
      <c r="B54" s="41">
        <f t="shared" si="4"/>
        <v>489901</v>
      </c>
      <c r="C54" s="41">
        <f t="shared" si="5"/>
        <v>448393</v>
      </c>
      <c r="D54" s="41">
        <f t="shared" si="6"/>
        <v>12</v>
      </c>
      <c r="E54" s="42" t="str">
        <f t="shared" si="2"/>
        <v>SANTANDER</v>
      </c>
      <c r="F54" s="42">
        <f t="shared" si="7"/>
        <v>270864</v>
      </c>
      <c r="G54" s="42">
        <f t="shared" si="8"/>
        <v>276022</v>
      </c>
    </row>
    <row r="55" spans="1:7" x14ac:dyDescent="0.25">
      <c r="A55" s="42" t="str">
        <f t="shared" si="3"/>
        <v>MARIN Y RIA DE PONTEVEDRA</v>
      </c>
      <c r="B55" s="41">
        <f t="shared" si="4"/>
        <v>218039</v>
      </c>
      <c r="C55" s="41">
        <f t="shared" si="5"/>
        <v>192074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255494</v>
      </c>
      <c r="G55" s="42">
        <f t="shared" si="8"/>
        <v>262895</v>
      </c>
    </row>
    <row r="56" spans="1:7" x14ac:dyDescent="0.25">
      <c r="A56" s="42" t="str">
        <f t="shared" si="3"/>
        <v>MELILLA</v>
      </c>
      <c r="B56" s="41">
        <f t="shared" si="4"/>
        <v>169169</v>
      </c>
      <c r="C56" s="41">
        <f t="shared" si="5"/>
        <v>139816</v>
      </c>
      <c r="D56" s="41">
        <f t="shared" si="6"/>
        <v>22</v>
      </c>
      <c r="E56" s="42" t="str">
        <f t="shared" si="2"/>
        <v>CARTAGENA</v>
      </c>
      <c r="F56" s="42">
        <f t="shared" si="9"/>
        <v>233003</v>
      </c>
      <c r="G56" s="42">
        <f t="shared" si="8"/>
        <v>178062</v>
      </c>
    </row>
    <row r="57" spans="1:7" x14ac:dyDescent="0.25">
      <c r="A57" s="42" t="str">
        <f t="shared" si="3"/>
        <v>MOTRIL</v>
      </c>
      <c r="B57" s="41">
        <f t="shared" si="4"/>
        <v>52859</v>
      </c>
      <c r="C57" s="41">
        <f t="shared" si="5"/>
        <v>46476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218039</v>
      </c>
      <c r="G57" s="42">
        <f t="shared" si="8"/>
        <v>192074</v>
      </c>
    </row>
    <row r="58" spans="1:7" x14ac:dyDescent="0.25">
      <c r="A58" s="42" t="str">
        <f t="shared" si="3"/>
        <v>PASAIA</v>
      </c>
      <c r="B58" s="41">
        <f t="shared" si="4"/>
        <v>593339</v>
      </c>
      <c r="C58" s="41">
        <f t="shared" si="5"/>
        <v>512147</v>
      </c>
      <c r="D58" s="41">
        <f t="shared" si="6"/>
        <v>10</v>
      </c>
      <c r="E58" s="42" t="str">
        <f t="shared" si="2"/>
        <v>CEUTA</v>
      </c>
      <c r="F58" s="42">
        <f t="shared" si="9"/>
        <v>209069</v>
      </c>
      <c r="G58" s="42">
        <f t="shared" si="8"/>
        <v>187530</v>
      </c>
    </row>
    <row r="59" spans="1:7" x14ac:dyDescent="0.25">
      <c r="A59" s="42" t="str">
        <f t="shared" si="3"/>
        <v>SANTA CRUZ DE TENERIFE</v>
      </c>
      <c r="B59" s="41">
        <f t="shared" si="4"/>
        <v>1759825</v>
      </c>
      <c r="C59" s="41">
        <f t="shared" si="5"/>
        <v>1752145</v>
      </c>
      <c r="D59" s="41">
        <f t="shared" si="6"/>
        <v>7</v>
      </c>
      <c r="E59" s="42" t="str">
        <f t="shared" si="2"/>
        <v>MELILLA</v>
      </c>
      <c r="F59" s="42">
        <f t="shared" si="9"/>
        <v>169169</v>
      </c>
      <c r="G59" s="42">
        <f t="shared" si="8"/>
        <v>139816</v>
      </c>
    </row>
    <row r="60" spans="1:7" x14ac:dyDescent="0.25">
      <c r="A60" s="42" t="str">
        <f t="shared" si="3"/>
        <v>SANTANDER</v>
      </c>
      <c r="B60" s="41">
        <f t="shared" si="4"/>
        <v>270864</v>
      </c>
      <c r="C60" s="41">
        <f t="shared" si="5"/>
        <v>276022</v>
      </c>
      <c r="D60" s="41">
        <f t="shared" si="6"/>
        <v>17</v>
      </c>
      <c r="E60" s="42" t="str">
        <f t="shared" si="2"/>
        <v>GIJON</v>
      </c>
      <c r="F60" s="42">
        <f t="shared" si="9"/>
        <v>150425</v>
      </c>
      <c r="G60" s="42">
        <f t="shared" si="8"/>
        <v>130516</v>
      </c>
    </row>
    <row r="61" spans="1:7" x14ac:dyDescent="0.25">
      <c r="A61" s="42" t="str">
        <f t="shared" si="3"/>
        <v>SEVILLA</v>
      </c>
      <c r="B61" s="41">
        <f t="shared" si="4"/>
        <v>507695</v>
      </c>
      <c r="C61" s="41">
        <f t="shared" si="5"/>
        <v>396133</v>
      </c>
      <c r="D61" s="41">
        <f t="shared" si="6"/>
        <v>11</v>
      </c>
      <c r="E61" s="42" t="str">
        <f t="shared" si="2"/>
        <v>ALMERIA</v>
      </c>
      <c r="F61" s="42">
        <f t="shared" si="9"/>
        <v>146364</v>
      </c>
      <c r="G61" s="42">
        <f t="shared" si="8"/>
        <v>118103</v>
      </c>
    </row>
    <row r="62" spans="1:7" x14ac:dyDescent="0.25">
      <c r="A62" s="42" t="str">
        <f t="shared" si="3"/>
        <v>TARRAGONA</v>
      </c>
      <c r="B62" s="41">
        <f t="shared" si="4"/>
        <v>337702</v>
      </c>
      <c r="C62" s="41">
        <f t="shared" si="5"/>
        <v>279068</v>
      </c>
      <c r="D62" s="41">
        <f t="shared" si="6"/>
        <v>15</v>
      </c>
      <c r="E62" s="42" t="str">
        <f t="shared" si="2"/>
        <v>FERROL-SAN CIBRAO</v>
      </c>
      <c r="F62" s="42">
        <f t="shared" si="9"/>
        <v>107570</v>
      </c>
      <c r="G62" s="42">
        <f t="shared" si="8"/>
        <v>118283</v>
      </c>
    </row>
    <row r="63" spans="1:7" x14ac:dyDescent="0.25">
      <c r="A63" s="42" t="str">
        <f t="shared" si="3"/>
        <v>VALENCIA</v>
      </c>
      <c r="B63" s="41">
        <f t="shared" si="4"/>
        <v>8245645</v>
      </c>
      <c r="C63" s="41">
        <f t="shared" si="5"/>
        <v>7736652</v>
      </c>
      <c r="D63" s="41">
        <f t="shared" si="6"/>
        <v>2</v>
      </c>
      <c r="E63" s="42" t="str">
        <f t="shared" si="2"/>
        <v>HUELVA</v>
      </c>
      <c r="F63" s="42">
        <f t="shared" si="9"/>
        <v>103503</v>
      </c>
      <c r="G63" s="42">
        <f t="shared" si="8"/>
        <v>108846</v>
      </c>
    </row>
    <row r="64" spans="1:7" x14ac:dyDescent="0.25">
      <c r="A64" s="42" t="str">
        <f t="shared" si="3"/>
        <v>VIGO</v>
      </c>
      <c r="B64" s="41">
        <f t="shared" si="4"/>
        <v>854981</v>
      </c>
      <c r="C64" s="41">
        <f t="shared" si="5"/>
        <v>857846</v>
      </c>
      <c r="D64" s="41">
        <f t="shared" si="6"/>
        <v>8</v>
      </c>
      <c r="E64" s="42" t="str">
        <f t="shared" si="2"/>
        <v>MOTRIL</v>
      </c>
      <c r="F64" s="42">
        <f t="shared" si="9"/>
        <v>52859</v>
      </c>
      <c r="G64" s="42">
        <f t="shared" si="8"/>
        <v>46476</v>
      </c>
    </row>
    <row r="65" spans="1:7" x14ac:dyDescent="0.25">
      <c r="A65" s="42" t="str">
        <f t="shared" si="3"/>
        <v>VILAGARCIA</v>
      </c>
      <c r="B65" s="41">
        <f t="shared" si="4"/>
        <v>44042</v>
      </c>
      <c r="C65" s="41">
        <f t="shared" si="5"/>
        <v>65302</v>
      </c>
      <c r="D65" s="41">
        <f t="shared" si="6"/>
        <v>28</v>
      </c>
      <c r="E65" s="42" t="str">
        <f t="shared" si="2"/>
        <v>VILAGARCIA</v>
      </c>
      <c r="F65" s="42">
        <f t="shared" si="9"/>
        <v>44042</v>
      </c>
      <c r="G65" s="42">
        <f t="shared" si="8"/>
        <v>65302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3150</v>
      </c>
      <c r="C7" s="23">
        <v>2960</v>
      </c>
      <c r="D7" s="23">
        <v>7679</v>
      </c>
      <c r="E7" s="23">
        <v>7171</v>
      </c>
      <c r="F7" s="10">
        <f>((E7*100)/D7)-100</f>
        <v>-6.6154447193645041</v>
      </c>
      <c r="G7" s="1"/>
      <c r="H7" s="1"/>
      <c r="I7" s="1"/>
    </row>
    <row r="8" spans="1:12" x14ac:dyDescent="0.25">
      <c r="A8" s="11" t="s">
        <v>42</v>
      </c>
      <c r="B8" s="24">
        <v>352</v>
      </c>
      <c r="C8" s="24">
        <v>151</v>
      </c>
      <c r="D8" s="24">
        <v>793</v>
      </c>
      <c r="E8" s="24">
        <v>525</v>
      </c>
      <c r="F8" s="13">
        <f t="shared" ref="F8:F35" si="0">((E8*100)/D8)-100</f>
        <v>-33.795712484237072</v>
      </c>
      <c r="G8" s="1"/>
      <c r="H8" s="1"/>
      <c r="I8" s="1"/>
    </row>
    <row r="9" spans="1:12" x14ac:dyDescent="0.25">
      <c r="A9" s="8" t="s">
        <v>43</v>
      </c>
      <c r="B9" s="23">
        <v>127</v>
      </c>
      <c r="C9" s="23">
        <v>772</v>
      </c>
      <c r="D9" s="23">
        <v>533</v>
      </c>
      <c r="E9" s="23">
        <v>1000</v>
      </c>
      <c r="F9" s="10">
        <f t="shared" si="0"/>
        <v>87.617260787992507</v>
      </c>
      <c r="G9" s="1"/>
      <c r="H9" s="1"/>
      <c r="I9" s="1"/>
    </row>
    <row r="10" spans="1:12" x14ac:dyDescent="0.25">
      <c r="A10" s="11" t="s">
        <v>44</v>
      </c>
      <c r="B10" s="24">
        <v>2784</v>
      </c>
      <c r="C10" s="24">
        <v>2795</v>
      </c>
      <c r="D10" s="24">
        <v>6177</v>
      </c>
      <c r="E10" s="24">
        <v>5206</v>
      </c>
      <c r="F10" s="13">
        <f t="shared" si="0"/>
        <v>-15.719604986239275</v>
      </c>
      <c r="G10" s="1"/>
      <c r="H10" s="1"/>
      <c r="I10" s="1"/>
    </row>
    <row r="11" spans="1:12" x14ac:dyDescent="0.25">
      <c r="A11" s="8" t="s">
        <v>45</v>
      </c>
      <c r="B11" s="23">
        <v>16</v>
      </c>
      <c r="C11" s="23">
        <v>120</v>
      </c>
      <c r="D11" s="23">
        <v>205</v>
      </c>
      <c r="E11" s="23">
        <v>300</v>
      </c>
      <c r="F11" s="10">
        <f t="shared" si="0"/>
        <v>46.341463414634148</v>
      </c>
      <c r="G11" s="1"/>
      <c r="H11" s="1"/>
      <c r="I11" s="1"/>
    </row>
    <row r="12" spans="1:12" x14ac:dyDescent="0.25">
      <c r="A12" s="11" t="s">
        <v>46</v>
      </c>
      <c r="B12" s="24">
        <v>2169</v>
      </c>
      <c r="C12" s="24">
        <v>2096</v>
      </c>
      <c r="D12" s="24">
        <v>6691</v>
      </c>
      <c r="E12" s="24">
        <v>5870</v>
      </c>
      <c r="F12" s="13">
        <f t="shared" si="0"/>
        <v>-12.270213719922282</v>
      </c>
      <c r="G12" s="1"/>
      <c r="H12" s="1"/>
      <c r="I12" s="1"/>
    </row>
    <row r="13" spans="1:12" x14ac:dyDescent="0.25">
      <c r="A13" s="8" t="s">
        <v>47</v>
      </c>
      <c r="B13" s="23">
        <v>168</v>
      </c>
      <c r="C13" s="23">
        <v>207</v>
      </c>
      <c r="D13" s="23">
        <v>641</v>
      </c>
      <c r="E13" s="23">
        <v>669</v>
      </c>
      <c r="F13" s="10">
        <f t="shared" si="0"/>
        <v>4.368174726989082</v>
      </c>
      <c r="G13" s="1"/>
      <c r="H13" s="1"/>
      <c r="I13" s="1"/>
    </row>
    <row r="14" spans="1:12" x14ac:dyDescent="0.25">
      <c r="A14" s="11" t="s">
        <v>48</v>
      </c>
      <c r="B14" s="24">
        <v>397</v>
      </c>
      <c r="C14" s="24">
        <v>200</v>
      </c>
      <c r="D14" s="24">
        <v>679</v>
      </c>
      <c r="E14" s="24">
        <v>808</v>
      </c>
      <c r="F14" s="13">
        <f t="shared" si="0"/>
        <v>18.99852724594993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152</v>
      </c>
      <c r="C16" s="24">
        <v>135</v>
      </c>
      <c r="D16" s="24">
        <v>401</v>
      </c>
      <c r="E16" s="24">
        <v>334</v>
      </c>
      <c r="F16" s="13">
        <f t="shared" si="0"/>
        <v>-16.708229426433917</v>
      </c>
      <c r="G16" s="1"/>
      <c r="H16" s="1"/>
      <c r="I16" s="1"/>
    </row>
    <row r="17" spans="1:9" x14ac:dyDescent="0.25">
      <c r="A17" s="8" t="s">
        <v>51</v>
      </c>
      <c r="B17" s="23">
        <v>505</v>
      </c>
      <c r="C17" s="23">
        <v>675</v>
      </c>
      <c r="D17" s="23">
        <v>1132</v>
      </c>
      <c r="E17" s="23">
        <v>1523</v>
      </c>
      <c r="F17" s="10">
        <f t="shared" si="0"/>
        <v>34.540636042402838</v>
      </c>
      <c r="G17" s="1"/>
      <c r="H17" s="1"/>
      <c r="I17" s="1"/>
    </row>
    <row r="18" spans="1:9" x14ac:dyDescent="0.25">
      <c r="A18" s="11" t="s">
        <v>52</v>
      </c>
      <c r="B18" s="24">
        <v>25</v>
      </c>
      <c r="C18" s="24">
        <v>0</v>
      </c>
      <c r="D18" s="24">
        <v>25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3">
        <v>26</v>
      </c>
      <c r="C19" s="23">
        <v>10</v>
      </c>
      <c r="D19" s="23">
        <v>65</v>
      </c>
      <c r="E19" s="23">
        <v>31</v>
      </c>
      <c r="F19" s="10">
        <f t="shared" si="0"/>
        <v>-52.307692307692307</v>
      </c>
      <c r="G19" s="1"/>
      <c r="H19" s="1"/>
      <c r="I19" s="1"/>
    </row>
    <row r="20" spans="1:9" x14ac:dyDescent="0.25">
      <c r="A20" s="11" t="s">
        <v>54</v>
      </c>
      <c r="B20" s="24">
        <v>579</v>
      </c>
      <c r="C20" s="24">
        <v>884</v>
      </c>
      <c r="D20" s="24">
        <v>1123</v>
      </c>
      <c r="E20" s="24">
        <v>2209</v>
      </c>
      <c r="F20" s="13">
        <f t="shared" si="0"/>
        <v>96.7052537845058</v>
      </c>
      <c r="G20" s="1"/>
      <c r="H20" s="1"/>
      <c r="I20" s="1"/>
    </row>
    <row r="21" spans="1:9" x14ac:dyDescent="0.25">
      <c r="A21" s="8" t="s">
        <v>55</v>
      </c>
      <c r="B21" s="23">
        <v>1</v>
      </c>
      <c r="C21" s="23">
        <v>280</v>
      </c>
      <c r="D21" s="23">
        <v>691</v>
      </c>
      <c r="E21" s="23">
        <v>562</v>
      </c>
      <c r="F21" s="10">
        <f t="shared" si="0"/>
        <v>-18.668596237337198</v>
      </c>
      <c r="G21" s="1"/>
      <c r="H21" s="1"/>
      <c r="I21" s="1"/>
    </row>
    <row r="22" spans="1:9" x14ac:dyDescent="0.25">
      <c r="A22" s="11" t="s">
        <v>56</v>
      </c>
      <c r="B22" s="24">
        <v>536</v>
      </c>
      <c r="C22" s="24">
        <v>372</v>
      </c>
      <c r="D22" s="24">
        <v>1519</v>
      </c>
      <c r="E22" s="24">
        <v>1092</v>
      </c>
      <c r="F22" s="13">
        <f t="shared" si="0"/>
        <v>-28.110599078341011</v>
      </c>
      <c r="G22" s="1"/>
      <c r="H22" s="1"/>
      <c r="I22" s="1"/>
    </row>
    <row r="23" spans="1:9" x14ac:dyDescent="0.25">
      <c r="A23" s="8" t="s">
        <v>57</v>
      </c>
      <c r="B23" s="23">
        <v>32</v>
      </c>
      <c r="C23" s="23">
        <v>45</v>
      </c>
      <c r="D23" s="23">
        <v>165</v>
      </c>
      <c r="E23" s="23">
        <v>480</v>
      </c>
      <c r="F23" s="10">
        <f t="shared" si="0"/>
        <v>190.90909090909093</v>
      </c>
      <c r="G23" s="1"/>
      <c r="H23" s="1"/>
      <c r="I23" s="1"/>
    </row>
    <row r="24" spans="1:9" x14ac:dyDescent="0.25">
      <c r="A24" s="11" t="s">
        <v>58</v>
      </c>
      <c r="B24" s="24">
        <v>554</v>
      </c>
      <c r="C24" s="24">
        <v>542</v>
      </c>
      <c r="D24" s="24">
        <v>1343</v>
      </c>
      <c r="E24" s="24">
        <v>1224</v>
      </c>
      <c r="F24" s="13">
        <f t="shared" si="0"/>
        <v>-8.8607594936708836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103</v>
      </c>
      <c r="C26" s="24">
        <v>587</v>
      </c>
      <c r="D26" s="24">
        <v>541</v>
      </c>
      <c r="E26" s="24">
        <v>751</v>
      </c>
      <c r="F26" s="13">
        <f t="shared" si="0"/>
        <v>38.81700554528652</v>
      </c>
      <c r="G26" s="1"/>
      <c r="H26" s="1"/>
      <c r="I26" s="1"/>
    </row>
    <row r="27" spans="1:9" x14ac:dyDescent="0.25">
      <c r="A27" s="8" t="s">
        <v>61</v>
      </c>
      <c r="B27" s="23">
        <v>1287</v>
      </c>
      <c r="C27" s="23">
        <v>1158</v>
      </c>
      <c r="D27" s="23">
        <v>3582</v>
      </c>
      <c r="E27" s="23">
        <v>3869</v>
      </c>
      <c r="F27" s="10">
        <f t="shared" si="0"/>
        <v>8.0122836404243429</v>
      </c>
      <c r="G27" s="1"/>
      <c r="H27" s="1"/>
      <c r="I27" s="1"/>
    </row>
    <row r="28" spans="1:9" x14ac:dyDescent="0.25">
      <c r="A28" s="11" t="s">
        <v>62</v>
      </c>
      <c r="B28" s="24">
        <v>176</v>
      </c>
      <c r="C28" s="24">
        <v>96</v>
      </c>
      <c r="D28" s="24">
        <v>308</v>
      </c>
      <c r="E28" s="24">
        <v>193</v>
      </c>
      <c r="F28" s="13">
        <f t="shared" si="0"/>
        <v>-37.337662337662337</v>
      </c>
      <c r="G28" s="1"/>
      <c r="H28" s="1"/>
      <c r="I28" s="1"/>
    </row>
    <row r="29" spans="1:9" x14ac:dyDescent="0.25">
      <c r="A29" s="8" t="s">
        <v>63</v>
      </c>
      <c r="B29" s="23">
        <v>2245</v>
      </c>
      <c r="C29" s="23">
        <v>2170</v>
      </c>
      <c r="D29" s="23">
        <v>2643</v>
      </c>
      <c r="E29" s="23">
        <v>2657</v>
      </c>
      <c r="F29" s="10">
        <f t="shared" si="0"/>
        <v>0.52970109723798942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231</v>
      </c>
      <c r="C31" s="23">
        <v>363</v>
      </c>
      <c r="D31" s="23">
        <v>548</v>
      </c>
      <c r="E31" s="23">
        <v>637</v>
      </c>
      <c r="F31" s="10">
        <f t="shared" si="0"/>
        <v>16.240875912408754</v>
      </c>
      <c r="G31" s="1"/>
      <c r="H31" s="1"/>
      <c r="I31" s="1"/>
    </row>
    <row r="32" spans="1:9" x14ac:dyDescent="0.25">
      <c r="A32" s="11" t="s">
        <v>66</v>
      </c>
      <c r="B32" s="24">
        <v>166</v>
      </c>
      <c r="C32" s="24">
        <v>98</v>
      </c>
      <c r="D32" s="24">
        <v>453</v>
      </c>
      <c r="E32" s="24">
        <v>340</v>
      </c>
      <c r="F32" s="13">
        <f t="shared" si="0"/>
        <v>-24.944812362030902</v>
      </c>
      <c r="G32" s="1"/>
      <c r="H32" s="1"/>
      <c r="I32" s="1"/>
    </row>
    <row r="33" spans="1:9" x14ac:dyDescent="0.25">
      <c r="A33" s="8" t="s">
        <v>67</v>
      </c>
      <c r="B33" s="23">
        <v>6178</v>
      </c>
      <c r="C33" s="23">
        <v>6638</v>
      </c>
      <c r="D33" s="23">
        <v>14489</v>
      </c>
      <c r="E33" s="23">
        <v>15881</v>
      </c>
      <c r="F33" s="10">
        <f t="shared" si="0"/>
        <v>9.6072882876665062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21959</v>
      </c>
      <c r="C35" s="15">
        <f t="shared" ref="C35:E35" si="1">SUM(C7:C34)</f>
        <v>23354</v>
      </c>
      <c r="D35" s="15">
        <f t="shared" si="1"/>
        <v>52426</v>
      </c>
      <c r="E35" s="15">
        <f t="shared" si="1"/>
        <v>53332</v>
      </c>
      <c r="F35" s="16">
        <f t="shared" si="0"/>
        <v>1.7281501545034956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7171</v>
      </c>
      <c r="C38" s="41">
        <f>D7</f>
        <v>7679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15881</v>
      </c>
      <c r="G38" s="42">
        <f>LOOKUP(E38,$A$38:$A$65,$C$38:$C$65)</f>
        <v>14489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525</v>
      </c>
      <c r="C39" s="41">
        <f t="shared" ref="C39:C65" si="5">D8</f>
        <v>793</v>
      </c>
      <c r="D39" s="41">
        <f t="shared" ref="D39:D65" si="6">_xlfn.RANK.EQ(B39,$B$38:$B$65)+COUNTIF($B$38:$B$65,B39)-1</f>
        <v>17</v>
      </c>
      <c r="E39" s="42" t="str">
        <f t="shared" si="2"/>
        <v>A CORUÑA</v>
      </c>
      <c r="F39" s="42">
        <f t="shared" ref="F39:F54" si="7">LOOKUP(E39,$A$38:$A$65,$B$38:$B$65)</f>
        <v>7171</v>
      </c>
      <c r="G39" s="42">
        <f t="shared" ref="G39:G65" si="8">LOOKUP(E39,$A$38:$A$65,$C$38:$C$65)</f>
        <v>7679</v>
      </c>
    </row>
    <row r="40" spans="1:9" x14ac:dyDescent="0.25">
      <c r="A40" s="42" t="str">
        <f t="shared" si="3"/>
        <v>ALMERIA</v>
      </c>
      <c r="B40" s="41">
        <f t="shared" si="4"/>
        <v>1000</v>
      </c>
      <c r="C40" s="41">
        <f t="shared" si="5"/>
        <v>533</v>
      </c>
      <c r="D40" s="41">
        <f t="shared" si="6"/>
        <v>11</v>
      </c>
      <c r="E40" s="42" t="str">
        <f t="shared" si="2"/>
        <v>BAHIA DE CADIZ</v>
      </c>
      <c r="F40" s="42">
        <f t="shared" si="7"/>
        <v>5870</v>
      </c>
      <c r="G40" s="42">
        <f t="shared" si="8"/>
        <v>6691</v>
      </c>
    </row>
    <row r="41" spans="1:9" x14ac:dyDescent="0.25">
      <c r="A41" s="42" t="str">
        <f t="shared" si="3"/>
        <v>AVILES</v>
      </c>
      <c r="B41" s="41">
        <f t="shared" si="4"/>
        <v>5206</v>
      </c>
      <c r="C41" s="41">
        <f t="shared" si="5"/>
        <v>6177</v>
      </c>
      <c r="D41" s="41">
        <f t="shared" si="6"/>
        <v>4</v>
      </c>
      <c r="E41" s="42" t="str">
        <f t="shared" si="2"/>
        <v>AVILES</v>
      </c>
      <c r="F41" s="42">
        <f t="shared" si="7"/>
        <v>5206</v>
      </c>
      <c r="G41" s="42">
        <f t="shared" si="8"/>
        <v>6177</v>
      </c>
    </row>
    <row r="42" spans="1:9" x14ac:dyDescent="0.25">
      <c r="A42" s="42" t="str">
        <f t="shared" si="3"/>
        <v>BAHIA DE ALGECIRAS</v>
      </c>
      <c r="B42" s="41">
        <f t="shared" si="4"/>
        <v>300</v>
      </c>
      <c r="C42" s="41">
        <f t="shared" si="5"/>
        <v>205</v>
      </c>
      <c r="D42" s="41">
        <f t="shared" si="6"/>
        <v>21</v>
      </c>
      <c r="E42" s="42" t="str">
        <f t="shared" si="2"/>
        <v>PASAIA</v>
      </c>
      <c r="F42" s="42">
        <f t="shared" si="7"/>
        <v>3869</v>
      </c>
      <c r="G42" s="42">
        <f t="shared" si="8"/>
        <v>3582</v>
      </c>
    </row>
    <row r="43" spans="1:9" x14ac:dyDescent="0.25">
      <c r="A43" s="42" t="str">
        <f t="shared" si="3"/>
        <v>BAHIA DE CADIZ</v>
      </c>
      <c r="B43" s="41">
        <f t="shared" si="4"/>
        <v>5870</v>
      </c>
      <c r="C43" s="41">
        <f t="shared" si="5"/>
        <v>6691</v>
      </c>
      <c r="D43" s="41">
        <f t="shared" si="6"/>
        <v>3</v>
      </c>
      <c r="E43" s="42" t="str">
        <f t="shared" si="2"/>
        <v>SANTANDER</v>
      </c>
      <c r="F43" s="42">
        <f t="shared" si="7"/>
        <v>2657</v>
      </c>
      <c r="G43" s="42">
        <f t="shared" si="8"/>
        <v>2643</v>
      </c>
    </row>
    <row r="44" spans="1:9" x14ac:dyDescent="0.25">
      <c r="A44" s="42" t="str">
        <f t="shared" si="3"/>
        <v>BALEARES</v>
      </c>
      <c r="B44" s="41">
        <f t="shared" si="4"/>
        <v>669</v>
      </c>
      <c r="C44" s="41">
        <f t="shared" si="5"/>
        <v>641</v>
      </c>
      <c r="D44" s="41">
        <f t="shared" si="6"/>
        <v>14</v>
      </c>
      <c r="E44" s="42" t="str">
        <f t="shared" si="2"/>
        <v>GIJON</v>
      </c>
      <c r="F44" s="42">
        <f t="shared" si="7"/>
        <v>2209</v>
      </c>
      <c r="G44" s="42">
        <f t="shared" si="8"/>
        <v>1123</v>
      </c>
    </row>
    <row r="45" spans="1:9" x14ac:dyDescent="0.25">
      <c r="A45" s="42" t="str">
        <f t="shared" si="3"/>
        <v>BARCELONA</v>
      </c>
      <c r="B45" s="41">
        <f t="shared" si="4"/>
        <v>808</v>
      </c>
      <c r="C45" s="41">
        <f t="shared" si="5"/>
        <v>679</v>
      </c>
      <c r="D45" s="41">
        <f t="shared" si="6"/>
        <v>12</v>
      </c>
      <c r="E45" s="42" t="str">
        <f t="shared" si="2"/>
        <v>CASTELLON</v>
      </c>
      <c r="F45" s="42">
        <f t="shared" si="7"/>
        <v>1523</v>
      </c>
      <c r="G45" s="42">
        <f t="shared" si="8"/>
        <v>1132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MARIN Y RIA DE PONTEVEDRA</v>
      </c>
      <c r="F46" s="42">
        <f t="shared" si="7"/>
        <v>1224</v>
      </c>
      <c r="G46" s="42">
        <f t="shared" si="8"/>
        <v>1343</v>
      </c>
    </row>
    <row r="47" spans="1:9" x14ac:dyDescent="0.25">
      <c r="A47" s="42" t="str">
        <f t="shared" si="3"/>
        <v>CARTAGENA</v>
      </c>
      <c r="B47" s="41">
        <f t="shared" si="4"/>
        <v>334</v>
      </c>
      <c r="C47" s="41">
        <f t="shared" si="5"/>
        <v>401</v>
      </c>
      <c r="D47" s="41">
        <f t="shared" si="6"/>
        <v>20</v>
      </c>
      <c r="E47" s="42" t="str">
        <f t="shared" si="2"/>
        <v>LAS PALMAS</v>
      </c>
      <c r="F47" s="42">
        <f t="shared" si="7"/>
        <v>1092</v>
      </c>
      <c r="G47" s="42">
        <f t="shared" si="8"/>
        <v>1519</v>
      </c>
    </row>
    <row r="48" spans="1:9" x14ac:dyDescent="0.25">
      <c r="A48" s="42" t="str">
        <f t="shared" si="3"/>
        <v>CASTELLON</v>
      </c>
      <c r="B48" s="41">
        <f t="shared" si="4"/>
        <v>1523</v>
      </c>
      <c r="C48" s="41">
        <f t="shared" si="5"/>
        <v>1132</v>
      </c>
      <c r="D48" s="41">
        <f t="shared" si="6"/>
        <v>8</v>
      </c>
      <c r="E48" s="42" t="str">
        <f t="shared" si="2"/>
        <v>ALMERIA</v>
      </c>
      <c r="F48" s="42">
        <f t="shared" si="7"/>
        <v>1000</v>
      </c>
      <c r="G48" s="42">
        <f t="shared" si="8"/>
        <v>533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25</v>
      </c>
      <c r="D49" s="41">
        <f t="shared" si="6"/>
        <v>28</v>
      </c>
      <c r="E49" s="42" t="str">
        <f t="shared" si="2"/>
        <v>BARCELONA</v>
      </c>
      <c r="F49" s="42">
        <f t="shared" si="7"/>
        <v>808</v>
      </c>
      <c r="G49" s="42">
        <f t="shared" si="8"/>
        <v>679</v>
      </c>
    </row>
    <row r="50" spans="1:7" x14ac:dyDescent="0.25">
      <c r="A50" s="42" t="str">
        <f t="shared" si="3"/>
        <v>FERROL-SAN CIBRAO</v>
      </c>
      <c r="B50" s="41">
        <f t="shared" si="4"/>
        <v>31</v>
      </c>
      <c r="C50" s="41">
        <f t="shared" si="5"/>
        <v>65</v>
      </c>
      <c r="D50" s="41">
        <f t="shared" si="6"/>
        <v>23</v>
      </c>
      <c r="E50" s="42" t="str">
        <f t="shared" si="2"/>
        <v>MOTRIL</v>
      </c>
      <c r="F50" s="42">
        <f t="shared" si="7"/>
        <v>751</v>
      </c>
      <c r="G50" s="42">
        <f t="shared" si="8"/>
        <v>541</v>
      </c>
    </row>
    <row r="51" spans="1:7" x14ac:dyDescent="0.25">
      <c r="A51" s="42" t="str">
        <f t="shared" si="3"/>
        <v>GIJON</v>
      </c>
      <c r="B51" s="41">
        <f t="shared" si="4"/>
        <v>2209</v>
      </c>
      <c r="C51" s="41">
        <f t="shared" si="5"/>
        <v>1123</v>
      </c>
      <c r="D51" s="41">
        <f t="shared" si="6"/>
        <v>7</v>
      </c>
      <c r="E51" s="42" t="str">
        <f t="shared" si="2"/>
        <v>BALEARES</v>
      </c>
      <c r="F51" s="42">
        <f t="shared" si="7"/>
        <v>669</v>
      </c>
      <c r="G51" s="42">
        <f t="shared" si="8"/>
        <v>641</v>
      </c>
    </row>
    <row r="52" spans="1:7" x14ac:dyDescent="0.25">
      <c r="A52" s="42" t="str">
        <f t="shared" si="3"/>
        <v>HUELVA</v>
      </c>
      <c r="B52" s="41">
        <f t="shared" si="4"/>
        <v>562</v>
      </c>
      <c r="C52" s="41">
        <f t="shared" si="5"/>
        <v>691</v>
      </c>
      <c r="D52" s="41">
        <f t="shared" si="6"/>
        <v>16</v>
      </c>
      <c r="E52" s="42" t="str">
        <f t="shared" si="2"/>
        <v>TARRAGONA</v>
      </c>
      <c r="F52" s="42">
        <f t="shared" si="7"/>
        <v>637</v>
      </c>
      <c r="G52" s="42">
        <f t="shared" si="8"/>
        <v>548</v>
      </c>
    </row>
    <row r="53" spans="1:7" x14ac:dyDescent="0.25">
      <c r="A53" s="42" t="str">
        <f t="shared" si="3"/>
        <v>LAS PALMAS</v>
      </c>
      <c r="B53" s="41">
        <f t="shared" si="4"/>
        <v>1092</v>
      </c>
      <c r="C53" s="41">
        <f t="shared" si="5"/>
        <v>1519</v>
      </c>
      <c r="D53" s="41">
        <f t="shared" si="6"/>
        <v>10</v>
      </c>
      <c r="E53" s="42" t="str">
        <f t="shared" si="2"/>
        <v>HUELVA</v>
      </c>
      <c r="F53" s="42">
        <f t="shared" si="7"/>
        <v>562</v>
      </c>
      <c r="G53" s="42">
        <f t="shared" si="8"/>
        <v>691</v>
      </c>
    </row>
    <row r="54" spans="1:7" x14ac:dyDescent="0.25">
      <c r="A54" s="42" t="str">
        <f t="shared" si="3"/>
        <v>MALAGA</v>
      </c>
      <c r="B54" s="41">
        <f t="shared" si="4"/>
        <v>480</v>
      </c>
      <c r="C54" s="41">
        <f t="shared" si="5"/>
        <v>165</v>
      </c>
      <c r="D54" s="41">
        <f t="shared" si="6"/>
        <v>18</v>
      </c>
      <c r="E54" s="42" t="str">
        <f t="shared" si="2"/>
        <v>ALICANTE</v>
      </c>
      <c r="F54" s="42">
        <f t="shared" si="7"/>
        <v>525</v>
      </c>
      <c r="G54" s="42">
        <f t="shared" si="8"/>
        <v>793</v>
      </c>
    </row>
    <row r="55" spans="1:7" x14ac:dyDescent="0.25">
      <c r="A55" s="42" t="str">
        <f t="shared" si="3"/>
        <v>MARIN Y RIA DE PONTEVEDRA</v>
      </c>
      <c r="B55" s="41">
        <f t="shared" si="4"/>
        <v>1224</v>
      </c>
      <c r="C55" s="41">
        <f t="shared" si="5"/>
        <v>1343</v>
      </c>
      <c r="D55" s="41">
        <f t="shared" si="6"/>
        <v>9</v>
      </c>
      <c r="E55" s="42" t="str">
        <f t="shared" si="2"/>
        <v>MALAGA</v>
      </c>
      <c r="F55" s="42">
        <f t="shared" ref="F55:F65" si="9">LOOKUP(E55,$A$38:$A$65,$B$38:$B$65)</f>
        <v>480</v>
      </c>
      <c r="G55" s="42">
        <f t="shared" si="8"/>
        <v>165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340</v>
      </c>
      <c r="G56" s="42">
        <f t="shared" si="8"/>
        <v>453</v>
      </c>
    </row>
    <row r="57" spans="1:7" x14ac:dyDescent="0.25">
      <c r="A57" s="42" t="str">
        <f t="shared" si="3"/>
        <v>MOTRIL</v>
      </c>
      <c r="B57" s="41">
        <f t="shared" si="4"/>
        <v>751</v>
      </c>
      <c r="C57" s="41">
        <f t="shared" si="5"/>
        <v>541</v>
      </c>
      <c r="D57" s="41">
        <f t="shared" si="6"/>
        <v>13</v>
      </c>
      <c r="E57" s="42" t="str">
        <f t="shared" si="2"/>
        <v>CARTAGENA</v>
      </c>
      <c r="F57" s="42">
        <f t="shared" si="9"/>
        <v>334</v>
      </c>
      <c r="G57" s="42">
        <f t="shared" si="8"/>
        <v>401</v>
      </c>
    </row>
    <row r="58" spans="1:7" x14ac:dyDescent="0.25">
      <c r="A58" s="42" t="str">
        <f t="shared" si="3"/>
        <v>PASAIA</v>
      </c>
      <c r="B58" s="41">
        <f t="shared" si="4"/>
        <v>3869</v>
      </c>
      <c r="C58" s="41">
        <f t="shared" si="5"/>
        <v>3582</v>
      </c>
      <c r="D58" s="41">
        <f t="shared" si="6"/>
        <v>5</v>
      </c>
      <c r="E58" s="42" t="str">
        <f t="shared" si="2"/>
        <v>BAHIA DE ALGECIRAS</v>
      </c>
      <c r="F58" s="42">
        <f t="shared" si="9"/>
        <v>300</v>
      </c>
      <c r="G58" s="42">
        <f t="shared" si="8"/>
        <v>205</v>
      </c>
    </row>
    <row r="59" spans="1:7" x14ac:dyDescent="0.25">
      <c r="A59" s="42" t="str">
        <f t="shared" si="3"/>
        <v>SANTA CRUZ DE TENERIFE</v>
      </c>
      <c r="B59" s="41">
        <f t="shared" si="4"/>
        <v>193</v>
      </c>
      <c r="C59" s="41">
        <f t="shared" si="5"/>
        <v>308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193</v>
      </c>
      <c r="G59" s="42">
        <f t="shared" si="8"/>
        <v>308</v>
      </c>
    </row>
    <row r="60" spans="1:7" x14ac:dyDescent="0.25">
      <c r="A60" s="42" t="str">
        <f t="shared" si="3"/>
        <v>SANTANDER</v>
      </c>
      <c r="B60" s="41">
        <f t="shared" si="4"/>
        <v>2657</v>
      </c>
      <c r="C60" s="41">
        <f t="shared" si="5"/>
        <v>2643</v>
      </c>
      <c r="D60" s="41">
        <f t="shared" si="6"/>
        <v>6</v>
      </c>
      <c r="E60" s="42" t="str">
        <f t="shared" si="2"/>
        <v>FERROL-SAN CIBRAO</v>
      </c>
      <c r="F60" s="42">
        <f t="shared" si="9"/>
        <v>31</v>
      </c>
      <c r="G60" s="42">
        <f t="shared" si="8"/>
        <v>65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637</v>
      </c>
      <c r="C62" s="41">
        <f t="shared" si="5"/>
        <v>548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340</v>
      </c>
      <c r="C63" s="41">
        <f t="shared" si="5"/>
        <v>453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15881</v>
      </c>
      <c r="C64" s="41">
        <f t="shared" si="5"/>
        <v>14489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3862</v>
      </c>
      <c r="C7" s="25">
        <v>3198</v>
      </c>
      <c r="D7" s="25">
        <v>15071</v>
      </c>
      <c r="E7" s="25">
        <v>10752</v>
      </c>
      <c r="F7" s="10">
        <f>((E7*100)/D7)-100</f>
        <v>-28.657686948444038</v>
      </c>
      <c r="G7" s="1"/>
      <c r="H7" s="1"/>
      <c r="I7" s="1"/>
    </row>
    <row r="8" spans="1:12" x14ac:dyDescent="0.25">
      <c r="A8" s="11" t="s">
        <v>42</v>
      </c>
      <c r="B8" s="26">
        <v>4941</v>
      </c>
      <c r="C8" s="26">
        <v>5130</v>
      </c>
      <c r="D8" s="26">
        <v>10283</v>
      </c>
      <c r="E8" s="26">
        <v>12011</v>
      </c>
      <c r="F8" s="13">
        <f t="shared" ref="F8:F35" si="0">((E8*100)/D8)-100</f>
        <v>16.804434503549544</v>
      </c>
      <c r="G8" s="1"/>
      <c r="H8" s="1"/>
      <c r="I8" s="1"/>
    </row>
    <row r="9" spans="1:12" x14ac:dyDescent="0.25">
      <c r="A9" s="8" t="s">
        <v>43</v>
      </c>
      <c r="B9" s="25">
        <v>9870</v>
      </c>
      <c r="C9" s="25">
        <v>7699</v>
      </c>
      <c r="D9" s="25">
        <v>28913</v>
      </c>
      <c r="E9" s="25">
        <v>25612</v>
      </c>
      <c r="F9" s="10">
        <f t="shared" si="0"/>
        <v>-11.417009649638572</v>
      </c>
      <c r="G9" s="1"/>
      <c r="H9" s="1"/>
      <c r="I9" s="1"/>
    </row>
    <row r="10" spans="1:12" x14ac:dyDescent="0.25">
      <c r="A10" s="11" t="s">
        <v>44</v>
      </c>
      <c r="B10" s="26">
        <v>4637</v>
      </c>
      <c r="C10" s="26">
        <v>4170</v>
      </c>
      <c r="D10" s="26">
        <v>13231</v>
      </c>
      <c r="E10" s="26">
        <v>14095</v>
      </c>
      <c r="F10" s="13">
        <f t="shared" si="0"/>
        <v>6.5301186607210298</v>
      </c>
      <c r="G10" s="1"/>
      <c r="H10" s="1"/>
      <c r="I10" s="1"/>
    </row>
    <row r="11" spans="1:12" x14ac:dyDescent="0.25">
      <c r="A11" s="8" t="s">
        <v>45</v>
      </c>
      <c r="B11" s="25">
        <v>233218</v>
      </c>
      <c r="C11" s="25">
        <v>271839</v>
      </c>
      <c r="D11" s="25">
        <v>698728</v>
      </c>
      <c r="E11" s="25">
        <v>750663</v>
      </c>
      <c r="F11" s="10">
        <f t="shared" si="0"/>
        <v>7.4327921594669135</v>
      </c>
      <c r="G11" s="1"/>
      <c r="H11" s="1"/>
      <c r="I11" s="1"/>
    </row>
    <row r="12" spans="1:12" x14ac:dyDescent="0.25">
      <c r="A12" s="11" t="s">
        <v>46</v>
      </c>
      <c r="B12" s="26">
        <v>5305</v>
      </c>
      <c r="C12" s="26">
        <v>4940</v>
      </c>
      <c r="D12" s="26">
        <v>15330</v>
      </c>
      <c r="E12" s="26">
        <v>15041</v>
      </c>
      <c r="F12" s="13">
        <f t="shared" si="0"/>
        <v>-1.8851924331376324</v>
      </c>
      <c r="G12" s="1"/>
      <c r="H12" s="1"/>
      <c r="I12" s="1"/>
    </row>
    <row r="13" spans="1:12" x14ac:dyDescent="0.25">
      <c r="A13" s="8" t="s">
        <v>47</v>
      </c>
      <c r="B13" s="25">
        <v>6694</v>
      </c>
      <c r="C13" s="25">
        <v>4589</v>
      </c>
      <c r="D13" s="25">
        <v>12904</v>
      </c>
      <c r="E13" s="25">
        <v>7479</v>
      </c>
      <c r="F13" s="10">
        <f t="shared" si="0"/>
        <v>-42.041227526348422</v>
      </c>
      <c r="G13" s="1"/>
      <c r="H13" s="1"/>
      <c r="I13" s="1"/>
    </row>
    <row r="14" spans="1:12" x14ac:dyDescent="0.25">
      <c r="A14" s="11" t="s">
        <v>48</v>
      </c>
      <c r="B14" s="26">
        <v>82963</v>
      </c>
      <c r="C14" s="26">
        <v>73296</v>
      </c>
      <c r="D14" s="26">
        <v>224481</v>
      </c>
      <c r="E14" s="26">
        <v>208997</v>
      </c>
      <c r="F14" s="13">
        <f t="shared" si="0"/>
        <v>-6.8976884457927383</v>
      </c>
      <c r="G14" s="1"/>
      <c r="H14" s="1"/>
      <c r="I14" s="1"/>
    </row>
    <row r="15" spans="1:12" x14ac:dyDescent="0.25">
      <c r="A15" s="8" t="s">
        <v>49</v>
      </c>
      <c r="B15" s="25">
        <v>12405</v>
      </c>
      <c r="C15" s="25">
        <v>12555</v>
      </c>
      <c r="D15" s="25">
        <v>32995</v>
      </c>
      <c r="E15" s="25">
        <v>32405</v>
      </c>
      <c r="F15" s="10">
        <f t="shared" si="0"/>
        <v>-1.7881497196544984</v>
      </c>
      <c r="G15" s="1"/>
      <c r="H15" s="1"/>
      <c r="I15" s="1"/>
    </row>
    <row r="16" spans="1:12" x14ac:dyDescent="0.25">
      <c r="A16" s="11" t="s">
        <v>50</v>
      </c>
      <c r="B16" s="26">
        <v>12886</v>
      </c>
      <c r="C16" s="26">
        <v>5760</v>
      </c>
      <c r="D16" s="26">
        <v>33639</v>
      </c>
      <c r="E16" s="26">
        <v>30377</v>
      </c>
      <c r="F16" s="13">
        <f t="shared" si="0"/>
        <v>-9.6970777966051287</v>
      </c>
      <c r="G16" s="1"/>
      <c r="H16" s="1"/>
      <c r="I16" s="1"/>
    </row>
    <row r="17" spans="1:9" x14ac:dyDescent="0.25">
      <c r="A17" s="8" t="s">
        <v>51</v>
      </c>
      <c r="B17" s="25">
        <v>3189</v>
      </c>
      <c r="C17" s="25">
        <v>3295</v>
      </c>
      <c r="D17" s="25">
        <v>8345</v>
      </c>
      <c r="E17" s="25">
        <v>8816</v>
      </c>
      <c r="F17" s="10">
        <f t="shared" si="0"/>
        <v>5.6440982624325926</v>
      </c>
      <c r="G17" s="1"/>
      <c r="H17" s="1"/>
      <c r="I17" s="1"/>
    </row>
    <row r="18" spans="1:9" x14ac:dyDescent="0.25">
      <c r="A18" s="11" t="s">
        <v>52</v>
      </c>
      <c r="B18" s="26">
        <v>29909</v>
      </c>
      <c r="C18" s="26">
        <v>30499</v>
      </c>
      <c r="D18" s="26">
        <v>91890</v>
      </c>
      <c r="E18" s="26">
        <v>90170</v>
      </c>
      <c r="F18" s="13">
        <f t="shared" si="0"/>
        <v>-1.8718032430079461</v>
      </c>
      <c r="G18" s="1"/>
      <c r="H18" s="1"/>
      <c r="I18" s="1"/>
    </row>
    <row r="19" spans="1:9" x14ac:dyDescent="0.25">
      <c r="A19" s="8" t="s">
        <v>53</v>
      </c>
      <c r="B19" s="25">
        <v>1681</v>
      </c>
      <c r="C19" s="25">
        <v>750</v>
      </c>
      <c r="D19" s="25">
        <v>3972</v>
      </c>
      <c r="E19" s="25">
        <v>2738</v>
      </c>
      <c r="F19" s="10">
        <f t="shared" si="0"/>
        <v>-31.067472306143003</v>
      </c>
      <c r="G19" s="1"/>
      <c r="H19" s="1"/>
      <c r="I19" s="1"/>
    </row>
    <row r="20" spans="1:9" x14ac:dyDescent="0.25">
      <c r="A20" s="11" t="s">
        <v>54</v>
      </c>
      <c r="B20" s="26">
        <v>18750</v>
      </c>
      <c r="C20" s="26">
        <v>21793</v>
      </c>
      <c r="D20" s="26">
        <v>53639</v>
      </c>
      <c r="E20" s="26">
        <v>56215</v>
      </c>
      <c r="F20" s="13">
        <f t="shared" si="0"/>
        <v>4.8024758105110124</v>
      </c>
      <c r="G20" s="1"/>
      <c r="H20" s="1"/>
      <c r="I20" s="1"/>
    </row>
    <row r="21" spans="1:9" x14ac:dyDescent="0.25">
      <c r="A21" s="8" t="s">
        <v>55</v>
      </c>
      <c r="B21" s="25">
        <v>0</v>
      </c>
      <c r="C21" s="25">
        <v>10370</v>
      </c>
      <c r="D21" s="25">
        <v>21436</v>
      </c>
      <c r="E21" s="25">
        <v>27945</v>
      </c>
      <c r="F21" s="10">
        <f t="shared" si="0"/>
        <v>30.36480686695279</v>
      </c>
      <c r="G21" s="1"/>
      <c r="H21" s="1"/>
      <c r="I21" s="1"/>
    </row>
    <row r="22" spans="1:9" x14ac:dyDescent="0.25">
      <c r="A22" s="11" t="s">
        <v>56</v>
      </c>
      <c r="B22" s="26">
        <v>182620</v>
      </c>
      <c r="C22" s="26">
        <v>132975</v>
      </c>
      <c r="D22" s="26">
        <v>544008</v>
      </c>
      <c r="E22" s="26">
        <v>470678</v>
      </c>
      <c r="F22" s="13">
        <f t="shared" si="0"/>
        <v>-13.479581182629673</v>
      </c>
      <c r="G22" s="1"/>
      <c r="H22" s="1"/>
      <c r="I22" s="1"/>
    </row>
    <row r="23" spans="1:9" x14ac:dyDescent="0.25">
      <c r="A23" s="8" t="s">
        <v>57</v>
      </c>
      <c r="B23" s="25">
        <v>8407</v>
      </c>
      <c r="C23" s="25">
        <v>8077</v>
      </c>
      <c r="D23" s="25">
        <v>17061</v>
      </c>
      <c r="E23" s="25">
        <v>14782</v>
      </c>
      <c r="F23" s="10">
        <f t="shared" si="0"/>
        <v>-13.357950882128833</v>
      </c>
      <c r="G23" s="1"/>
      <c r="H23" s="1"/>
      <c r="I23" s="1"/>
    </row>
    <row r="24" spans="1:9" x14ac:dyDescent="0.25">
      <c r="A24" s="11" t="s">
        <v>58</v>
      </c>
      <c r="B24" s="26">
        <v>5581</v>
      </c>
      <c r="C24" s="26">
        <v>5449</v>
      </c>
      <c r="D24" s="26">
        <v>16782</v>
      </c>
      <c r="E24" s="26">
        <v>16808</v>
      </c>
      <c r="F24" s="13">
        <f t="shared" si="0"/>
        <v>0.15492789893933434</v>
      </c>
      <c r="G24" s="1"/>
      <c r="H24" s="1"/>
      <c r="I24" s="1"/>
    </row>
    <row r="25" spans="1:9" x14ac:dyDescent="0.25">
      <c r="A25" s="8" t="s">
        <v>59</v>
      </c>
      <c r="B25" s="25">
        <v>4429</v>
      </c>
      <c r="C25" s="25">
        <v>8578</v>
      </c>
      <c r="D25" s="25">
        <v>5536</v>
      </c>
      <c r="E25" s="25">
        <v>8611</v>
      </c>
      <c r="F25" s="10">
        <f t="shared" si="0"/>
        <v>55.545520231213885</v>
      </c>
      <c r="G25" s="1"/>
      <c r="H25" s="1"/>
      <c r="I25" s="1"/>
    </row>
    <row r="26" spans="1:9" x14ac:dyDescent="0.25">
      <c r="A26" s="11" t="s">
        <v>60</v>
      </c>
      <c r="B26" s="26">
        <v>1321</v>
      </c>
      <c r="C26" s="26">
        <v>1839</v>
      </c>
      <c r="D26" s="26">
        <v>3629</v>
      </c>
      <c r="E26" s="26">
        <v>4154</v>
      </c>
      <c r="F26" s="13">
        <f t="shared" si="0"/>
        <v>14.466795260402321</v>
      </c>
      <c r="G26" s="1"/>
      <c r="H26" s="1"/>
      <c r="I26" s="1"/>
    </row>
    <row r="27" spans="1:9" x14ac:dyDescent="0.25">
      <c r="A27" s="8" t="s">
        <v>61</v>
      </c>
      <c r="B27" s="25">
        <v>2940</v>
      </c>
      <c r="C27" s="25">
        <v>3770</v>
      </c>
      <c r="D27" s="25">
        <v>10377</v>
      </c>
      <c r="E27" s="25">
        <v>10958</v>
      </c>
      <c r="F27" s="10">
        <f t="shared" si="0"/>
        <v>5.5989206899874659</v>
      </c>
      <c r="G27" s="1"/>
      <c r="H27" s="1"/>
      <c r="I27" s="1"/>
    </row>
    <row r="28" spans="1:9" x14ac:dyDescent="0.25">
      <c r="A28" s="11" t="s">
        <v>62</v>
      </c>
      <c r="B28" s="26">
        <v>96057</v>
      </c>
      <c r="C28" s="26">
        <v>113997</v>
      </c>
      <c r="D28" s="26">
        <v>274620</v>
      </c>
      <c r="E28" s="26">
        <v>245031</v>
      </c>
      <c r="F28" s="13">
        <f t="shared" si="0"/>
        <v>-10.774524797902558</v>
      </c>
      <c r="G28" s="1"/>
      <c r="H28" s="1"/>
      <c r="I28" s="1"/>
    </row>
    <row r="29" spans="1:9" x14ac:dyDescent="0.25">
      <c r="A29" s="8" t="s">
        <v>63</v>
      </c>
      <c r="B29" s="25">
        <v>4763</v>
      </c>
      <c r="C29" s="25">
        <v>5086</v>
      </c>
      <c r="D29" s="25">
        <v>13960</v>
      </c>
      <c r="E29" s="25">
        <v>11265</v>
      </c>
      <c r="F29" s="10">
        <f t="shared" si="0"/>
        <v>-19.305157593123212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25578</v>
      </c>
      <c r="C31" s="25">
        <v>16550</v>
      </c>
      <c r="D31" s="25">
        <v>69784</v>
      </c>
      <c r="E31" s="25">
        <v>52736</v>
      </c>
      <c r="F31" s="10">
        <f t="shared" si="0"/>
        <v>-24.429668691963769</v>
      </c>
      <c r="G31" s="1"/>
      <c r="H31" s="1"/>
      <c r="I31" s="1"/>
    </row>
    <row r="32" spans="1:9" x14ac:dyDescent="0.25">
      <c r="A32" s="11" t="s">
        <v>66</v>
      </c>
      <c r="B32" s="26">
        <v>23594</v>
      </c>
      <c r="C32" s="26">
        <v>21010</v>
      </c>
      <c r="D32" s="26">
        <v>75851</v>
      </c>
      <c r="E32" s="26">
        <v>69308</v>
      </c>
      <c r="F32" s="13">
        <f t="shared" si="0"/>
        <v>-8.6261222660215395</v>
      </c>
      <c r="G32" s="1"/>
      <c r="H32" s="1"/>
      <c r="I32" s="1"/>
    </row>
    <row r="33" spans="1:9" x14ac:dyDescent="0.25">
      <c r="A33" s="8" t="s">
        <v>67</v>
      </c>
      <c r="B33" s="25">
        <v>31071</v>
      </c>
      <c r="C33" s="25">
        <v>36164</v>
      </c>
      <c r="D33" s="25">
        <v>96632</v>
      </c>
      <c r="E33" s="25">
        <v>99284</v>
      </c>
      <c r="F33" s="10">
        <f t="shared" si="0"/>
        <v>2.7444324861329648</v>
      </c>
      <c r="G33" s="1"/>
      <c r="H33" s="1"/>
      <c r="I33" s="1"/>
    </row>
    <row r="34" spans="1:9" x14ac:dyDescent="0.25">
      <c r="A34" s="11" t="s">
        <v>68</v>
      </c>
      <c r="B34" s="26">
        <v>945</v>
      </c>
      <c r="C34" s="26">
        <v>742</v>
      </c>
      <c r="D34" s="26">
        <v>2150</v>
      </c>
      <c r="E34" s="26">
        <v>1491</v>
      </c>
      <c r="F34" s="13">
        <f t="shared" si="0"/>
        <v>-30.651162790697668</v>
      </c>
      <c r="G34" s="1"/>
      <c r="H34" s="1"/>
      <c r="I34" s="1"/>
    </row>
    <row r="35" spans="1:9" x14ac:dyDescent="0.25">
      <c r="A35" s="14" t="s">
        <v>69</v>
      </c>
      <c r="B35" s="15">
        <f>SUM(B7:B34)</f>
        <v>817616</v>
      </c>
      <c r="C35" s="15">
        <f t="shared" ref="C35:E35" si="1">SUM(C7:C34)</f>
        <v>814120</v>
      </c>
      <c r="D35" s="15">
        <f t="shared" si="1"/>
        <v>2395247</v>
      </c>
      <c r="E35" s="15">
        <f t="shared" si="1"/>
        <v>2298422</v>
      </c>
      <c r="F35" s="16">
        <f t="shared" si="0"/>
        <v>-4.0423805979091156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10752</v>
      </c>
      <c r="C38" s="41">
        <f>D7</f>
        <v>15071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750663</v>
      </c>
      <c r="G38" s="42">
        <f>LOOKUP(E38,$A$38:$A$65,$C$38:$C$65)</f>
        <v>698728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12011</v>
      </c>
      <c r="C39" s="41">
        <f t="shared" ref="C39:C65" si="5">D8</f>
        <v>10283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470678</v>
      </c>
      <c r="G39" s="42">
        <f t="shared" ref="G39:G65" si="8">LOOKUP(E39,$A$38:$A$65,$C$38:$C$65)</f>
        <v>544008</v>
      </c>
    </row>
    <row r="40" spans="1:9" x14ac:dyDescent="0.25">
      <c r="A40" s="42" t="str">
        <f t="shared" si="3"/>
        <v>ALMERIA</v>
      </c>
      <c r="B40" s="41">
        <f t="shared" si="4"/>
        <v>25612</v>
      </c>
      <c r="C40" s="41">
        <f t="shared" si="5"/>
        <v>28913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245031</v>
      </c>
      <c r="G40" s="42">
        <f t="shared" si="8"/>
        <v>274620</v>
      </c>
    </row>
    <row r="41" spans="1:9" x14ac:dyDescent="0.25">
      <c r="A41" s="42" t="str">
        <f t="shared" si="3"/>
        <v>AVILES</v>
      </c>
      <c r="B41" s="41">
        <f t="shared" si="4"/>
        <v>14095</v>
      </c>
      <c r="C41" s="41">
        <f t="shared" si="5"/>
        <v>13231</v>
      </c>
      <c r="D41" s="41">
        <f t="shared" si="6"/>
        <v>17</v>
      </c>
      <c r="E41" s="42" t="str">
        <f t="shared" si="2"/>
        <v>BARCELONA</v>
      </c>
      <c r="F41" s="42">
        <f t="shared" si="7"/>
        <v>208997</v>
      </c>
      <c r="G41" s="42">
        <f t="shared" si="8"/>
        <v>224481</v>
      </c>
    </row>
    <row r="42" spans="1:9" x14ac:dyDescent="0.25">
      <c r="A42" s="42" t="str">
        <f t="shared" si="3"/>
        <v>BAHIA DE ALGECIRAS</v>
      </c>
      <c r="B42" s="41">
        <f t="shared" si="4"/>
        <v>750663</v>
      </c>
      <c r="C42" s="41">
        <f t="shared" si="5"/>
        <v>698728</v>
      </c>
      <c r="D42" s="41">
        <f t="shared" si="6"/>
        <v>1</v>
      </c>
      <c r="E42" s="42" t="str">
        <f t="shared" si="2"/>
        <v>VIGO</v>
      </c>
      <c r="F42" s="42">
        <f t="shared" si="7"/>
        <v>99284</v>
      </c>
      <c r="G42" s="42">
        <f t="shared" si="8"/>
        <v>96632</v>
      </c>
    </row>
    <row r="43" spans="1:9" x14ac:dyDescent="0.25">
      <c r="A43" s="42" t="str">
        <f t="shared" si="3"/>
        <v>BAHIA DE CADIZ</v>
      </c>
      <c r="B43" s="41">
        <f t="shared" si="4"/>
        <v>15041</v>
      </c>
      <c r="C43" s="41">
        <f t="shared" si="5"/>
        <v>15330</v>
      </c>
      <c r="D43" s="41">
        <f t="shared" si="6"/>
        <v>15</v>
      </c>
      <c r="E43" s="42" t="str">
        <f t="shared" si="2"/>
        <v>CEUTA</v>
      </c>
      <c r="F43" s="42">
        <f t="shared" si="7"/>
        <v>90170</v>
      </c>
      <c r="G43" s="42">
        <f t="shared" si="8"/>
        <v>91890</v>
      </c>
    </row>
    <row r="44" spans="1:9" x14ac:dyDescent="0.25">
      <c r="A44" s="42" t="str">
        <f t="shared" si="3"/>
        <v>BALEARES</v>
      </c>
      <c r="B44" s="41">
        <f t="shared" si="4"/>
        <v>7479</v>
      </c>
      <c r="C44" s="41">
        <f t="shared" si="5"/>
        <v>12904</v>
      </c>
      <c r="D44" s="41">
        <f t="shared" si="6"/>
        <v>24</v>
      </c>
      <c r="E44" s="42" t="str">
        <f t="shared" si="2"/>
        <v>VALENCIA</v>
      </c>
      <c r="F44" s="42">
        <f t="shared" si="7"/>
        <v>69308</v>
      </c>
      <c r="G44" s="42">
        <f t="shared" si="8"/>
        <v>75851</v>
      </c>
    </row>
    <row r="45" spans="1:9" x14ac:dyDescent="0.25">
      <c r="A45" s="42" t="str">
        <f t="shared" si="3"/>
        <v>BARCELONA</v>
      </c>
      <c r="B45" s="41">
        <f t="shared" si="4"/>
        <v>208997</v>
      </c>
      <c r="C45" s="41">
        <f t="shared" si="5"/>
        <v>224481</v>
      </c>
      <c r="D45" s="41">
        <f t="shared" si="6"/>
        <v>4</v>
      </c>
      <c r="E45" s="42" t="str">
        <f t="shared" si="2"/>
        <v>GIJON</v>
      </c>
      <c r="F45" s="42">
        <f t="shared" si="7"/>
        <v>56215</v>
      </c>
      <c r="G45" s="42">
        <f t="shared" si="8"/>
        <v>53639</v>
      </c>
    </row>
    <row r="46" spans="1:9" x14ac:dyDescent="0.25">
      <c r="A46" s="42" t="str">
        <f t="shared" si="3"/>
        <v>BILBAO</v>
      </c>
      <c r="B46" s="41">
        <f t="shared" si="4"/>
        <v>32405</v>
      </c>
      <c r="C46" s="41">
        <f t="shared" si="5"/>
        <v>32995</v>
      </c>
      <c r="D46" s="41">
        <f t="shared" si="6"/>
        <v>10</v>
      </c>
      <c r="E46" s="42" t="str">
        <f t="shared" si="2"/>
        <v>TARRAGONA</v>
      </c>
      <c r="F46" s="42">
        <f t="shared" si="7"/>
        <v>52736</v>
      </c>
      <c r="G46" s="42">
        <f t="shared" si="8"/>
        <v>69784</v>
      </c>
    </row>
    <row r="47" spans="1:9" x14ac:dyDescent="0.25">
      <c r="A47" s="42" t="str">
        <f t="shared" si="3"/>
        <v>CARTAGENA</v>
      </c>
      <c r="B47" s="41">
        <f t="shared" si="4"/>
        <v>30377</v>
      </c>
      <c r="C47" s="41">
        <f t="shared" si="5"/>
        <v>33639</v>
      </c>
      <c r="D47" s="41">
        <f t="shared" si="6"/>
        <v>11</v>
      </c>
      <c r="E47" s="42" t="str">
        <f t="shared" si="2"/>
        <v>BILBAO</v>
      </c>
      <c r="F47" s="42">
        <f t="shared" si="7"/>
        <v>32405</v>
      </c>
      <c r="G47" s="42">
        <f t="shared" si="8"/>
        <v>32995</v>
      </c>
    </row>
    <row r="48" spans="1:9" x14ac:dyDescent="0.25">
      <c r="A48" s="42" t="str">
        <f t="shared" si="3"/>
        <v>CASTELLON</v>
      </c>
      <c r="B48" s="41">
        <f t="shared" si="4"/>
        <v>8816</v>
      </c>
      <c r="C48" s="41">
        <f t="shared" si="5"/>
        <v>8345</v>
      </c>
      <c r="D48" s="41">
        <f t="shared" si="6"/>
        <v>22</v>
      </c>
      <c r="E48" s="42" t="str">
        <f t="shared" si="2"/>
        <v>CARTAGENA</v>
      </c>
      <c r="F48" s="42">
        <f t="shared" si="7"/>
        <v>30377</v>
      </c>
      <c r="G48" s="42">
        <f t="shared" si="8"/>
        <v>33639</v>
      </c>
    </row>
    <row r="49" spans="1:7" x14ac:dyDescent="0.25">
      <c r="A49" s="42" t="str">
        <f t="shared" si="3"/>
        <v>CEUTA</v>
      </c>
      <c r="B49" s="41">
        <f t="shared" si="4"/>
        <v>90170</v>
      </c>
      <c r="C49" s="41">
        <f t="shared" si="5"/>
        <v>91890</v>
      </c>
      <c r="D49" s="41">
        <f t="shared" si="6"/>
        <v>6</v>
      </c>
      <c r="E49" s="42" t="str">
        <f t="shared" si="2"/>
        <v>HUELVA</v>
      </c>
      <c r="F49" s="42">
        <f t="shared" si="7"/>
        <v>27945</v>
      </c>
      <c r="G49" s="42">
        <f t="shared" si="8"/>
        <v>21436</v>
      </c>
    </row>
    <row r="50" spans="1:7" x14ac:dyDescent="0.25">
      <c r="A50" s="42" t="str">
        <f t="shared" si="3"/>
        <v>FERROL-SAN CIBRAO</v>
      </c>
      <c r="B50" s="41">
        <f t="shared" si="4"/>
        <v>2738</v>
      </c>
      <c r="C50" s="41">
        <f t="shared" si="5"/>
        <v>3972</v>
      </c>
      <c r="D50" s="41">
        <f t="shared" si="6"/>
        <v>26</v>
      </c>
      <c r="E50" s="42" t="str">
        <f t="shared" si="2"/>
        <v>ALMERIA</v>
      </c>
      <c r="F50" s="42">
        <f t="shared" si="7"/>
        <v>25612</v>
      </c>
      <c r="G50" s="42">
        <f t="shared" si="8"/>
        <v>28913</v>
      </c>
    </row>
    <row r="51" spans="1:7" x14ac:dyDescent="0.25">
      <c r="A51" s="42" t="str">
        <f t="shared" si="3"/>
        <v>GIJON</v>
      </c>
      <c r="B51" s="41">
        <f t="shared" si="4"/>
        <v>56215</v>
      </c>
      <c r="C51" s="41">
        <f t="shared" si="5"/>
        <v>53639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16808</v>
      </c>
      <c r="G51" s="42">
        <f t="shared" si="8"/>
        <v>16782</v>
      </c>
    </row>
    <row r="52" spans="1:7" x14ac:dyDescent="0.25">
      <c r="A52" s="42" t="str">
        <f t="shared" si="3"/>
        <v>HUELVA</v>
      </c>
      <c r="B52" s="41">
        <f t="shared" si="4"/>
        <v>27945</v>
      </c>
      <c r="C52" s="41">
        <f t="shared" si="5"/>
        <v>21436</v>
      </c>
      <c r="D52" s="41">
        <f t="shared" si="6"/>
        <v>12</v>
      </c>
      <c r="E52" s="42" t="str">
        <f t="shared" si="2"/>
        <v>BAHIA DE CADIZ</v>
      </c>
      <c r="F52" s="42">
        <f t="shared" si="7"/>
        <v>15041</v>
      </c>
      <c r="G52" s="42">
        <f t="shared" si="8"/>
        <v>15330</v>
      </c>
    </row>
    <row r="53" spans="1:7" x14ac:dyDescent="0.25">
      <c r="A53" s="42" t="str">
        <f t="shared" si="3"/>
        <v>LAS PALMAS</v>
      </c>
      <c r="B53" s="41">
        <f t="shared" si="4"/>
        <v>470678</v>
      </c>
      <c r="C53" s="41">
        <f t="shared" si="5"/>
        <v>544008</v>
      </c>
      <c r="D53" s="41">
        <f t="shared" si="6"/>
        <v>2</v>
      </c>
      <c r="E53" s="42" t="str">
        <f t="shared" si="2"/>
        <v>MALAGA</v>
      </c>
      <c r="F53" s="42">
        <f t="shared" si="7"/>
        <v>14782</v>
      </c>
      <c r="G53" s="42">
        <f t="shared" si="8"/>
        <v>17061</v>
      </c>
    </row>
    <row r="54" spans="1:7" x14ac:dyDescent="0.25">
      <c r="A54" s="42" t="str">
        <f t="shared" si="3"/>
        <v>MALAGA</v>
      </c>
      <c r="B54" s="41">
        <f t="shared" si="4"/>
        <v>14782</v>
      </c>
      <c r="C54" s="41">
        <f t="shared" si="5"/>
        <v>17061</v>
      </c>
      <c r="D54" s="41">
        <f t="shared" si="6"/>
        <v>16</v>
      </c>
      <c r="E54" s="42" t="str">
        <f t="shared" si="2"/>
        <v>AVILES</v>
      </c>
      <c r="F54" s="42">
        <f t="shared" si="7"/>
        <v>14095</v>
      </c>
      <c r="G54" s="42">
        <f t="shared" si="8"/>
        <v>13231</v>
      </c>
    </row>
    <row r="55" spans="1:7" x14ac:dyDescent="0.25">
      <c r="A55" s="42" t="str">
        <f t="shared" si="3"/>
        <v>MARIN Y RIA DE PONTEVEDRA</v>
      </c>
      <c r="B55" s="41">
        <f t="shared" si="4"/>
        <v>16808</v>
      </c>
      <c r="C55" s="41">
        <f t="shared" si="5"/>
        <v>16782</v>
      </c>
      <c r="D55" s="41">
        <f t="shared" si="6"/>
        <v>14</v>
      </c>
      <c r="E55" s="42" t="str">
        <f t="shared" si="2"/>
        <v>ALICANTE</v>
      </c>
      <c r="F55" s="42">
        <f t="shared" ref="F55:F65" si="9">LOOKUP(E55,$A$38:$A$65,$B$38:$B$65)</f>
        <v>12011</v>
      </c>
      <c r="G55" s="42">
        <f t="shared" si="8"/>
        <v>10283</v>
      </c>
    </row>
    <row r="56" spans="1:7" x14ac:dyDescent="0.25">
      <c r="A56" s="42" t="str">
        <f t="shared" si="3"/>
        <v>MELILLA</v>
      </c>
      <c r="B56" s="41">
        <f t="shared" si="4"/>
        <v>8611</v>
      </c>
      <c r="C56" s="41">
        <f t="shared" si="5"/>
        <v>5536</v>
      </c>
      <c r="D56" s="41">
        <f t="shared" si="6"/>
        <v>23</v>
      </c>
      <c r="E56" s="42" t="str">
        <f t="shared" si="2"/>
        <v>SANTANDER</v>
      </c>
      <c r="F56" s="42">
        <f t="shared" si="9"/>
        <v>11265</v>
      </c>
      <c r="G56" s="42">
        <f t="shared" si="8"/>
        <v>13960</v>
      </c>
    </row>
    <row r="57" spans="1:7" x14ac:dyDescent="0.25">
      <c r="A57" s="42" t="str">
        <f t="shared" si="3"/>
        <v>MOTRIL</v>
      </c>
      <c r="B57" s="41">
        <f t="shared" si="4"/>
        <v>4154</v>
      </c>
      <c r="C57" s="41">
        <f t="shared" si="5"/>
        <v>3629</v>
      </c>
      <c r="D57" s="41">
        <f t="shared" si="6"/>
        <v>25</v>
      </c>
      <c r="E57" s="42" t="str">
        <f t="shared" si="2"/>
        <v>PASAIA</v>
      </c>
      <c r="F57" s="42">
        <f t="shared" si="9"/>
        <v>10958</v>
      </c>
      <c r="G57" s="42">
        <f t="shared" si="8"/>
        <v>10377</v>
      </c>
    </row>
    <row r="58" spans="1:7" x14ac:dyDescent="0.25">
      <c r="A58" s="42" t="str">
        <f t="shared" si="3"/>
        <v>PASAIA</v>
      </c>
      <c r="B58" s="41">
        <f t="shared" si="4"/>
        <v>10958</v>
      </c>
      <c r="C58" s="41">
        <f t="shared" si="5"/>
        <v>10377</v>
      </c>
      <c r="D58" s="41">
        <f t="shared" si="6"/>
        <v>20</v>
      </c>
      <c r="E58" s="42" t="str">
        <f t="shared" si="2"/>
        <v>A CORUÑA</v>
      </c>
      <c r="F58" s="42">
        <f t="shared" si="9"/>
        <v>10752</v>
      </c>
      <c r="G58" s="42">
        <f t="shared" si="8"/>
        <v>15071</v>
      </c>
    </row>
    <row r="59" spans="1:7" x14ac:dyDescent="0.25">
      <c r="A59" s="42" t="str">
        <f t="shared" si="3"/>
        <v>SANTA CRUZ DE TENERIFE</v>
      </c>
      <c r="B59" s="41">
        <f t="shared" si="4"/>
        <v>245031</v>
      </c>
      <c r="C59" s="41">
        <f t="shared" si="5"/>
        <v>274620</v>
      </c>
      <c r="D59" s="41">
        <f t="shared" si="6"/>
        <v>3</v>
      </c>
      <c r="E59" s="42" t="str">
        <f t="shared" si="2"/>
        <v>CASTELLON</v>
      </c>
      <c r="F59" s="42">
        <f t="shared" si="9"/>
        <v>8816</v>
      </c>
      <c r="G59" s="42">
        <f t="shared" si="8"/>
        <v>8345</v>
      </c>
    </row>
    <row r="60" spans="1:7" x14ac:dyDescent="0.25">
      <c r="A60" s="42" t="str">
        <f t="shared" si="3"/>
        <v>SANTANDER</v>
      </c>
      <c r="B60" s="41">
        <f t="shared" si="4"/>
        <v>11265</v>
      </c>
      <c r="C60" s="41">
        <f t="shared" si="5"/>
        <v>13960</v>
      </c>
      <c r="D60" s="41">
        <f t="shared" si="6"/>
        <v>19</v>
      </c>
      <c r="E60" s="42" t="str">
        <f t="shared" si="2"/>
        <v>MELILLA</v>
      </c>
      <c r="F60" s="42">
        <f t="shared" si="9"/>
        <v>8611</v>
      </c>
      <c r="G60" s="42">
        <f t="shared" si="8"/>
        <v>5536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BALEARES</v>
      </c>
      <c r="F61" s="42">
        <f t="shared" si="9"/>
        <v>7479</v>
      </c>
      <c r="G61" s="42">
        <f t="shared" si="8"/>
        <v>12904</v>
      </c>
    </row>
    <row r="62" spans="1:7" x14ac:dyDescent="0.25">
      <c r="A62" s="42" t="str">
        <f t="shared" si="3"/>
        <v>TARRAGONA</v>
      </c>
      <c r="B62" s="41">
        <f t="shared" si="4"/>
        <v>52736</v>
      </c>
      <c r="C62" s="41">
        <f t="shared" si="5"/>
        <v>69784</v>
      </c>
      <c r="D62" s="41">
        <f t="shared" si="6"/>
        <v>9</v>
      </c>
      <c r="E62" s="42" t="str">
        <f t="shared" si="2"/>
        <v>MOTRIL</v>
      </c>
      <c r="F62" s="42">
        <f t="shared" si="9"/>
        <v>4154</v>
      </c>
      <c r="G62" s="42">
        <f t="shared" si="8"/>
        <v>3629</v>
      </c>
    </row>
    <row r="63" spans="1:7" x14ac:dyDescent="0.25">
      <c r="A63" s="42" t="str">
        <f t="shared" si="3"/>
        <v>VALENCIA</v>
      </c>
      <c r="B63" s="41">
        <f t="shared" si="4"/>
        <v>69308</v>
      </c>
      <c r="C63" s="41">
        <f t="shared" si="5"/>
        <v>75851</v>
      </c>
      <c r="D63" s="41">
        <f t="shared" si="6"/>
        <v>7</v>
      </c>
      <c r="E63" s="42" t="str">
        <f t="shared" si="2"/>
        <v>FERROL-SAN CIBRAO</v>
      </c>
      <c r="F63" s="42">
        <f t="shared" si="9"/>
        <v>2738</v>
      </c>
      <c r="G63" s="42">
        <f t="shared" si="8"/>
        <v>3972</v>
      </c>
    </row>
    <row r="64" spans="1:7" x14ac:dyDescent="0.25">
      <c r="A64" s="42" t="str">
        <f t="shared" si="3"/>
        <v>VIGO</v>
      </c>
      <c r="B64" s="41">
        <f t="shared" si="4"/>
        <v>99284</v>
      </c>
      <c r="C64" s="41">
        <f t="shared" si="5"/>
        <v>96632</v>
      </c>
      <c r="D64" s="41">
        <f t="shared" si="6"/>
        <v>5</v>
      </c>
      <c r="E64" s="42" t="str">
        <f t="shared" si="2"/>
        <v>VILAGARCIA</v>
      </c>
      <c r="F64" s="42">
        <f t="shared" si="9"/>
        <v>1491</v>
      </c>
      <c r="G64" s="42">
        <f t="shared" si="8"/>
        <v>2150</v>
      </c>
    </row>
    <row r="65" spans="1:7" x14ac:dyDescent="0.25">
      <c r="A65" s="42" t="str">
        <f t="shared" si="3"/>
        <v>VILAGARCIA</v>
      </c>
      <c r="B65" s="41">
        <f t="shared" si="4"/>
        <v>1491</v>
      </c>
      <c r="C65" s="41">
        <f t="shared" si="5"/>
        <v>2150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2729545</v>
      </c>
      <c r="C11" s="27">
        <v>2947452</v>
      </c>
      <c r="D11" s="27">
        <v>7915636</v>
      </c>
      <c r="E11" s="27">
        <v>7615033</v>
      </c>
      <c r="F11" s="10">
        <f t="shared" si="0"/>
        <v>-3.7975849318993511</v>
      </c>
      <c r="G11" s="1"/>
      <c r="H11" s="1"/>
      <c r="I11" s="1"/>
    </row>
    <row r="12" spans="1:12" x14ac:dyDescent="0.25">
      <c r="A12" s="11" t="s">
        <v>46</v>
      </c>
      <c r="B12" s="28">
        <v>6251</v>
      </c>
      <c r="C12" s="28">
        <v>12150</v>
      </c>
      <c r="D12" s="28">
        <v>13996</v>
      </c>
      <c r="E12" s="28">
        <v>38926</v>
      </c>
      <c r="F12" s="13">
        <f t="shared" si="0"/>
        <v>178.12232066304659</v>
      </c>
      <c r="G12" s="1"/>
      <c r="H12" s="1"/>
      <c r="I12" s="1"/>
    </row>
    <row r="13" spans="1:12" x14ac:dyDescent="0.25">
      <c r="A13" s="8" t="s">
        <v>47</v>
      </c>
      <c r="B13" s="27">
        <v>3118</v>
      </c>
      <c r="C13" s="27">
        <v>2530</v>
      </c>
      <c r="D13" s="27">
        <v>5670</v>
      </c>
      <c r="E13" s="27">
        <v>5983</v>
      </c>
      <c r="F13" s="10">
        <f t="shared" si="0"/>
        <v>5.5202821869488474</v>
      </c>
      <c r="G13" s="1"/>
      <c r="H13" s="1"/>
      <c r="I13" s="1"/>
    </row>
    <row r="14" spans="1:12" x14ac:dyDescent="0.25">
      <c r="A14" s="11" t="s">
        <v>48</v>
      </c>
      <c r="B14" s="28">
        <v>729867</v>
      </c>
      <c r="C14" s="28">
        <v>902717</v>
      </c>
      <c r="D14" s="28">
        <v>2076624</v>
      </c>
      <c r="E14" s="28">
        <v>2360139</v>
      </c>
      <c r="F14" s="13">
        <f t="shared" si="0"/>
        <v>13.652688209324367</v>
      </c>
      <c r="G14" s="1"/>
      <c r="H14" s="1"/>
      <c r="I14" s="1"/>
    </row>
    <row r="15" spans="1:12" x14ac:dyDescent="0.25">
      <c r="A15" s="8" t="s">
        <v>49</v>
      </c>
      <c r="B15" s="27">
        <v>72522</v>
      </c>
      <c r="C15" s="27">
        <v>121707</v>
      </c>
      <c r="D15" s="27">
        <v>292622</v>
      </c>
      <c r="E15" s="27">
        <v>302718</v>
      </c>
      <c r="F15" s="10">
        <f t="shared" si="0"/>
        <v>3.4501848801525483</v>
      </c>
      <c r="G15" s="1"/>
      <c r="H15" s="1"/>
      <c r="I15" s="1"/>
    </row>
    <row r="16" spans="1:12" x14ac:dyDescent="0.25">
      <c r="A16" s="11" t="s">
        <v>50</v>
      </c>
      <c r="B16" s="28">
        <v>2</v>
      </c>
      <c r="C16" s="28">
        <v>124</v>
      </c>
      <c r="D16" s="28">
        <v>2</v>
      </c>
      <c r="E16" s="28">
        <v>1369</v>
      </c>
      <c r="F16" s="13">
        <f t="shared" si="0"/>
        <v>68350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0</v>
      </c>
      <c r="D17" s="27">
        <v>1405</v>
      </c>
      <c r="E17" s="27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28">
        <v>28484</v>
      </c>
      <c r="C18" s="28">
        <v>9121</v>
      </c>
      <c r="D18" s="28">
        <v>84001</v>
      </c>
      <c r="E18" s="28">
        <v>110246</v>
      </c>
      <c r="F18" s="13">
        <f t="shared" si="0"/>
        <v>31.243675670527722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13966</v>
      </c>
      <c r="D20" s="28">
        <v>0</v>
      </c>
      <c r="E20" s="28">
        <v>46318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849523</v>
      </c>
      <c r="C22" s="28">
        <v>859149</v>
      </c>
      <c r="D22" s="28">
        <v>2278171</v>
      </c>
      <c r="E22" s="28">
        <v>2323791</v>
      </c>
      <c r="F22" s="13">
        <f t="shared" si="0"/>
        <v>2.0024835712507922</v>
      </c>
      <c r="G22" s="1"/>
      <c r="H22" s="1"/>
      <c r="I22" s="1"/>
    </row>
    <row r="23" spans="1:9" x14ac:dyDescent="0.25">
      <c r="A23" s="8" t="s">
        <v>57</v>
      </c>
      <c r="B23" s="27">
        <v>149296</v>
      </c>
      <c r="C23" s="27">
        <v>72702</v>
      </c>
      <c r="D23" s="27">
        <v>353685</v>
      </c>
      <c r="E23" s="27">
        <v>366364</v>
      </c>
      <c r="F23" s="10">
        <f t="shared" si="0"/>
        <v>3.5848283076749112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0</v>
      </c>
      <c r="E26" s="2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47475</v>
      </c>
      <c r="C28" s="28">
        <v>30263</v>
      </c>
      <c r="D28" s="28">
        <v>129336</v>
      </c>
      <c r="E28" s="28">
        <v>79069</v>
      </c>
      <c r="F28" s="13">
        <f t="shared" si="0"/>
        <v>-38.86543576421105</v>
      </c>
      <c r="G28" s="1"/>
      <c r="H28" s="1"/>
      <c r="I28" s="1"/>
    </row>
    <row r="29" spans="1:9" x14ac:dyDescent="0.25">
      <c r="A29" s="8" t="s">
        <v>63</v>
      </c>
      <c r="B29" s="27">
        <v>36</v>
      </c>
      <c r="C29" s="27">
        <v>696</v>
      </c>
      <c r="D29" s="27">
        <v>68</v>
      </c>
      <c r="E29" s="27">
        <v>2436</v>
      </c>
      <c r="F29" s="10">
        <f t="shared" si="0"/>
        <v>3482.3529411764707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210173</v>
      </c>
      <c r="C31" s="27">
        <v>188225</v>
      </c>
      <c r="D31" s="27">
        <v>709649</v>
      </c>
      <c r="E31" s="27">
        <v>660879</v>
      </c>
      <c r="F31" s="10">
        <f t="shared" si="0"/>
        <v>-6.8724115724816102</v>
      </c>
      <c r="G31" s="1"/>
      <c r="H31" s="1"/>
      <c r="I31" s="1"/>
    </row>
    <row r="32" spans="1:9" x14ac:dyDescent="0.25">
      <c r="A32" s="11" t="s">
        <v>66</v>
      </c>
      <c r="B32" s="28">
        <v>910220</v>
      </c>
      <c r="C32" s="28">
        <v>759518</v>
      </c>
      <c r="D32" s="28">
        <v>2236766</v>
      </c>
      <c r="E32" s="28">
        <v>2520025</v>
      </c>
      <c r="F32" s="13">
        <f t="shared" si="0"/>
        <v>12.66377439571238</v>
      </c>
      <c r="G32" s="1"/>
      <c r="H32" s="1"/>
      <c r="I32" s="1"/>
    </row>
    <row r="33" spans="1:9" x14ac:dyDescent="0.25">
      <c r="A33" s="8" t="s">
        <v>67</v>
      </c>
      <c r="B33" s="27">
        <v>3096</v>
      </c>
      <c r="C33" s="27">
        <v>7656</v>
      </c>
      <c r="D33" s="27">
        <v>23885</v>
      </c>
      <c r="E33" s="27">
        <v>18997</v>
      </c>
      <c r="F33" s="10">
        <f t="shared" si="0"/>
        <v>-20.464726815993302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5739608</v>
      </c>
      <c r="C35" s="15">
        <f t="shared" ref="C35:E35" si="1">SUM(C7:C34)</f>
        <v>5927976</v>
      </c>
      <c r="D35" s="15">
        <f t="shared" si="1"/>
        <v>16121516</v>
      </c>
      <c r="E35" s="15">
        <f t="shared" si="1"/>
        <v>16452389</v>
      </c>
      <c r="F35" s="16">
        <f t="shared" si="0"/>
        <v>2.0523690203824572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7615033</v>
      </c>
      <c r="G38" s="42">
        <f>LOOKUP(E38,$A$38:$A$65,$C$38:$C$65)</f>
        <v>7915636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2520025</v>
      </c>
      <c r="G39" s="42">
        <f t="shared" ref="G39:G65" si="8">LOOKUP(E39,$A$38:$A$65,$C$38:$C$65)</f>
        <v>2236766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2360139</v>
      </c>
      <c r="G40" s="42">
        <f t="shared" si="8"/>
        <v>2076624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2323791</v>
      </c>
      <c r="G41" s="42">
        <f t="shared" si="8"/>
        <v>2278171</v>
      </c>
    </row>
    <row r="42" spans="1:9" x14ac:dyDescent="0.25">
      <c r="A42" s="42" t="str">
        <f t="shared" si="3"/>
        <v>BAHIA DE ALGECIRAS</v>
      </c>
      <c r="B42" s="41">
        <f t="shared" si="4"/>
        <v>7615033</v>
      </c>
      <c r="C42" s="41">
        <f t="shared" si="5"/>
        <v>7915636</v>
      </c>
      <c r="D42" s="41">
        <f t="shared" si="6"/>
        <v>1</v>
      </c>
      <c r="E42" s="42" t="str">
        <f t="shared" si="2"/>
        <v>TARRAGONA</v>
      </c>
      <c r="F42" s="42">
        <f t="shared" si="7"/>
        <v>660879</v>
      </c>
      <c r="G42" s="42">
        <f t="shared" si="8"/>
        <v>709649</v>
      </c>
    </row>
    <row r="43" spans="1:9" x14ac:dyDescent="0.25">
      <c r="A43" s="42" t="str">
        <f t="shared" si="3"/>
        <v>BAHIA DE CADIZ</v>
      </c>
      <c r="B43" s="41">
        <f t="shared" si="4"/>
        <v>38926</v>
      </c>
      <c r="C43" s="41">
        <f t="shared" si="5"/>
        <v>13996</v>
      </c>
      <c r="D43" s="41">
        <f t="shared" si="6"/>
        <v>11</v>
      </c>
      <c r="E43" s="42" t="str">
        <f t="shared" si="2"/>
        <v>MALAGA</v>
      </c>
      <c r="F43" s="42">
        <f t="shared" si="7"/>
        <v>366364</v>
      </c>
      <c r="G43" s="42">
        <f t="shared" si="8"/>
        <v>353685</v>
      </c>
    </row>
    <row r="44" spans="1:9" x14ac:dyDescent="0.25">
      <c r="A44" s="42" t="str">
        <f t="shared" si="3"/>
        <v>BALEARES</v>
      </c>
      <c r="B44" s="41">
        <f t="shared" si="4"/>
        <v>5983</v>
      </c>
      <c r="C44" s="41">
        <f t="shared" si="5"/>
        <v>5670</v>
      </c>
      <c r="D44" s="41">
        <f t="shared" si="6"/>
        <v>13</v>
      </c>
      <c r="E44" s="42" t="str">
        <f t="shared" si="2"/>
        <v>BILBAO</v>
      </c>
      <c r="F44" s="42">
        <f t="shared" si="7"/>
        <v>302718</v>
      </c>
      <c r="G44" s="42">
        <f t="shared" si="8"/>
        <v>292622</v>
      </c>
    </row>
    <row r="45" spans="1:9" x14ac:dyDescent="0.25">
      <c r="A45" s="42" t="str">
        <f t="shared" si="3"/>
        <v>BARCELONA</v>
      </c>
      <c r="B45" s="41">
        <f t="shared" si="4"/>
        <v>2360139</v>
      </c>
      <c r="C45" s="41">
        <f t="shared" si="5"/>
        <v>2076624</v>
      </c>
      <c r="D45" s="41">
        <f t="shared" si="6"/>
        <v>3</v>
      </c>
      <c r="E45" s="42" t="str">
        <f t="shared" si="2"/>
        <v>CEUTA</v>
      </c>
      <c r="F45" s="42">
        <f t="shared" si="7"/>
        <v>110246</v>
      </c>
      <c r="G45" s="42">
        <f t="shared" si="8"/>
        <v>84001</v>
      </c>
    </row>
    <row r="46" spans="1:9" x14ac:dyDescent="0.25">
      <c r="A46" s="42" t="str">
        <f t="shared" si="3"/>
        <v>BILBAO</v>
      </c>
      <c r="B46" s="41">
        <f t="shared" si="4"/>
        <v>302718</v>
      </c>
      <c r="C46" s="41">
        <f t="shared" si="5"/>
        <v>292622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79069</v>
      </c>
      <c r="G46" s="42">
        <f t="shared" si="8"/>
        <v>129336</v>
      </c>
    </row>
    <row r="47" spans="1:9" x14ac:dyDescent="0.25">
      <c r="A47" s="42" t="str">
        <f t="shared" si="3"/>
        <v>CARTAGENA</v>
      </c>
      <c r="B47" s="41">
        <f t="shared" si="4"/>
        <v>1369</v>
      </c>
      <c r="C47" s="41">
        <f t="shared" si="5"/>
        <v>2</v>
      </c>
      <c r="D47" s="41">
        <f t="shared" si="6"/>
        <v>15</v>
      </c>
      <c r="E47" s="42" t="str">
        <f t="shared" si="2"/>
        <v>GIJON</v>
      </c>
      <c r="F47" s="42">
        <f t="shared" si="7"/>
        <v>46318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16</v>
      </c>
      <c r="E48" s="42" t="str">
        <f t="shared" si="2"/>
        <v>BAHIA DE CADIZ</v>
      </c>
      <c r="F48" s="42">
        <f t="shared" si="7"/>
        <v>38926</v>
      </c>
      <c r="G48" s="42">
        <f t="shared" si="8"/>
        <v>13996</v>
      </c>
    </row>
    <row r="49" spans="1:7" x14ac:dyDescent="0.25">
      <c r="A49" s="42" t="str">
        <f t="shared" si="3"/>
        <v>CEUTA</v>
      </c>
      <c r="B49" s="41">
        <f t="shared" si="4"/>
        <v>110246</v>
      </c>
      <c r="C49" s="41">
        <f t="shared" si="5"/>
        <v>84001</v>
      </c>
      <c r="D49" s="41">
        <f t="shared" si="6"/>
        <v>8</v>
      </c>
      <c r="E49" s="42" t="str">
        <f t="shared" si="2"/>
        <v>VIGO</v>
      </c>
      <c r="F49" s="42">
        <f t="shared" si="7"/>
        <v>18997</v>
      </c>
      <c r="G49" s="42">
        <f t="shared" si="8"/>
        <v>23885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5983</v>
      </c>
      <c r="G50" s="42">
        <f t="shared" si="8"/>
        <v>5670</v>
      </c>
    </row>
    <row r="51" spans="1:7" x14ac:dyDescent="0.25">
      <c r="A51" s="42" t="str">
        <f t="shared" si="3"/>
        <v>GIJON</v>
      </c>
      <c r="B51" s="41">
        <f t="shared" si="4"/>
        <v>46318</v>
      </c>
      <c r="C51" s="41">
        <f t="shared" si="5"/>
        <v>0</v>
      </c>
      <c r="D51" s="41">
        <f t="shared" si="6"/>
        <v>10</v>
      </c>
      <c r="E51" s="42" t="str">
        <f t="shared" si="2"/>
        <v>SANTANDER</v>
      </c>
      <c r="F51" s="42">
        <f t="shared" si="7"/>
        <v>2436</v>
      </c>
      <c r="G51" s="42">
        <f t="shared" si="8"/>
        <v>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1369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2323791</v>
      </c>
      <c r="C53" s="41">
        <f t="shared" si="5"/>
        <v>2278171</v>
      </c>
      <c r="D53" s="41">
        <f t="shared" si="6"/>
        <v>4</v>
      </c>
      <c r="E53" s="42" t="str">
        <f t="shared" si="2"/>
        <v>CASTELLON</v>
      </c>
      <c r="F53" s="42">
        <f t="shared" si="7"/>
        <v>94</v>
      </c>
      <c r="G53" s="42">
        <f t="shared" si="8"/>
        <v>1405</v>
      </c>
    </row>
    <row r="54" spans="1:7" x14ac:dyDescent="0.25">
      <c r="A54" s="42" t="str">
        <f t="shared" si="3"/>
        <v>MALAGA</v>
      </c>
      <c r="B54" s="41">
        <f t="shared" si="4"/>
        <v>366364</v>
      </c>
      <c r="C54" s="41">
        <f t="shared" si="5"/>
        <v>353685</v>
      </c>
      <c r="D54" s="41">
        <f t="shared" si="6"/>
        <v>6</v>
      </c>
      <c r="E54" s="42" t="str">
        <f t="shared" si="2"/>
        <v>MOTRIL</v>
      </c>
      <c r="F54" s="42">
        <f t="shared" si="7"/>
        <v>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79069</v>
      </c>
      <c r="C59" s="41">
        <f t="shared" si="5"/>
        <v>129336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2436</v>
      </c>
      <c r="C60" s="41">
        <f t="shared" si="5"/>
        <v>68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660879</v>
      </c>
      <c r="C62" s="41">
        <f t="shared" si="5"/>
        <v>709649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2520025</v>
      </c>
      <c r="C63" s="41">
        <f t="shared" si="5"/>
        <v>2236766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18997</v>
      </c>
      <c r="C64" s="41">
        <f t="shared" si="5"/>
        <v>23885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2728620</v>
      </c>
      <c r="C11" s="29">
        <v>2944327</v>
      </c>
      <c r="D11" s="29">
        <v>7876669</v>
      </c>
      <c r="E11" s="29">
        <v>7608772</v>
      </c>
      <c r="F11" s="10">
        <f t="shared" si="0"/>
        <v>-3.4011458396944221</v>
      </c>
      <c r="G11" s="1"/>
      <c r="H11" s="1"/>
      <c r="I11" s="1"/>
    </row>
    <row r="12" spans="1:12" x14ac:dyDescent="0.25">
      <c r="A12" s="11" t="s">
        <v>46</v>
      </c>
      <c r="B12" s="30">
        <v>6251</v>
      </c>
      <c r="C12" s="30">
        <v>4590</v>
      </c>
      <c r="D12" s="30">
        <v>13996</v>
      </c>
      <c r="E12" s="30">
        <v>31366</v>
      </c>
      <c r="F12" s="13">
        <f t="shared" si="0"/>
        <v>124.10688768219492</v>
      </c>
      <c r="G12" s="1"/>
      <c r="H12" s="1"/>
      <c r="I12" s="1"/>
    </row>
    <row r="13" spans="1:12" x14ac:dyDescent="0.25">
      <c r="A13" s="8" t="s">
        <v>47</v>
      </c>
      <c r="B13" s="29">
        <v>835</v>
      </c>
      <c r="C13" s="29">
        <v>422</v>
      </c>
      <c r="D13" s="29">
        <v>1029</v>
      </c>
      <c r="E13" s="29">
        <v>1539</v>
      </c>
      <c r="F13" s="10">
        <f t="shared" si="0"/>
        <v>49.56268221574345</v>
      </c>
      <c r="G13" s="1"/>
      <c r="H13" s="1"/>
      <c r="I13" s="1"/>
    </row>
    <row r="14" spans="1:12" x14ac:dyDescent="0.25">
      <c r="A14" s="11" t="s">
        <v>48</v>
      </c>
      <c r="B14" s="30">
        <v>702027</v>
      </c>
      <c r="C14" s="30">
        <v>875048</v>
      </c>
      <c r="D14" s="30">
        <v>1970200</v>
      </c>
      <c r="E14" s="30">
        <v>2279667</v>
      </c>
      <c r="F14" s="13">
        <f t="shared" si="0"/>
        <v>15.707390112678922</v>
      </c>
      <c r="G14" s="1"/>
      <c r="H14" s="1"/>
      <c r="I14" s="1"/>
    </row>
    <row r="15" spans="1:12" x14ac:dyDescent="0.25">
      <c r="A15" s="8" t="s">
        <v>49</v>
      </c>
      <c r="B15" s="29">
        <v>13209</v>
      </c>
      <c r="C15" s="29">
        <v>17515</v>
      </c>
      <c r="D15" s="29">
        <v>39601</v>
      </c>
      <c r="E15" s="29">
        <v>39287</v>
      </c>
      <c r="F15" s="10">
        <f t="shared" si="0"/>
        <v>-0.79290926996793587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124</v>
      </c>
      <c r="D16" s="30">
        <v>0</v>
      </c>
      <c r="E16" s="30">
        <v>1369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1405</v>
      </c>
      <c r="E17" s="29">
        <v>94</v>
      </c>
      <c r="F17" s="10">
        <f t="shared" si="0"/>
        <v>-93.309608540925268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844985</v>
      </c>
      <c r="C22" s="30">
        <v>789341</v>
      </c>
      <c r="D22" s="30">
        <v>2248299</v>
      </c>
      <c r="E22" s="30">
        <v>2238204</v>
      </c>
      <c r="F22" s="13">
        <f t="shared" si="0"/>
        <v>-0.44900611528981926</v>
      </c>
      <c r="G22" s="1"/>
      <c r="H22" s="1"/>
      <c r="I22" s="1"/>
    </row>
    <row r="23" spans="1:9" x14ac:dyDescent="0.25">
      <c r="A23" s="8" t="s">
        <v>57</v>
      </c>
      <c r="B23" s="29">
        <v>149296</v>
      </c>
      <c r="C23" s="29">
        <v>72702</v>
      </c>
      <c r="D23" s="29">
        <v>353613</v>
      </c>
      <c r="E23" s="29">
        <v>365359</v>
      </c>
      <c r="F23" s="10">
        <f t="shared" si="0"/>
        <v>3.321710457477522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42164</v>
      </c>
      <c r="C28" s="30">
        <v>27703</v>
      </c>
      <c r="D28" s="30">
        <v>115970</v>
      </c>
      <c r="E28" s="30">
        <v>71761</v>
      </c>
      <c r="F28" s="13">
        <f t="shared" si="0"/>
        <v>-38.121065792877467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744</v>
      </c>
      <c r="D31" s="29">
        <v>0</v>
      </c>
      <c r="E31" s="29">
        <v>3173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0">
        <v>903899</v>
      </c>
      <c r="C32" s="30">
        <v>743787</v>
      </c>
      <c r="D32" s="30">
        <v>2211083</v>
      </c>
      <c r="E32" s="30">
        <v>2491575</v>
      </c>
      <c r="F32" s="13">
        <f t="shared" si="0"/>
        <v>12.685729120073731</v>
      </c>
      <c r="G32" s="1"/>
      <c r="H32" s="1"/>
      <c r="I32" s="1"/>
    </row>
    <row r="33" spans="1:9" x14ac:dyDescent="0.25">
      <c r="A33" s="8" t="s">
        <v>67</v>
      </c>
      <c r="B33" s="29">
        <v>2611</v>
      </c>
      <c r="C33" s="29">
        <v>2815</v>
      </c>
      <c r="D33" s="29">
        <v>22866</v>
      </c>
      <c r="E33" s="29">
        <v>8432</v>
      </c>
      <c r="F33" s="10">
        <f t="shared" si="0"/>
        <v>-63.124289337881571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5393897</v>
      </c>
      <c r="C35" s="15">
        <f t="shared" ref="C35:E35" si="1">SUM(C7:C34)</f>
        <v>5479118</v>
      </c>
      <c r="D35" s="15">
        <f t="shared" si="1"/>
        <v>14854731</v>
      </c>
      <c r="E35" s="15">
        <f t="shared" si="1"/>
        <v>15140598</v>
      </c>
      <c r="F35" s="16">
        <f t="shared" si="0"/>
        <v>1.924417210920879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7608772</v>
      </c>
      <c r="G38" s="42">
        <f>LOOKUP(E38,$A$38:$A$65,$C$38:$C$65)</f>
        <v>7876669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2491575</v>
      </c>
      <c r="G39" s="42">
        <f t="shared" ref="G39:G65" si="8">LOOKUP(E39,$A$38:$A$65,$C$38:$C$65)</f>
        <v>2211083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2279667</v>
      </c>
      <c r="G40" s="42">
        <f t="shared" si="8"/>
        <v>1970200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2238204</v>
      </c>
      <c r="G41" s="42">
        <f t="shared" si="8"/>
        <v>2248299</v>
      </c>
    </row>
    <row r="42" spans="1:9" x14ac:dyDescent="0.25">
      <c r="A42" s="42" t="str">
        <f t="shared" si="3"/>
        <v>BAHIA DE ALGECIRAS</v>
      </c>
      <c r="B42" s="41">
        <f t="shared" si="4"/>
        <v>7608772</v>
      </c>
      <c r="C42" s="41">
        <f t="shared" si="5"/>
        <v>7876669</v>
      </c>
      <c r="D42" s="41">
        <f t="shared" si="6"/>
        <v>1</v>
      </c>
      <c r="E42" s="42" t="str">
        <f t="shared" si="2"/>
        <v>MALAGA</v>
      </c>
      <c r="F42" s="42">
        <f t="shared" si="7"/>
        <v>365359</v>
      </c>
      <c r="G42" s="42">
        <f t="shared" si="8"/>
        <v>353613</v>
      </c>
    </row>
    <row r="43" spans="1:9" x14ac:dyDescent="0.25">
      <c r="A43" s="42" t="str">
        <f t="shared" si="3"/>
        <v>BAHIA DE CADIZ</v>
      </c>
      <c r="B43" s="41">
        <f t="shared" si="4"/>
        <v>31366</v>
      </c>
      <c r="C43" s="41">
        <f t="shared" si="5"/>
        <v>13996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71761</v>
      </c>
      <c r="G43" s="42">
        <f t="shared" si="8"/>
        <v>115970</v>
      </c>
    </row>
    <row r="44" spans="1:9" x14ac:dyDescent="0.25">
      <c r="A44" s="42" t="str">
        <f t="shared" si="3"/>
        <v>BALEARES</v>
      </c>
      <c r="B44" s="41">
        <f t="shared" si="4"/>
        <v>1539</v>
      </c>
      <c r="C44" s="41">
        <f t="shared" si="5"/>
        <v>1029</v>
      </c>
      <c r="D44" s="41">
        <f t="shared" si="6"/>
        <v>11</v>
      </c>
      <c r="E44" s="42" t="str">
        <f t="shared" si="2"/>
        <v>BILBAO</v>
      </c>
      <c r="F44" s="42">
        <f t="shared" si="7"/>
        <v>39287</v>
      </c>
      <c r="G44" s="42">
        <f t="shared" si="8"/>
        <v>39601</v>
      </c>
    </row>
    <row r="45" spans="1:9" x14ac:dyDescent="0.25">
      <c r="A45" s="42" t="str">
        <f t="shared" si="3"/>
        <v>BARCELONA</v>
      </c>
      <c r="B45" s="41">
        <f t="shared" si="4"/>
        <v>2279667</v>
      </c>
      <c r="C45" s="41">
        <f t="shared" si="5"/>
        <v>1970200</v>
      </c>
      <c r="D45" s="41">
        <f t="shared" si="6"/>
        <v>3</v>
      </c>
      <c r="E45" s="42" t="str">
        <f t="shared" si="2"/>
        <v>BAHIA DE CADIZ</v>
      </c>
      <c r="F45" s="42">
        <f t="shared" si="7"/>
        <v>31366</v>
      </c>
      <c r="G45" s="42">
        <f t="shared" si="8"/>
        <v>13996</v>
      </c>
    </row>
    <row r="46" spans="1:9" x14ac:dyDescent="0.25">
      <c r="A46" s="42" t="str">
        <f t="shared" si="3"/>
        <v>BILBAO</v>
      </c>
      <c r="B46" s="41">
        <f t="shared" si="4"/>
        <v>39287</v>
      </c>
      <c r="C46" s="41">
        <f t="shared" si="5"/>
        <v>39601</v>
      </c>
      <c r="D46" s="41">
        <f t="shared" si="6"/>
        <v>7</v>
      </c>
      <c r="E46" s="42" t="str">
        <f t="shared" si="2"/>
        <v>VIGO</v>
      </c>
      <c r="F46" s="42">
        <f t="shared" si="7"/>
        <v>8432</v>
      </c>
      <c r="G46" s="42">
        <f t="shared" si="8"/>
        <v>22866</v>
      </c>
    </row>
    <row r="47" spans="1:9" x14ac:dyDescent="0.25">
      <c r="A47" s="42" t="str">
        <f t="shared" si="3"/>
        <v>CARTAGENA</v>
      </c>
      <c r="B47" s="41">
        <f t="shared" si="4"/>
        <v>1369</v>
      </c>
      <c r="C47" s="41">
        <f t="shared" si="5"/>
        <v>0</v>
      </c>
      <c r="D47" s="41">
        <f t="shared" si="6"/>
        <v>12</v>
      </c>
      <c r="E47" s="42" t="str">
        <f t="shared" si="2"/>
        <v>TARRAGONA</v>
      </c>
      <c r="F47" s="42">
        <f t="shared" si="7"/>
        <v>3173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</v>
      </c>
      <c r="C48" s="41">
        <f t="shared" si="5"/>
        <v>1405</v>
      </c>
      <c r="D48" s="41">
        <f t="shared" si="6"/>
        <v>13</v>
      </c>
      <c r="E48" s="42" t="str">
        <f t="shared" si="2"/>
        <v>BALEARES</v>
      </c>
      <c r="F48" s="42">
        <f t="shared" si="7"/>
        <v>1539</v>
      </c>
      <c r="G48" s="42">
        <f t="shared" si="8"/>
        <v>1029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CARTAGENA</v>
      </c>
      <c r="F49" s="42">
        <f t="shared" si="7"/>
        <v>1369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94</v>
      </c>
      <c r="G50" s="42">
        <f t="shared" si="8"/>
        <v>1405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2238204</v>
      </c>
      <c r="C53" s="41">
        <f t="shared" si="5"/>
        <v>2248299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365359</v>
      </c>
      <c r="C54" s="41">
        <f t="shared" si="5"/>
        <v>353613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71761</v>
      </c>
      <c r="C59" s="41">
        <f t="shared" si="5"/>
        <v>115970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3173</v>
      </c>
      <c r="C62" s="41">
        <f t="shared" si="5"/>
        <v>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2491575</v>
      </c>
      <c r="C63" s="41">
        <f t="shared" si="5"/>
        <v>2211083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8432</v>
      </c>
      <c r="C64" s="41">
        <f t="shared" si="5"/>
        <v>22866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91575</v>
      </c>
      <c r="C8" s="32">
        <v>87096</v>
      </c>
      <c r="D8" s="32">
        <v>259190</v>
      </c>
      <c r="E8" s="32">
        <v>256000</v>
      </c>
      <c r="F8" s="13">
        <f t="shared" ref="F8:F35" si="0">((E8*100)/D8)-100</f>
        <v>-1.2307573594660255</v>
      </c>
      <c r="G8" s="1"/>
      <c r="H8" s="1"/>
      <c r="I8" s="1"/>
    </row>
    <row r="9" spans="1:12" x14ac:dyDescent="0.25">
      <c r="A9" s="8" t="s">
        <v>43</v>
      </c>
      <c r="B9" s="31">
        <v>8</v>
      </c>
      <c r="C9" s="31">
        <v>70</v>
      </c>
      <c r="D9" s="31">
        <v>38</v>
      </c>
      <c r="E9" s="31">
        <v>145</v>
      </c>
      <c r="F9" s="10">
        <f t="shared" si="0"/>
        <v>281.57894736842104</v>
      </c>
      <c r="G9" s="1"/>
      <c r="H9" s="1"/>
      <c r="I9" s="1"/>
    </row>
    <row r="10" spans="1:12" x14ac:dyDescent="0.25">
      <c r="A10" s="11" t="s">
        <v>44</v>
      </c>
      <c r="B10" s="32">
        <v>5574</v>
      </c>
      <c r="C10" s="32">
        <v>7162</v>
      </c>
      <c r="D10" s="32">
        <v>20610</v>
      </c>
      <c r="E10" s="32">
        <v>21816</v>
      </c>
      <c r="F10" s="17">
        <f t="shared" si="0"/>
        <v>5.8515283842794759</v>
      </c>
      <c r="G10" s="1"/>
      <c r="H10" s="1"/>
      <c r="I10" s="1"/>
    </row>
    <row r="11" spans="1:12" x14ac:dyDescent="0.25">
      <c r="A11" s="8" t="s">
        <v>45</v>
      </c>
      <c r="B11" s="31">
        <v>2906604</v>
      </c>
      <c r="C11" s="31">
        <v>3216063</v>
      </c>
      <c r="D11" s="31">
        <v>8373988</v>
      </c>
      <c r="E11" s="31">
        <v>8390272</v>
      </c>
      <c r="F11" s="10">
        <f t="shared" si="0"/>
        <v>0.19445931854690457</v>
      </c>
      <c r="G11" s="1"/>
      <c r="H11" s="1"/>
      <c r="I11" s="1"/>
    </row>
    <row r="12" spans="1:12" x14ac:dyDescent="0.25">
      <c r="A12" s="11" t="s">
        <v>46</v>
      </c>
      <c r="B12" s="32">
        <v>91811</v>
      </c>
      <c r="C12" s="32">
        <v>106939</v>
      </c>
      <c r="D12" s="32">
        <v>256899</v>
      </c>
      <c r="E12" s="32">
        <v>331679</v>
      </c>
      <c r="F12" s="13">
        <f t="shared" si="0"/>
        <v>29.108715876667475</v>
      </c>
      <c r="G12" s="1"/>
      <c r="H12" s="1"/>
      <c r="I12" s="1"/>
    </row>
    <row r="13" spans="1:12" x14ac:dyDescent="0.25">
      <c r="A13" s="8" t="s">
        <v>47</v>
      </c>
      <c r="B13" s="31">
        <v>134899</v>
      </c>
      <c r="C13" s="31">
        <v>129721</v>
      </c>
      <c r="D13" s="31">
        <v>357876</v>
      </c>
      <c r="E13" s="31">
        <v>337825</v>
      </c>
      <c r="F13" s="10">
        <f t="shared" si="0"/>
        <v>-5.6027786160569519</v>
      </c>
      <c r="G13" s="1"/>
      <c r="H13" s="1"/>
      <c r="I13" s="1"/>
    </row>
    <row r="14" spans="1:12" x14ac:dyDescent="0.25">
      <c r="A14" s="11" t="s">
        <v>48</v>
      </c>
      <c r="B14" s="32">
        <v>1742982</v>
      </c>
      <c r="C14" s="32">
        <v>1930268</v>
      </c>
      <c r="D14" s="32">
        <v>4821153</v>
      </c>
      <c r="E14" s="32">
        <v>5228530</v>
      </c>
      <c r="F14" s="13">
        <f t="shared" si="0"/>
        <v>8.4497836928220238</v>
      </c>
      <c r="G14" s="1"/>
      <c r="H14" s="1"/>
      <c r="I14" s="1"/>
    </row>
    <row r="15" spans="1:12" x14ac:dyDescent="0.25">
      <c r="A15" s="8" t="s">
        <v>49</v>
      </c>
      <c r="B15" s="31">
        <v>469369</v>
      </c>
      <c r="C15" s="31">
        <v>493130</v>
      </c>
      <c r="D15" s="31">
        <v>1178061</v>
      </c>
      <c r="E15" s="31">
        <v>1255085</v>
      </c>
      <c r="F15" s="10">
        <f t="shared" si="0"/>
        <v>6.5382013325286152</v>
      </c>
      <c r="G15" s="1"/>
      <c r="H15" s="1"/>
      <c r="I15" s="1"/>
    </row>
    <row r="16" spans="1:12" x14ac:dyDescent="0.25">
      <c r="A16" s="11" t="s">
        <v>50</v>
      </c>
      <c r="B16" s="32">
        <v>27464</v>
      </c>
      <c r="C16" s="32">
        <v>27408</v>
      </c>
      <c r="D16" s="32">
        <v>77352</v>
      </c>
      <c r="E16" s="32">
        <v>107114</v>
      </c>
      <c r="F16" s="13">
        <f t="shared" si="0"/>
        <v>38.476057503361261</v>
      </c>
      <c r="G16" s="1"/>
      <c r="H16" s="1"/>
      <c r="I16" s="1"/>
    </row>
    <row r="17" spans="1:9" x14ac:dyDescent="0.25">
      <c r="A17" s="8" t="s">
        <v>51</v>
      </c>
      <c r="B17" s="31">
        <v>34613</v>
      </c>
      <c r="C17" s="31">
        <v>54555</v>
      </c>
      <c r="D17" s="31">
        <v>98712</v>
      </c>
      <c r="E17" s="31">
        <v>152359</v>
      </c>
      <c r="F17" s="10">
        <f t="shared" si="0"/>
        <v>54.346989221168656</v>
      </c>
      <c r="G17" s="1"/>
      <c r="H17" s="1"/>
      <c r="I17" s="1"/>
    </row>
    <row r="18" spans="1:9" x14ac:dyDescent="0.25">
      <c r="A18" s="11" t="s">
        <v>52</v>
      </c>
      <c r="B18" s="32">
        <v>4938</v>
      </c>
      <c r="C18" s="32">
        <v>4814</v>
      </c>
      <c r="D18" s="32">
        <v>14147</v>
      </c>
      <c r="E18" s="32">
        <v>15018</v>
      </c>
      <c r="F18" s="13">
        <f t="shared" si="0"/>
        <v>6.1567823566833937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26</v>
      </c>
      <c r="D19" s="31">
        <v>0</v>
      </c>
      <c r="E19" s="31">
        <v>57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2">
        <v>6329</v>
      </c>
      <c r="C20" s="32">
        <v>4955</v>
      </c>
      <c r="D20" s="32">
        <v>20881</v>
      </c>
      <c r="E20" s="32">
        <v>11568</v>
      </c>
      <c r="F20" s="13">
        <f t="shared" si="0"/>
        <v>-44.600354389157609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1197369</v>
      </c>
      <c r="C22" s="32">
        <v>1109204</v>
      </c>
      <c r="D22" s="32">
        <v>3183233</v>
      </c>
      <c r="E22" s="32">
        <v>3148593</v>
      </c>
      <c r="F22" s="13">
        <f t="shared" si="0"/>
        <v>-1.0882018375657765</v>
      </c>
      <c r="G22" s="1"/>
      <c r="H22" s="1"/>
      <c r="I22" s="1"/>
    </row>
    <row r="23" spans="1:9" x14ac:dyDescent="0.25">
      <c r="A23" s="8" t="s">
        <v>57</v>
      </c>
      <c r="B23" s="31">
        <v>150934</v>
      </c>
      <c r="C23" s="31">
        <v>75889</v>
      </c>
      <c r="D23" s="31">
        <v>357410</v>
      </c>
      <c r="E23" s="31">
        <v>382299</v>
      </c>
      <c r="F23" s="10">
        <f t="shared" si="0"/>
        <v>6.9637111440642343</v>
      </c>
      <c r="G23" s="1"/>
      <c r="H23" s="1"/>
      <c r="I23" s="1"/>
    </row>
    <row r="24" spans="1:9" x14ac:dyDescent="0.25">
      <c r="A24" s="11" t="s">
        <v>58</v>
      </c>
      <c r="B24" s="32">
        <v>20612</v>
      </c>
      <c r="C24" s="32">
        <v>24160</v>
      </c>
      <c r="D24" s="32">
        <v>62809</v>
      </c>
      <c r="E24" s="32">
        <v>66428</v>
      </c>
      <c r="F24" s="13">
        <f t="shared" si="0"/>
        <v>5.7619131016255665</v>
      </c>
      <c r="G24" s="1"/>
      <c r="H24" s="1"/>
      <c r="I24" s="1"/>
    </row>
    <row r="25" spans="1:9" x14ac:dyDescent="0.25">
      <c r="A25" s="8" t="s">
        <v>59</v>
      </c>
      <c r="B25" s="31">
        <v>7467</v>
      </c>
      <c r="C25" s="31">
        <v>8979</v>
      </c>
      <c r="D25" s="31">
        <v>28746</v>
      </c>
      <c r="E25" s="31">
        <v>36568</v>
      </c>
      <c r="F25" s="10">
        <f t="shared" si="0"/>
        <v>27.21074236415501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321988</v>
      </c>
      <c r="C28" s="32">
        <v>312915</v>
      </c>
      <c r="D28" s="32">
        <v>882644</v>
      </c>
      <c r="E28" s="32">
        <v>847146</v>
      </c>
      <c r="F28" s="13">
        <f t="shared" si="0"/>
        <v>-4.0217800154988907</v>
      </c>
      <c r="G28" s="1"/>
      <c r="H28" s="1"/>
      <c r="I28" s="1"/>
    </row>
    <row r="29" spans="1:9" x14ac:dyDescent="0.25">
      <c r="A29" s="8" t="s">
        <v>63</v>
      </c>
      <c r="B29" s="31">
        <v>294</v>
      </c>
      <c r="C29" s="31">
        <v>59</v>
      </c>
      <c r="D29" s="31">
        <v>437</v>
      </c>
      <c r="E29" s="31">
        <v>211</v>
      </c>
      <c r="F29" s="10">
        <f t="shared" si="0"/>
        <v>-51.716247139588098</v>
      </c>
      <c r="G29" s="1"/>
      <c r="H29" s="1"/>
      <c r="I29" s="1"/>
    </row>
    <row r="30" spans="1:9" x14ac:dyDescent="0.25">
      <c r="A30" s="11" t="s">
        <v>64</v>
      </c>
      <c r="B30" s="32">
        <v>61198</v>
      </c>
      <c r="C30" s="32">
        <v>67045</v>
      </c>
      <c r="D30" s="32">
        <v>181200</v>
      </c>
      <c r="E30" s="32">
        <v>180770</v>
      </c>
      <c r="F30" s="13">
        <f t="shared" si="0"/>
        <v>-0.23730684326710616</v>
      </c>
      <c r="G30" s="1"/>
      <c r="H30" s="1"/>
      <c r="I30" s="1"/>
    </row>
    <row r="31" spans="1:9" x14ac:dyDescent="0.25">
      <c r="A31" s="8" t="s">
        <v>65</v>
      </c>
      <c r="B31" s="31">
        <v>2730</v>
      </c>
      <c r="C31" s="31">
        <v>2766</v>
      </c>
      <c r="D31" s="31">
        <v>5553</v>
      </c>
      <c r="E31" s="31">
        <v>15760</v>
      </c>
      <c r="F31" s="10">
        <f t="shared" si="0"/>
        <v>183.81055285431296</v>
      </c>
      <c r="G31" s="1"/>
      <c r="H31" s="1"/>
      <c r="I31" s="1"/>
    </row>
    <row r="32" spans="1:9" x14ac:dyDescent="0.25">
      <c r="A32" s="11" t="s">
        <v>66</v>
      </c>
      <c r="B32" s="32">
        <v>2306652</v>
      </c>
      <c r="C32" s="32">
        <v>2056297</v>
      </c>
      <c r="D32" s="32">
        <v>5990564</v>
      </c>
      <c r="E32" s="32">
        <v>6385817</v>
      </c>
      <c r="F32" s="13">
        <f t="shared" si="0"/>
        <v>6.5979263388221909</v>
      </c>
      <c r="G32" s="1"/>
      <c r="H32" s="1"/>
      <c r="I32" s="1"/>
    </row>
    <row r="33" spans="1:9" x14ac:dyDescent="0.25">
      <c r="A33" s="8" t="s">
        <v>67</v>
      </c>
      <c r="B33" s="31">
        <v>172651</v>
      </c>
      <c r="C33" s="31">
        <v>188799</v>
      </c>
      <c r="D33" s="31">
        <v>509134</v>
      </c>
      <c r="E33" s="31">
        <v>531824</v>
      </c>
      <c r="F33" s="10">
        <f t="shared" si="0"/>
        <v>4.4565870674517924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9758061</v>
      </c>
      <c r="C35" s="15">
        <f t="shared" ref="C35:E35" si="1">SUM(C7:C34)</f>
        <v>9908320</v>
      </c>
      <c r="D35" s="15">
        <f t="shared" si="1"/>
        <v>26680637</v>
      </c>
      <c r="E35" s="15">
        <f t="shared" si="1"/>
        <v>27703056</v>
      </c>
      <c r="F35" s="16">
        <f t="shared" si="0"/>
        <v>3.8320636797389795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8390272</v>
      </c>
      <c r="G38" s="42">
        <f>LOOKUP(E38,$A$38:$A$65,$C$38:$C$65)</f>
        <v>8373988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256000</v>
      </c>
      <c r="C39" s="41">
        <f t="shared" ref="C39:C65" si="5">D8</f>
        <v>259190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6385817</v>
      </c>
      <c r="G39" s="42">
        <f t="shared" ref="G39:G65" si="8">LOOKUP(E39,$A$38:$A$65,$C$38:$C$65)</f>
        <v>5990564</v>
      </c>
    </row>
    <row r="40" spans="1:9" x14ac:dyDescent="0.25">
      <c r="A40" s="42" t="str">
        <f t="shared" si="3"/>
        <v>ALMERIA</v>
      </c>
      <c r="B40" s="41">
        <f t="shared" si="4"/>
        <v>145</v>
      </c>
      <c r="C40" s="41">
        <f t="shared" si="5"/>
        <v>38</v>
      </c>
      <c r="D40" s="41">
        <f t="shared" si="6"/>
        <v>23</v>
      </c>
      <c r="E40" s="42" t="str">
        <f t="shared" si="2"/>
        <v>BARCELONA</v>
      </c>
      <c r="F40" s="42">
        <f t="shared" si="7"/>
        <v>5228530</v>
      </c>
      <c r="G40" s="42">
        <f t="shared" si="8"/>
        <v>4821153</v>
      </c>
    </row>
    <row r="41" spans="1:9" x14ac:dyDescent="0.25">
      <c r="A41" s="42" t="str">
        <f t="shared" si="3"/>
        <v>AVILES</v>
      </c>
      <c r="B41" s="41">
        <f t="shared" si="4"/>
        <v>21816</v>
      </c>
      <c r="C41" s="41">
        <f t="shared" si="5"/>
        <v>20610</v>
      </c>
      <c r="D41" s="41">
        <f t="shared" si="6"/>
        <v>17</v>
      </c>
      <c r="E41" s="42" t="str">
        <f t="shared" si="2"/>
        <v>LAS PALMAS</v>
      </c>
      <c r="F41" s="42">
        <f t="shared" si="7"/>
        <v>3148593</v>
      </c>
      <c r="G41" s="42">
        <f t="shared" si="8"/>
        <v>3183233</v>
      </c>
    </row>
    <row r="42" spans="1:9" x14ac:dyDescent="0.25">
      <c r="A42" s="42" t="str">
        <f t="shared" si="3"/>
        <v>BAHIA DE ALGECIRAS</v>
      </c>
      <c r="B42" s="41">
        <f t="shared" si="4"/>
        <v>8390272</v>
      </c>
      <c r="C42" s="41">
        <f t="shared" si="5"/>
        <v>8373988</v>
      </c>
      <c r="D42" s="41">
        <f t="shared" si="6"/>
        <v>1</v>
      </c>
      <c r="E42" s="42" t="str">
        <f t="shared" si="2"/>
        <v>BILBAO</v>
      </c>
      <c r="F42" s="42">
        <f t="shared" si="7"/>
        <v>1255085</v>
      </c>
      <c r="G42" s="42">
        <f t="shared" si="8"/>
        <v>1178061</v>
      </c>
    </row>
    <row r="43" spans="1:9" x14ac:dyDescent="0.25">
      <c r="A43" s="42" t="str">
        <f t="shared" si="3"/>
        <v>BAHIA DE CADIZ</v>
      </c>
      <c r="B43" s="41">
        <f t="shared" si="4"/>
        <v>331679</v>
      </c>
      <c r="C43" s="41">
        <f t="shared" si="5"/>
        <v>256899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847146</v>
      </c>
      <c r="G43" s="42">
        <f t="shared" si="8"/>
        <v>882644</v>
      </c>
    </row>
    <row r="44" spans="1:9" x14ac:dyDescent="0.25">
      <c r="A44" s="42" t="str">
        <f t="shared" si="3"/>
        <v>BALEARES</v>
      </c>
      <c r="B44" s="41">
        <f t="shared" si="4"/>
        <v>337825</v>
      </c>
      <c r="C44" s="41">
        <f t="shared" si="5"/>
        <v>357876</v>
      </c>
      <c r="D44" s="41">
        <f t="shared" si="6"/>
        <v>9</v>
      </c>
      <c r="E44" s="42" t="str">
        <f t="shared" si="2"/>
        <v>VIGO</v>
      </c>
      <c r="F44" s="42">
        <f t="shared" si="7"/>
        <v>531824</v>
      </c>
      <c r="G44" s="42">
        <f t="shared" si="8"/>
        <v>509134</v>
      </c>
    </row>
    <row r="45" spans="1:9" x14ac:dyDescent="0.25">
      <c r="A45" s="42" t="str">
        <f t="shared" si="3"/>
        <v>BARCELONA</v>
      </c>
      <c r="B45" s="41">
        <f t="shared" si="4"/>
        <v>5228530</v>
      </c>
      <c r="C45" s="41">
        <f t="shared" si="5"/>
        <v>4821153</v>
      </c>
      <c r="D45" s="41">
        <f t="shared" si="6"/>
        <v>3</v>
      </c>
      <c r="E45" s="42" t="str">
        <f t="shared" si="2"/>
        <v>MALAGA</v>
      </c>
      <c r="F45" s="42">
        <f t="shared" si="7"/>
        <v>382299</v>
      </c>
      <c r="G45" s="42">
        <f t="shared" si="8"/>
        <v>357410</v>
      </c>
    </row>
    <row r="46" spans="1:9" x14ac:dyDescent="0.25">
      <c r="A46" s="42" t="str">
        <f t="shared" si="3"/>
        <v>BILBAO</v>
      </c>
      <c r="B46" s="41">
        <f t="shared" si="4"/>
        <v>1255085</v>
      </c>
      <c r="C46" s="41">
        <f t="shared" si="5"/>
        <v>1178061</v>
      </c>
      <c r="D46" s="41">
        <f t="shared" si="6"/>
        <v>5</v>
      </c>
      <c r="E46" s="42" t="str">
        <f t="shared" si="2"/>
        <v>BALEARES</v>
      </c>
      <c r="F46" s="42">
        <f t="shared" si="7"/>
        <v>337825</v>
      </c>
      <c r="G46" s="42">
        <f t="shared" si="8"/>
        <v>357876</v>
      </c>
    </row>
    <row r="47" spans="1:9" x14ac:dyDescent="0.25">
      <c r="A47" s="42" t="str">
        <f t="shared" si="3"/>
        <v>CARTAGENA</v>
      </c>
      <c r="B47" s="41">
        <f t="shared" si="4"/>
        <v>107114</v>
      </c>
      <c r="C47" s="41">
        <f t="shared" si="5"/>
        <v>77352</v>
      </c>
      <c r="D47" s="41">
        <f t="shared" si="6"/>
        <v>14</v>
      </c>
      <c r="E47" s="42" t="str">
        <f t="shared" si="2"/>
        <v>BAHIA DE CADIZ</v>
      </c>
      <c r="F47" s="42">
        <f t="shared" si="7"/>
        <v>331679</v>
      </c>
      <c r="G47" s="42">
        <f t="shared" si="8"/>
        <v>256899</v>
      </c>
    </row>
    <row r="48" spans="1:9" x14ac:dyDescent="0.25">
      <c r="A48" s="42" t="str">
        <f t="shared" si="3"/>
        <v>CASTELLON</v>
      </c>
      <c r="B48" s="41">
        <f t="shared" si="4"/>
        <v>152359</v>
      </c>
      <c r="C48" s="41">
        <f t="shared" si="5"/>
        <v>98712</v>
      </c>
      <c r="D48" s="41">
        <f t="shared" si="6"/>
        <v>13</v>
      </c>
      <c r="E48" s="42" t="str">
        <f t="shared" si="2"/>
        <v>ALICANTE</v>
      </c>
      <c r="F48" s="42">
        <f t="shared" si="7"/>
        <v>256000</v>
      </c>
      <c r="G48" s="42">
        <f t="shared" si="8"/>
        <v>259190</v>
      </c>
    </row>
    <row r="49" spans="1:7" x14ac:dyDescent="0.25">
      <c r="A49" s="42" t="str">
        <f t="shared" si="3"/>
        <v>CEUTA</v>
      </c>
      <c r="B49" s="41">
        <f t="shared" si="4"/>
        <v>15018</v>
      </c>
      <c r="C49" s="41">
        <f t="shared" si="5"/>
        <v>14147</v>
      </c>
      <c r="D49" s="41">
        <f t="shared" si="6"/>
        <v>19</v>
      </c>
      <c r="E49" s="42" t="str">
        <f t="shared" si="2"/>
        <v>SEVILLA</v>
      </c>
      <c r="F49" s="42">
        <f t="shared" si="7"/>
        <v>180770</v>
      </c>
      <c r="G49" s="42">
        <f t="shared" si="8"/>
        <v>181200</v>
      </c>
    </row>
    <row r="50" spans="1:7" x14ac:dyDescent="0.25">
      <c r="A50" s="42" t="str">
        <f t="shared" si="3"/>
        <v>FERROL-SAN CIBRAO</v>
      </c>
      <c r="B50" s="41">
        <f t="shared" si="4"/>
        <v>57</v>
      </c>
      <c r="C50" s="41">
        <f t="shared" si="5"/>
        <v>0</v>
      </c>
      <c r="D50" s="41">
        <f t="shared" si="6"/>
        <v>24</v>
      </c>
      <c r="E50" s="42" t="str">
        <f t="shared" si="2"/>
        <v>CASTELLON</v>
      </c>
      <c r="F50" s="42">
        <f t="shared" si="7"/>
        <v>152359</v>
      </c>
      <c r="G50" s="42">
        <f t="shared" si="8"/>
        <v>98712</v>
      </c>
    </row>
    <row r="51" spans="1:7" x14ac:dyDescent="0.25">
      <c r="A51" s="42" t="str">
        <f t="shared" si="3"/>
        <v>GIJON</v>
      </c>
      <c r="B51" s="41">
        <f t="shared" si="4"/>
        <v>11568</v>
      </c>
      <c r="C51" s="41">
        <f t="shared" si="5"/>
        <v>20881</v>
      </c>
      <c r="D51" s="41">
        <f t="shared" si="6"/>
        <v>20</v>
      </c>
      <c r="E51" s="42" t="str">
        <f t="shared" si="2"/>
        <v>CARTAGENA</v>
      </c>
      <c r="F51" s="42">
        <f t="shared" si="7"/>
        <v>107114</v>
      </c>
      <c r="G51" s="42">
        <f t="shared" si="8"/>
        <v>77352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66428</v>
      </c>
      <c r="G52" s="42">
        <f t="shared" si="8"/>
        <v>62809</v>
      </c>
    </row>
    <row r="53" spans="1:7" x14ac:dyDescent="0.25">
      <c r="A53" s="42" t="str">
        <f t="shared" si="3"/>
        <v>LAS PALMAS</v>
      </c>
      <c r="B53" s="41">
        <f t="shared" si="4"/>
        <v>3148593</v>
      </c>
      <c r="C53" s="41">
        <f t="shared" si="5"/>
        <v>3183233</v>
      </c>
      <c r="D53" s="41">
        <f t="shared" si="6"/>
        <v>4</v>
      </c>
      <c r="E53" s="42" t="str">
        <f t="shared" si="2"/>
        <v>MELILLA</v>
      </c>
      <c r="F53" s="42">
        <f t="shared" si="7"/>
        <v>36568</v>
      </c>
      <c r="G53" s="42">
        <f t="shared" si="8"/>
        <v>28746</v>
      </c>
    </row>
    <row r="54" spans="1:7" x14ac:dyDescent="0.25">
      <c r="A54" s="42" t="str">
        <f t="shared" si="3"/>
        <v>MALAGA</v>
      </c>
      <c r="B54" s="41">
        <f t="shared" si="4"/>
        <v>382299</v>
      </c>
      <c r="C54" s="41">
        <f t="shared" si="5"/>
        <v>357410</v>
      </c>
      <c r="D54" s="41">
        <f t="shared" si="6"/>
        <v>8</v>
      </c>
      <c r="E54" s="42" t="str">
        <f t="shared" si="2"/>
        <v>AVILES</v>
      </c>
      <c r="F54" s="42">
        <f t="shared" si="7"/>
        <v>21816</v>
      </c>
      <c r="G54" s="42">
        <f t="shared" si="8"/>
        <v>20610</v>
      </c>
    </row>
    <row r="55" spans="1:7" x14ac:dyDescent="0.25">
      <c r="A55" s="42" t="str">
        <f t="shared" si="3"/>
        <v>MARIN Y RIA DE PONTEVEDRA</v>
      </c>
      <c r="B55" s="41">
        <f t="shared" si="4"/>
        <v>66428</v>
      </c>
      <c r="C55" s="41">
        <f t="shared" si="5"/>
        <v>62809</v>
      </c>
      <c r="D55" s="41">
        <f t="shared" si="6"/>
        <v>15</v>
      </c>
      <c r="E55" s="42" t="str">
        <f t="shared" si="2"/>
        <v>TARRAGONA</v>
      </c>
      <c r="F55" s="42">
        <f t="shared" ref="F55:F65" si="9">LOOKUP(E55,$A$38:$A$65,$B$38:$B$65)</f>
        <v>15760</v>
      </c>
      <c r="G55" s="42">
        <f t="shared" si="8"/>
        <v>5553</v>
      </c>
    </row>
    <row r="56" spans="1:7" x14ac:dyDescent="0.25">
      <c r="A56" s="42" t="str">
        <f t="shared" si="3"/>
        <v>MELILLA</v>
      </c>
      <c r="B56" s="41">
        <f t="shared" si="4"/>
        <v>36568</v>
      </c>
      <c r="C56" s="41">
        <f t="shared" si="5"/>
        <v>28746</v>
      </c>
      <c r="D56" s="41">
        <f t="shared" si="6"/>
        <v>16</v>
      </c>
      <c r="E56" s="42" t="str">
        <f t="shared" si="2"/>
        <v>CEUTA</v>
      </c>
      <c r="F56" s="42">
        <f t="shared" si="9"/>
        <v>15018</v>
      </c>
      <c r="G56" s="42">
        <f t="shared" si="8"/>
        <v>14147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11568</v>
      </c>
      <c r="G57" s="42">
        <f t="shared" si="8"/>
        <v>20881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22</v>
      </c>
      <c r="E58" s="42" t="str">
        <f t="shared" si="2"/>
        <v>SANTANDER</v>
      </c>
      <c r="F58" s="42">
        <f t="shared" si="9"/>
        <v>211</v>
      </c>
      <c r="G58" s="42">
        <f t="shared" si="8"/>
        <v>437</v>
      </c>
    </row>
    <row r="59" spans="1:7" x14ac:dyDescent="0.25">
      <c r="A59" s="42" t="str">
        <f t="shared" si="3"/>
        <v>SANTA CRUZ DE TENERIFE</v>
      </c>
      <c r="B59" s="41">
        <f t="shared" si="4"/>
        <v>847146</v>
      </c>
      <c r="C59" s="41">
        <f t="shared" si="5"/>
        <v>882644</v>
      </c>
      <c r="D59" s="41">
        <f t="shared" si="6"/>
        <v>6</v>
      </c>
      <c r="E59" s="42" t="str">
        <f t="shared" si="2"/>
        <v>PASAIA</v>
      </c>
      <c r="F59" s="42">
        <f t="shared" si="9"/>
        <v>172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211</v>
      </c>
      <c r="C60" s="41">
        <f t="shared" si="5"/>
        <v>437</v>
      </c>
      <c r="D60" s="41">
        <f t="shared" si="6"/>
        <v>21</v>
      </c>
      <c r="E60" s="42" t="str">
        <f t="shared" si="2"/>
        <v>ALMERIA</v>
      </c>
      <c r="F60" s="42">
        <f t="shared" si="9"/>
        <v>145</v>
      </c>
      <c r="G60" s="42">
        <f t="shared" si="8"/>
        <v>38</v>
      </c>
    </row>
    <row r="61" spans="1:7" x14ac:dyDescent="0.25">
      <c r="A61" s="42" t="str">
        <f t="shared" si="3"/>
        <v>SEVILLA</v>
      </c>
      <c r="B61" s="41">
        <f t="shared" si="4"/>
        <v>180770</v>
      </c>
      <c r="C61" s="41">
        <f t="shared" si="5"/>
        <v>181200</v>
      </c>
      <c r="D61" s="41">
        <f t="shared" si="6"/>
        <v>12</v>
      </c>
      <c r="E61" s="42" t="str">
        <f t="shared" si="2"/>
        <v>FERROL-SAN CIBRAO</v>
      </c>
      <c r="F61" s="42">
        <f t="shared" si="9"/>
        <v>57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15760</v>
      </c>
      <c r="C62" s="41">
        <f t="shared" si="5"/>
        <v>5553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6385817</v>
      </c>
      <c r="C63" s="41">
        <f t="shared" si="5"/>
        <v>5990564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531824</v>
      </c>
      <c r="C64" s="41">
        <f t="shared" si="5"/>
        <v>509134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3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27679</v>
      </c>
      <c r="C8" s="34">
        <v>26535</v>
      </c>
      <c r="D8" s="34">
        <v>70777</v>
      </c>
      <c r="E8" s="34">
        <v>72066</v>
      </c>
      <c r="F8" s="13">
        <f t="shared" ref="F8:F35" si="0">((E8*100)/D8)-100</f>
        <v>1.821213105952495</v>
      </c>
      <c r="G8" s="1"/>
      <c r="H8" s="1"/>
      <c r="I8" s="1"/>
    </row>
    <row r="9" spans="1:12" x14ac:dyDescent="0.25">
      <c r="A9" s="8" t="s">
        <v>43</v>
      </c>
      <c r="B9" s="33">
        <v>36040</v>
      </c>
      <c r="C9" s="33">
        <v>36748</v>
      </c>
      <c r="D9" s="33">
        <v>90734</v>
      </c>
      <c r="E9" s="33">
        <v>100331</v>
      </c>
      <c r="F9" s="10">
        <f t="shared" si="0"/>
        <v>10.577071439592657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396319</v>
      </c>
      <c r="C11" s="33">
        <v>412439</v>
      </c>
      <c r="D11" s="33">
        <v>1060979</v>
      </c>
      <c r="E11" s="33">
        <v>1115553</v>
      </c>
      <c r="F11" s="10">
        <f t="shared" si="0"/>
        <v>5.1437398855208301</v>
      </c>
      <c r="G11" s="1"/>
      <c r="H11" s="1"/>
      <c r="I11" s="1"/>
    </row>
    <row r="12" spans="1:12" x14ac:dyDescent="0.25">
      <c r="A12" s="11" t="s">
        <v>46</v>
      </c>
      <c r="B12" s="34">
        <v>143915</v>
      </c>
      <c r="C12" s="34">
        <v>155852</v>
      </c>
      <c r="D12" s="34">
        <v>410624</v>
      </c>
      <c r="E12" s="34">
        <v>424058</v>
      </c>
      <c r="F12" s="13">
        <f t="shared" si="0"/>
        <v>3.2716061408977595</v>
      </c>
      <c r="G12" s="1"/>
      <c r="H12" s="1"/>
      <c r="I12" s="1"/>
    </row>
    <row r="13" spans="1:12" x14ac:dyDescent="0.25">
      <c r="A13" s="8" t="s">
        <v>47</v>
      </c>
      <c r="B13" s="33">
        <v>697962</v>
      </c>
      <c r="C13" s="33">
        <v>848740</v>
      </c>
      <c r="D13" s="33">
        <v>1830846</v>
      </c>
      <c r="E13" s="33">
        <v>2141834</v>
      </c>
      <c r="F13" s="10">
        <f t="shared" si="0"/>
        <v>16.98602722457268</v>
      </c>
      <c r="G13" s="1"/>
      <c r="H13" s="1"/>
      <c r="I13" s="1"/>
    </row>
    <row r="14" spans="1:12" x14ac:dyDescent="0.25">
      <c r="A14" s="11" t="s">
        <v>48</v>
      </c>
      <c r="B14" s="34">
        <v>572927</v>
      </c>
      <c r="C14" s="34">
        <v>798566</v>
      </c>
      <c r="D14" s="34">
        <v>1576536</v>
      </c>
      <c r="E14" s="34">
        <v>2055662</v>
      </c>
      <c r="F14" s="13">
        <f t="shared" si="0"/>
        <v>30.391059893335779</v>
      </c>
      <c r="G14" s="1"/>
      <c r="H14" s="1"/>
      <c r="I14" s="1"/>
    </row>
    <row r="15" spans="1:12" x14ac:dyDescent="0.25">
      <c r="A15" s="8" t="s">
        <v>49</v>
      </c>
      <c r="B15" s="33">
        <v>64339</v>
      </c>
      <c r="C15" s="33">
        <v>45195</v>
      </c>
      <c r="D15" s="33">
        <v>126254</v>
      </c>
      <c r="E15" s="33">
        <v>114251</v>
      </c>
      <c r="F15" s="10">
        <f t="shared" si="0"/>
        <v>-9.5070255199835287</v>
      </c>
      <c r="G15" s="1"/>
      <c r="H15" s="1"/>
      <c r="I15" s="1"/>
    </row>
    <row r="16" spans="1:12" x14ac:dyDescent="0.25">
      <c r="A16" s="11" t="s">
        <v>50</v>
      </c>
      <c r="B16" s="34">
        <v>2206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10660</v>
      </c>
      <c r="C17" s="33">
        <v>13579</v>
      </c>
      <c r="D17" s="33">
        <v>29237</v>
      </c>
      <c r="E17" s="33">
        <v>55399</v>
      </c>
      <c r="F17" s="10">
        <f t="shared" si="0"/>
        <v>89.482505044977245</v>
      </c>
      <c r="G17" s="1"/>
      <c r="H17" s="1"/>
      <c r="I17" s="1"/>
    </row>
    <row r="18" spans="1:9" x14ac:dyDescent="0.25">
      <c r="A18" s="11" t="s">
        <v>52</v>
      </c>
      <c r="B18" s="34">
        <v>64354</v>
      </c>
      <c r="C18" s="34">
        <v>75098</v>
      </c>
      <c r="D18" s="34">
        <v>184280</v>
      </c>
      <c r="E18" s="34">
        <v>203943</v>
      </c>
      <c r="F18" s="13">
        <f t="shared" si="0"/>
        <v>10.670175819405259</v>
      </c>
      <c r="G18" s="1"/>
      <c r="H18" s="1"/>
      <c r="I18" s="1"/>
    </row>
    <row r="19" spans="1:9" x14ac:dyDescent="0.25">
      <c r="A19" s="8" t="s">
        <v>53</v>
      </c>
      <c r="B19" s="33">
        <v>17224</v>
      </c>
      <c r="C19" s="33">
        <v>15335</v>
      </c>
      <c r="D19" s="33">
        <v>41161</v>
      </c>
      <c r="E19" s="33">
        <v>39200</v>
      </c>
      <c r="F19" s="10">
        <f t="shared" si="0"/>
        <v>-4.7642185564004791</v>
      </c>
      <c r="G19" s="1"/>
      <c r="H19" s="1"/>
      <c r="I19" s="1"/>
    </row>
    <row r="20" spans="1:9" x14ac:dyDescent="0.25">
      <c r="A20" s="11" t="s">
        <v>54</v>
      </c>
      <c r="B20" s="34">
        <v>933</v>
      </c>
      <c r="C20" s="34">
        <v>0</v>
      </c>
      <c r="D20" s="34">
        <v>3188</v>
      </c>
      <c r="E20" s="34">
        <v>1012</v>
      </c>
      <c r="F20" s="13">
        <f t="shared" si="0"/>
        <v>-68.255959849435385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255489</v>
      </c>
      <c r="C22" s="34">
        <v>229331</v>
      </c>
      <c r="D22" s="34">
        <v>681552</v>
      </c>
      <c r="E22" s="34">
        <v>660358</v>
      </c>
      <c r="F22" s="13">
        <f t="shared" si="0"/>
        <v>-3.1096673474657877</v>
      </c>
      <c r="G22" s="1"/>
      <c r="H22" s="1"/>
      <c r="I22" s="1"/>
    </row>
    <row r="23" spans="1:9" x14ac:dyDescent="0.25">
      <c r="A23" s="8" t="s">
        <v>57</v>
      </c>
      <c r="B23" s="33">
        <v>27705</v>
      </c>
      <c r="C23" s="33">
        <v>37760</v>
      </c>
      <c r="D23" s="33">
        <v>84052</v>
      </c>
      <c r="E23" s="33">
        <v>95244</v>
      </c>
      <c r="F23" s="10">
        <f t="shared" si="0"/>
        <v>13.315566554037972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37842</v>
      </c>
      <c r="C25" s="33">
        <v>49254</v>
      </c>
      <c r="D25" s="33">
        <v>112341</v>
      </c>
      <c r="E25" s="33">
        <v>133862</v>
      </c>
      <c r="F25" s="10">
        <f t="shared" si="0"/>
        <v>19.156852796396691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48550</v>
      </c>
      <c r="C27" s="33">
        <v>49076</v>
      </c>
      <c r="D27" s="33">
        <v>123532</v>
      </c>
      <c r="E27" s="33">
        <v>127055</v>
      </c>
      <c r="F27" s="10">
        <f t="shared" si="0"/>
        <v>2.8518926270116225</v>
      </c>
      <c r="G27" s="1"/>
      <c r="H27" s="1"/>
      <c r="I27" s="1"/>
    </row>
    <row r="28" spans="1:9" x14ac:dyDescent="0.25">
      <c r="A28" s="11" t="s">
        <v>62</v>
      </c>
      <c r="B28" s="34">
        <v>304279</v>
      </c>
      <c r="C28" s="34">
        <v>343616</v>
      </c>
      <c r="D28" s="34">
        <v>880087</v>
      </c>
      <c r="E28" s="34">
        <v>906763</v>
      </c>
      <c r="F28" s="13">
        <f t="shared" si="0"/>
        <v>3.0310639743570817</v>
      </c>
      <c r="G28" s="1"/>
      <c r="H28" s="1"/>
      <c r="I28" s="1"/>
    </row>
    <row r="29" spans="1:9" x14ac:dyDescent="0.25">
      <c r="A29" s="8" t="s">
        <v>63</v>
      </c>
      <c r="B29" s="33">
        <v>76385</v>
      </c>
      <c r="C29" s="33">
        <v>81303</v>
      </c>
      <c r="D29" s="33">
        <v>188944</v>
      </c>
      <c r="E29" s="33">
        <v>204347</v>
      </c>
      <c r="F29" s="10">
        <f t="shared" si="0"/>
        <v>8.1521509018545117</v>
      </c>
      <c r="G29" s="1"/>
      <c r="H29" s="1"/>
      <c r="I29" s="1"/>
    </row>
    <row r="30" spans="1:9" x14ac:dyDescent="0.25">
      <c r="A30" s="11" t="s">
        <v>64</v>
      </c>
      <c r="B30" s="34">
        <v>59294</v>
      </c>
      <c r="C30" s="34">
        <v>22039</v>
      </c>
      <c r="D30" s="34">
        <v>170656</v>
      </c>
      <c r="E30" s="34">
        <v>58604</v>
      </c>
      <c r="F30" s="13">
        <f t="shared" si="0"/>
        <v>-65.659572473279582</v>
      </c>
      <c r="G30" s="1"/>
      <c r="H30" s="1"/>
      <c r="I30" s="1"/>
    </row>
    <row r="31" spans="1:9" x14ac:dyDescent="0.25">
      <c r="A31" s="8" t="s">
        <v>65</v>
      </c>
      <c r="B31" s="33">
        <v>50109</v>
      </c>
      <c r="C31" s="33">
        <v>85245</v>
      </c>
      <c r="D31" s="33">
        <v>131308</v>
      </c>
      <c r="E31" s="33">
        <v>220690</v>
      </c>
      <c r="F31" s="10">
        <f t="shared" si="0"/>
        <v>68.070490754561803</v>
      </c>
      <c r="G31" s="1"/>
      <c r="H31" s="1"/>
      <c r="I31" s="1"/>
    </row>
    <row r="32" spans="1:9" x14ac:dyDescent="0.25">
      <c r="A32" s="11" t="s">
        <v>66</v>
      </c>
      <c r="B32" s="34">
        <v>312166</v>
      </c>
      <c r="C32" s="34">
        <v>283316</v>
      </c>
      <c r="D32" s="34">
        <v>902201</v>
      </c>
      <c r="E32" s="34">
        <v>866473</v>
      </c>
      <c r="F32" s="13">
        <f t="shared" si="0"/>
        <v>-3.960093149974341</v>
      </c>
      <c r="G32" s="1"/>
      <c r="H32" s="1"/>
      <c r="I32" s="1"/>
    </row>
    <row r="33" spans="1:9" x14ac:dyDescent="0.25">
      <c r="A33" s="8" t="s">
        <v>67</v>
      </c>
      <c r="B33" s="33">
        <v>87037</v>
      </c>
      <c r="C33" s="33">
        <v>99263</v>
      </c>
      <c r="D33" s="33">
        <v>258280</v>
      </c>
      <c r="E33" s="33">
        <v>267687</v>
      </c>
      <c r="F33" s="10">
        <f t="shared" si="0"/>
        <v>3.6421712869753691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3293414</v>
      </c>
      <c r="C35" s="15">
        <f t="shared" ref="C35:E35" si="1">SUM(C7:C34)</f>
        <v>3708290</v>
      </c>
      <c r="D35" s="15">
        <f t="shared" si="1"/>
        <v>8959775</v>
      </c>
      <c r="E35" s="15">
        <f t="shared" si="1"/>
        <v>9864392</v>
      </c>
      <c r="F35" s="16">
        <f t="shared" si="0"/>
        <v>10.096425412468506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2141834</v>
      </c>
      <c r="G38" s="42">
        <f>LOOKUP(E38,$A$38:$A$65,$C$38:$C$65)</f>
        <v>1830846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72066</v>
      </c>
      <c r="C39" s="41">
        <f t="shared" ref="C39:C65" si="5">D8</f>
        <v>70777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2055662</v>
      </c>
      <c r="G39" s="42">
        <f t="shared" ref="G39:G65" si="8">LOOKUP(E39,$A$38:$A$65,$C$38:$C$65)</f>
        <v>1576536</v>
      </c>
    </row>
    <row r="40" spans="1:9" x14ac:dyDescent="0.25">
      <c r="A40" s="42" t="str">
        <f t="shared" si="3"/>
        <v>ALMERIA</v>
      </c>
      <c r="B40" s="41">
        <f t="shared" si="4"/>
        <v>100331</v>
      </c>
      <c r="C40" s="41">
        <f t="shared" si="5"/>
        <v>90734</v>
      </c>
      <c r="D40" s="41">
        <f t="shared" si="6"/>
        <v>15</v>
      </c>
      <c r="E40" s="42" t="str">
        <f t="shared" si="2"/>
        <v>BAHIA DE ALGECIRAS</v>
      </c>
      <c r="F40" s="42">
        <f t="shared" si="7"/>
        <v>1115553</v>
      </c>
      <c r="G40" s="42">
        <f t="shared" si="8"/>
        <v>1060979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906763</v>
      </c>
      <c r="G41" s="42">
        <f t="shared" si="8"/>
        <v>880087</v>
      </c>
    </row>
    <row r="42" spans="1:9" x14ac:dyDescent="0.25">
      <c r="A42" s="42" t="str">
        <f t="shared" si="3"/>
        <v>BAHIA DE ALGECIRAS</v>
      </c>
      <c r="B42" s="41">
        <f t="shared" si="4"/>
        <v>1115553</v>
      </c>
      <c r="C42" s="41">
        <f t="shared" si="5"/>
        <v>1060979</v>
      </c>
      <c r="D42" s="41">
        <f t="shared" si="6"/>
        <v>3</v>
      </c>
      <c r="E42" s="42" t="str">
        <f t="shared" si="2"/>
        <v>VALENCIA</v>
      </c>
      <c r="F42" s="42">
        <f t="shared" si="7"/>
        <v>866473</v>
      </c>
      <c r="G42" s="42">
        <f t="shared" si="8"/>
        <v>902201</v>
      </c>
    </row>
    <row r="43" spans="1:9" x14ac:dyDescent="0.25">
      <c r="A43" s="42" t="str">
        <f t="shared" si="3"/>
        <v>BAHIA DE CADIZ</v>
      </c>
      <c r="B43" s="41">
        <f t="shared" si="4"/>
        <v>424058</v>
      </c>
      <c r="C43" s="41">
        <f t="shared" si="5"/>
        <v>410624</v>
      </c>
      <c r="D43" s="41">
        <f t="shared" si="6"/>
        <v>7</v>
      </c>
      <c r="E43" s="42" t="str">
        <f t="shared" si="2"/>
        <v>LAS PALMAS</v>
      </c>
      <c r="F43" s="42">
        <f t="shared" si="7"/>
        <v>660358</v>
      </c>
      <c r="G43" s="42">
        <f t="shared" si="8"/>
        <v>681552</v>
      </c>
    </row>
    <row r="44" spans="1:9" x14ac:dyDescent="0.25">
      <c r="A44" s="42" t="str">
        <f t="shared" si="3"/>
        <v>BALEARES</v>
      </c>
      <c r="B44" s="41">
        <f t="shared" si="4"/>
        <v>2141834</v>
      </c>
      <c r="C44" s="41">
        <f t="shared" si="5"/>
        <v>1830846</v>
      </c>
      <c r="D44" s="41">
        <f t="shared" si="6"/>
        <v>1</v>
      </c>
      <c r="E44" s="42" t="str">
        <f t="shared" si="2"/>
        <v>BAHIA DE CADIZ</v>
      </c>
      <c r="F44" s="42">
        <f t="shared" si="7"/>
        <v>424058</v>
      </c>
      <c r="G44" s="42">
        <f t="shared" si="8"/>
        <v>410624</v>
      </c>
    </row>
    <row r="45" spans="1:9" x14ac:dyDescent="0.25">
      <c r="A45" s="42" t="str">
        <f t="shared" si="3"/>
        <v>BARCELONA</v>
      </c>
      <c r="B45" s="41">
        <f t="shared" si="4"/>
        <v>2055662</v>
      </c>
      <c r="C45" s="41">
        <f t="shared" si="5"/>
        <v>1576536</v>
      </c>
      <c r="D45" s="41">
        <f t="shared" si="6"/>
        <v>2</v>
      </c>
      <c r="E45" s="42" t="str">
        <f t="shared" si="2"/>
        <v>VIGO</v>
      </c>
      <c r="F45" s="42">
        <f t="shared" si="7"/>
        <v>267687</v>
      </c>
      <c r="G45" s="42">
        <f t="shared" si="8"/>
        <v>258280</v>
      </c>
    </row>
    <row r="46" spans="1:9" x14ac:dyDescent="0.25">
      <c r="A46" s="42" t="str">
        <f t="shared" si="3"/>
        <v>BILBAO</v>
      </c>
      <c r="B46" s="41">
        <f t="shared" si="4"/>
        <v>114251</v>
      </c>
      <c r="C46" s="41">
        <f t="shared" si="5"/>
        <v>126254</v>
      </c>
      <c r="D46" s="41">
        <f t="shared" si="6"/>
        <v>14</v>
      </c>
      <c r="E46" s="42" t="str">
        <f t="shared" si="2"/>
        <v>TARRAGONA</v>
      </c>
      <c r="F46" s="42">
        <f t="shared" si="7"/>
        <v>220690</v>
      </c>
      <c r="G46" s="42">
        <f t="shared" si="8"/>
        <v>131308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SANTANDER</v>
      </c>
      <c r="F47" s="42">
        <f t="shared" si="7"/>
        <v>204347</v>
      </c>
      <c r="G47" s="42">
        <f t="shared" si="8"/>
        <v>188944</v>
      </c>
    </row>
    <row r="48" spans="1:9" x14ac:dyDescent="0.25">
      <c r="A48" s="42" t="str">
        <f t="shared" si="3"/>
        <v>CASTELLON</v>
      </c>
      <c r="B48" s="41">
        <f t="shared" si="4"/>
        <v>55399</v>
      </c>
      <c r="C48" s="41">
        <f t="shared" si="5"/>
        <v>29237</v>
      </c>
      <c r="D48" s="41">
        <f t="shared" si="6"/>
        <v>19</v>
      </c>
      <c r="E48" s="42" t="str">
        <f t="shared" si="2"/>
        <v>CEUTA</v>
      </c>
      <c r="F48" s="42">
        <f t="shared" si="7"/>
        <v>203943</v>
      </c>
      <c r="G48" s="42">
        <f t="shared" si="8"/>
        <v>184280</v>
      </c>
    </row>
    <row r="49" spans="1:7" x14ac:dyDescent="0.25">
      <c r="A49" s="42" t="str">
        <f t="shared" si="3"/>
        <v>CEUTA</v>
      </c>
      <c r="B49" s="41">
        <f t="shared" si="4"/>
        <v>203943</v>
      </c>
      <c r="C49" s="41">
        <f t="shared" si="5"/>
        <v>184280</v>
      </c>
      <c r="D49" s="41">
        <f t="shared" si="6"/>
        <v>11</v>
      </c>
      <c r="E49" s="42" t="str">
        <f t="shared" si="2"/>
        <v>MELILLA</v>
      </c>
      <c r="F49" s="42">
        <f t="shared" si="7"/>
        <v>133862</v>
      </c>
      <c r="G49" s="42">
        <f t="shared" si="8"/>
        <v>112341</v>
      </c>
    </row>
    <row r="50" spans="1:7" x14ac:dyDescent="0.25">
      <c r="A50" s="42" t="str">
        <f t="shared" si="3"/>
        <v>FERROL-SAN CIBRAO</v>
      </c>
      <c r="B50" s="41">
        <f t="shared" si="4"/>
        <v>39200</v>
      </c>
      <c r="C50" s="41">
        <f t="shared" si="5"/>
        <v>41161</v>
      </c>
      <c r="D50" s="41">
        <f t="shared" si="6"/>
        <v>20</v>
      </c>
      <c r="E50" s="42" t="str">
        <f t="shared" si="2"/>
        <v>PASAIA</v>
      </c>
      <c r="F50" s="42">
        <f t="shared" si="7"/>
        <v>127055</v>
      </c>
      <c r="G50" s="42">
        <f t="shared" si="8"/>
        <v>123532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3188</v>
      </c>
      <c r="D51" s="41">
        <f t="shared" si="6"/>
        <v>21</v>
      </c>
      <c r="E51" s="42" t="str">
        <f t="shared" si="2"/>
        <v>BILBAO</v>
      </c>
      <c r="F51" s="42">
        <f t="shared" si="7"/>
        <v>114251</v>
      </c>
      <c r="G51" s="42">
        <f t="shared" si="8"/>
        <v>126254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100331</v>
      </c>
      <c r="G52" s="42">
        <f t="shared" si="8"/>
        <v>90734</v>
      </c>
    </row>
    <row r="53" spans="1:7" x14ac:dyDescent="0.25">
      <c r="A53" s="42" t="str">
        <f t="shared" si="3"/>
        <v>LAS PALMAS</v>
      </c>
      <c r="B53" s="41">
        <f t="shared" si="4"/>
        <v>660358</v>
      </c>
      <c r="C53" s="41">
        <f t="shared" si="5"/>
        <v>681552</v>
      </c>
      <c r="D53" s="41">
        <f t="shared" si="6"/>
        <v>6</v>
      </c>
      <c r="E53" s="42" t="str">
        <f t="shared" si="2"/>
        <v>MALAGA</v>
      </c>
      <c r="F53" s="42">
        <f t="shared" si="7"/>
        <v>95244</v>
      </c>
      <c r="G53" s="42">
        <f t="shared" si="8"/>
        <v>84052</v>
      </c>
    </row>
    <row r="54" spans="1:7" x14ac:dyDescent="0.25">
      <c r="A54" s="42" t="str">
        <f t="shared" si="3"/>
        <v>MALAGA</v>
      </c>
      <c r="B54" s="41">
        <f t="shared" si="4"/>
        <v>95244</v>
      </c>
      <c r="C54" s="41">
        <f t="shared" si="5"/>
        <v>84052</v>
      </c>
      <c r="D54" s="41">
        <f t="shared" si="6"/>
        <v>16</v>
      </c>
      <c r="E54" s="42" t="str">
        <f t="shared" si="2"/>
        <v>ALICANTE</v>
      </c>
      <c r="F54" s="42">
        <f t="shared" si="7"/>
        <v>72066</v>
      </c>
      <c r="G54" s="42">
        <f t="shared" si="8"/>
        <v>70777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58604</v>
      </c>
      <c r="G55" s="42">
        <f t="shared" si="8"/>
        <v>170656</v>
      </c>
    </row>
    <row r="56" spans="1:7" x14ac:dyDescent="0.25">
      <c r="A56" s="42" t="str">
        <f t="shared" si="3"/>
        <v>MELILLA</v>
      </c>
      <c r="B56" s="41">
        <f t="shared" si="4"/>
        <v>133862</v>
      </c>
      <c r="C56" s="41">
        <f t="shared" si="5"/>
        <v>112341</v>
      </c>
      <c r="D56" s="41">
        <f t="shared" si="6"/>
        <v>12</v>
      </c>
      <c r="E56" s="42" t="str">
        <f t="shared" si="2"/>
        <v>CASTELLON</v>
      </c>
      <c r="F56" s="42">
        <f t="shared" si="9"/>
        <v>55399</v>
      </c>
      <c r="G56" s="42">
        <f t="shared" si="8"/>
        <v>29237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39200</v>
      </c>
      <c r="G57" s="42">
        <f t="shared" si="8"/>
        <v>41161</v>
      </c>
    </row>
    <row r="58" spans="1:7" x14ac:dyDescent="0.25">
      <c r="A58" s="42" t="str">
        <f t="shared" si="3"/>
        <v>PASAIA</v>
      </c>
      <c r="B58" s="41">
        <f t="shared" si="4"/>
        <v>127055</v>
      </c>
      <c r="C58" s="41">
        <f t="shared" si="5"/>
        <v>123532</v>
      </c>
      <c r="D58" s="41">
        <f t="shared" si="6"/>
        <v>13</v>
      </c>
      <c r="E58" s="42" t="str">
        <f t="shared" si="2"/>
        <v>GIJON</v>
      </c>
      <c r="F58" s="42">
        <f t="shared" si="9"/>
        <v>1012</v>
      </c>
      <c r="G58" s="42">
        <f t="shared" si="8"/>
        <v>3188</v>
      </c>
    </row>
    <row r="59" spans="1:7" x14ac:dyDescent="0.25">
      <c r="A59" s="42" t="str">
        <f t="shared" si="3"/>
        <v>SANTA CRUZ DE TENERIFE</v>
      </c>
      <c r="B59" s="41">
        <f t="shared" si="4"/>
        <v>906763</v>
      </c>
      <c r="C59" s="41">
        <f t="shared" si="5"/>
        <v>880087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204347</v>
      </c>
      <c r="C60" s="41">
        <f t="shared" si="5"/>
        <v>188944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58604</v>
      </c>
      <c r="C61" s="41">
        <f t="shared" si="5"/>
        <v>170656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220690</v>
      </c>
      <c r="C62" s="41">
        <f t="shared" si="5"/>
        <v>131308</v>
      </c>
      <c r="D62" s="41">
        <f t="shared" si="6"/>
        <v>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866473</v>
      </c>
      <c r="C63" s="41">
        <f t="shared" si="5"/>
        <v>902201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267687</v>
      </c>
      <c r="C64" s="41">
        <f t="shared" si="5"/>
        <v>258280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13140</v>
      </c>
      <c r="C8" s="36">
        <v>12512</v>
      </c>
      <c r="D8" s="36">
        <v>35993</v>
      </c>
      <c r="E8" s="36">
        <v>37785</v>
      </c>
      <c r="F8" s="13">
        <f t="shared" ref="F8:F35" si="0">((E8*100)/D8)-100</f>
        <v>4.9787458672519591</v>
      </c>
      <c r="G8" s="1"/>
      <c r="H8" s="1"/>
      <c r="I8" s="1"/>
    </row>
    <row r="9" spans="1:12" x14ac:dyDescent="0.25">
      <c r="A9" s="8" t="s">
        <v>43</v>
      </c>
      <c r="B9" s="35">
        <v>4</v>
      </c>
      <c r="C9" s="35">
        <v>29</v>
      </c>
      <c r="D9" s="35">
        <v>19</v>
      </c>
      <c r="E9" s="35">
        <v>54</v>
      </c>
      <c r="F9" s="10">
        <f t="shared" si="0"/>
        <v>184.21052631578948</v>
      </c>
      <c r="G9" s="1"/>
      <c r="H9" s="1"/>
      <c r="I9" s="1"/>
    </row>
    <row r="10" spans="1:12" x14ac:dyDescent="0.25">
      <c r="A10" s="11" t="s">
        <v>44</v>
      </c>
      <c r="B10" s="36">
        <v>699</v>
      </c>
      <c r="C10" s="36">
        <v>1009</v>
      </c>
      <c r="D10" s="36">
        <v>2302</v>
      </c>
      <c r="E10" s="36">
        <v>2713</v>
      </c>
      <c r="F10" s="17">
        <f t="shared" si="0"/>
        <v>17.854039965247608</v>
      </c>
      <c r="G10" s="1"/>
      <c r="H10" s="1"/>
      <c r="I10" s="1"/>
    </row>
    <row r="11" spans="1:12" x14ac:dyDescent="0.25">
      <c r="A11" s="8" t="s">
        <v>45</v>
      </c>
      <c r="B11" s="35">
        <v>269793</v>
      </c>
      <c r="C11" s="35">
        <v>267704</v>
      </c>
      <c r="D11" s="35">
        <v>771307</v>
      </c>
      <c r="E11" s="35">
        <v>713211</v>
      </c>
      <c r="F11" s="10">
        <f t="shared" si="0"/>
        <v>-7.5321499740051649</v>
      </c>
      <c r="G11" s="1"/>
      <c r="H11" s="1"/>
      <c r="I11" s="1"/>
    </row>
    <row r="12" spans="1:12" x14ac:dyDescent="0.25">
      <c r="A12" s="11" t="s">
        <v>46</v>
      </c>
      <c r="B12" s="36">
        <v>12161</v>
      </c>
      <c r="C12" s="36">
        <v>12662.5</v>
      </c>
      <c r="D12" s="36">
        <v>32736</v>
      </c>
      <c r="E12" s="36">
        <v>41354.5</v>
      </c>
      <c r="F12" s="13">
        <f t="shared" si="0"/>
        <v>26.32728494623656</v>
      </c>
      <c r="G12" s="1"/>
      <c r="H12" s="1"/>
      <c r="I12" s="1"/>
    </row>
    <row r="13" spans="1:12" x14ac:dyDescent="0.25">
      <c r="A13" s="8" t="s">
        <v>47</v>
      </c>
      <c r="B13" s="35">
        <v>17755</v>
      </c>
      <c r="C13" s="35">
        <v>18461</v>
      </c>
      <c r="D13" s="35">
        <v>47013</v>
      </c>
      <c r="E13" s="35">
        <v>47344</v>
      </c>
      <c r="F13" s="10">
        <f t="shared" si="0"/>
        <v>0.70406057898878771</v>
      </c>
      <c r="G13" s="1"/>
      <c r="H13" s="1"/>
      <c r="I13" s="1"/>
    </row>
    <row r="14" spans="1:12" x14ac:dyDescent="0.25">
      <c r="A14" s="11" t="s">
        <v>48</v>
      </c>
      <c r="B14" s="36">
        <v>175299</v>
      </c>
      <c r="C14" s="36">
        <v>192292</v>
      </c>
      <c r="D14" s="36">
        <v>489583</v>
      </c>
      <c r="E14" s="36">
        <v>528741</v>
      </c>
      <c r="F14" s="13">
        <f t="shared" si="0"/>
        <v>7.9982352328410116</v>
      </c>
      <c r="G14" s="1"/>
      <c r="H14" s="1"/>
      <c r="I14" s="1"/>
    </row>
    <row r="15" spans="1:12" x14ac:dyDescent="0.25">
      <c r="A15" s="8" t="s">
        <v>49</v>
      </c>
      <c r="B15" s="35">
        <v>43862</v>
      </c>
      <c r="C15" s="35">
        <v>46608</v>
      </c>
      <c r="D15" s="35">
        <v>108672.5</v>
      </c>
      <c r="E15" s="35">
        <v>117533</v>
      </c>
      <c r="F15" s="10">
        <f t="shared" si="0"/>
        <v>8.1533966734914571</v>
      </c>
      <c r="G15" s="1"/>
      <c r="H15" s="1"/>
      <c r="I15" s="1"/>
    </row>
    <row r="16" spans="1:12" x14ac:dyDescent="0.25">
      <c r="A16" s="11" t="s">
        <v>50</v>
      </c>
      <c r="B16" s="36">
        <v>2696</v>
      </c>
      <c r="C16" s="36">
        <v>2355</v>
      </c>
      <c r="D16" s="36">
        <v>8013</v>
      </c>
      <c r="E16" s="36">
        <v>9622</v>
      </c>
      <c r="F16" s="13">
        <f t="shared" si="0"/>
        <v>20.079870210907274</v>
      </c>
      <c r="G16" s="1"/>
      <c r="H16" s="1"/>
      <c r="I16" s="1"/>
    </row>
    <row r="17" spans="1:9" x14ac:dyDescent="0.25">
      <c r="A17" s="8" t="s">
        <v>51</v>
      </c>
      <c r="B17" s="35">
        <v>2419</v>
      </c>
      <c r="C17" s="35">
        <v>4224</v>
      </c>
      <c r="D17" s="35">
        <v>7221</v>
      </c>
      <c r="E17" s="35">
        <v>12322</v>
      </c>
      <c r="F17" s="10">
        <f t="shared" si="0"/>
        <v>70.641185431380705</v>
      </c>
      <c r="G17" s="1"/>
      <c r="H17" s="1"/>
      <c r="I17" s="1"/>
    </row>
    <row r="18" spans="1:9" x14ac:dyDescent="0.25">
      <c r="A18" s="11" t="s">
        <v>52</v>
      </c>
      <c r="B18" s="36">
        <v>728</v>
      </c>
      <c r="C18" s="36">
        <v>615</v>
      </c>
      <c r="D18" s="36">
        <v>2105</v>
      </c>
      <c r="E18" s="36">
        <v>2068</v>
      </c>
      <c r="F18" s="13">
        <f t="shared" si="0"/>
        <v>-1.7577197149643666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4</v>
      </c>
      <c r="D19" s="35">
        <v>0</v>
      </c>
      <c r="E19" s="35">
        <v>12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6">
        <v>554</v>
      </c>
      <c r="C20" s="36">
        <v>453</v>
      </c>
      <c r="D20" s="36">
        <v>1870</v>
      </c>
      <c r="E20" s="36">
        <v>1033</v>
      </c>
      <c r="F20" s="13">
        <f t="shared" si="0"/>
        <v>-44.759358288770052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110069</v>
      </c>
      <c r="C22" s="36">
        <v>110270</v>
      </c>
      <c r="D22" s="36">
        <v>295241</v>
      </c>
      <c r="E22" s="36">
        <v>302092</v>
      </c>
      <c r="F22" s="13">
        <f t="shared" si="0"/>
        <v>2.3204771694988153</v>
      </c>
      <c r="G22" s="1"/>
      <c r="H22" s="1"/>
      <c r="I22" s="1"/>
    </row>
    <row r="23" spans="1:9" x14ac:dyDescent="0.25">
      <c r="A23" s="8" t="s">
        <v>57</v>
      </c>
      <c r="B23" s="35">
        <v>17140</v>
      </c>
      <c r="C23" s="35">
        <v>10424</v>
      </c>
      <c r="D23" s="35">
        <v>45588</v>
      </c>
      <c r="E23" s="35">
        <v>51319</v>
      </c>
      <c r="F23" s="10">
        <f t="shared" si="0"/>
        <v>12.571290690532592</v>
      </c>
      <c r="G23" s="1"/>
      <c r="H23" s="1"/>
      <c r="I23" s="1"/>
    </row>
    <row r="24" spans="1:9" x14ac:dyDescent="0.25">
      <c r="A24" s="11" t="s">
        <v>58</v>
      </c>
      <c r="B24" s="36">
        <v>2453</v>
      </c>
      <c r="C24" s="36">
        <v>2991</v>
      </c>
      <c r="D24" s="36">
        <v>7661</v>
      </c>
      <c r="E24" s="36">
        <v>8426</v>
      </c>
      <c r="F24" s="13">
        <f t="shared" si="0"/>
        <v>9.9856415611538978</v>
      </c>
      <c r="G24" s="1"/>
      <c r="H24" s="1"/>
      <c r="I24" s="1"/>
    </row>
    <row r="25" spans="1:9" x14ac:dyDescent="0.25">
      <c r="A25" s="8" t="s">
        <v>59</v>
      </c>
      <c r="B25" s="35">
        <v>1094</v>
      </c>
      <c r="C25" s="35">
        <v>1554</v>
      </c>
      <c r="D25" s="35">
        <v>4269</v>
      </c>
      <c r="E25" s="35">
        <v>5035</v>
      </c>
      <c r="F25" s="10">
        <f t="shared" si="0"/>
        <v>17.943312251112673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39479</v>
      </c>
      <c r="C28" s="36">
        <v>40483</v>
      </c>
      <c r="D28" s="36">
        <v>108912</v>
      </c>
      <c r="E28" s="36">
        <v>110815</v>
      </c>
      <c r="F28" s="13">
        <f t="shared" si="0"/>
        <v>1.7472822094902369</v>
      </c>
      <c r="G28" s="1"/>
      <c r="H28" s="1"/>
      <c r="I28" s="1"/>
    </row>
    <row r="29" spans="1:9" x14ac:dyDescent="0.25">
      <c r="A29" s="8" t="s">
        <v>63</v>
      </c>
      <c r="B29" s="35">
        <v>20</v>
      </c>
      <c r="C29" s="35">
        <v>5</v>
      </c>
      <c r="D29" s="35">
        <v>32</v>
      </c>
      <c r="E29" s="35">
        <v>18</v>
      </c>
      <c r="F29" s="10">
        <f t="shared" si="0"/>
        <v>-43.75</v>
      </c>
      <c r="G29" s="1"/>
      <c r="H29" s="1"/>
      <c r="I29" s="1"/>
    </row>
    <row r="30" spans="1:9" x14ac:dyDescent="0.25">
      <c r="A30" s="11" t="s">
        <v>64</v>
      </c>
      <c r="B30" s="36">
        <v>8996</v>
      </c>
      <c r="C30" s="36">
        <v>10085</v>
      </c>
      <c r="D30" s="36">
        <v>27515</v>
      </c>
      <c r="E30" s="36">
        <v>26461</v>
      </c>
      <c r="F30" s="13">
        <f t="shared" si="0"/>
        <v>-3.8306378339087814</v>
      </c>
      <c r="G30" s="1"/>
      <c r="H30" s="1"/>
      <c r="I30" s="1"/>
    </row>
    <row r="31" spans="1:9" x14ac:dyDescent="0.25">
      <c r="A31" s="8" t="s">
        <v>65</v>
      </c>
      <c r="B31" s="35">
        <v>450</v>
      </c>
      <c r="C31" s="35">
        <v>247</v>
      </c>
      <c r="D31" s="35">
        <v>855.5</v>
      </c>
      <c r="E31" s="35">
        <v>2043.5</v>
      </c>
      <c r="F31" s="10">
        <f t="shared" si="0"/>
        <v>138.86616014026885</v>
      </c>
      <c r="G31" s="1"/>
      <c r="H31" s="1"/>
      <c r="I31" s="1"/>
    </row>
    <row r="32" spans="1:9" x14ac:dyDescent="0.25">
      <c r="A32" s="11" t="s">
        <v>66</v>
      </c>
      <c r="B32" s="36">
        <v>205170</v>
      </c>
      <c r="C32" s="36">
        <v>184459</v>
      </c>
      <c r="D32" s="36">
        <v>560717</v>
      </c>
      <c r="E32" s="36">
        <v>614806</v>
      </c>
      <c r="F32" s="13">
        <f t="shared" si="0"/>
        <v>9.6463991639276117</v>
      </c>
      <c r="G32" s="1"/>
      <c r="H32" s="1"/>
      <c r="I32" s="1"/>
    </row>
    <row r="33" spans="1:9" x14ac:dyDescent="0.25">
      <c r="A33" s="8" t="s">
        <v>67</v>
      </c>
      <c r="B33" s="35">
        <v>16453</v>
      </c>
      <c r="C33" s="35">
        <v>18533</v>
      </c>
      <c r="D33" s="35">
        <v>48341</v>
      </c>
      <c r="E33" s="35">
        <v>53077</v>
      </c>
      <c r="F33" s="10">
        <f t="shared" si="0"/>
        <v>9.7970666721830355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940434</v>
      </c>
      <c r="C35" s="15">
        <f t="shared" ref="C35:E35" si="1">SUM(C7:C34)</f>
        <v>937979.5</v>
      </c>
      <c r="D35" s="15">
        <f t="shared" si="1"/>
        <v>2605966</v>
      </c>
      <c r="E35" s="15">
        <f t="shared" si="1"/>
        <v>2687887.5</v>
      </c>
      <c r="F35" s="16">
        <f t="shared" si="0"/>
        <v>3.1436135390868429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713211</v>
      </c>
      <c r="G38" s="42">
        <f>LOOKUP(E38,$A$38:$A$65,$C$38:$C$65)</f>
        <v>771307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37785</v>
      </c>
      <c r="C39" s="41">
        <f t="shared" ref="C39:C65" si="5">D8</f>
        <v>35993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614806</v>
      </c>
      <c r="G39" s="42">
        <f t="shared" ref="G39:G65" si="8">LOOKUP(E39,$A$38:$A$65,$C$38:$C$65)</f>
        <v>560717</v>
      </c>
    </row>
    <row r="40" spans="1:9" x14ac:dyDescent="0.25">
      <c r="A40" s="42" t="str">
        <f t="shared" si="3"/>
        <v>ALMERIA</v>
      </c>
      <c r="B40" s="41">
        <f t="shared" si="4"/>
        <v>54</v>
      </c>
      <c r="C40" s="41">
        <f t="shared" si="5"/>
        <v>19</v>
      </c>
      <c r="D40" s="41">
        <f t="shared" si="6"/>
        <v>21</v>
      </c>
      <c r="E40" s="42" t="str">
        <f t="shared" si="2"/>
        <v>BARCELONA</v>
      </c>
      <c r="F40" s="42">
        <f t="shared" si="7"/>
        <v>528741</v>
      </c>
      <c r="G40" s="42">
        <f t="shared" si="8"/>
        <v>489583</v>
      </c>
    </row>
    <row r="41" spans="1:9" x14ac:dyDescent="0.25">
      <c r="A41" s="42" t="str">
        <f t="shared" si="3"/>
        <v>AVILES</v>
      </c>
      <c r="B41" s="41">
        <f t="shared" si="4"/>
        <v>2713</v>
      </c>
      <c r="C41" s="41">
        <f t="shared" si="5"/>
        <v>2302</v>
      </c>
      <c r="D41" s="41">
        <f t="shared" si="6"/>
        <v>17</v>
      </c>
      <c r="E41" s="42" t="str">
        <f t="shared" si="2"/>
        <v>LAS PALMAS</v>
      </c>
      <c r="F41" s="42">
        <f t="shared" si="7"/>
        <v>302092</v>
      </c>
      <c r="G41" s="42">
        <f t="shared" si="8"/>
        <v>295241</v>
      </c>
    </row>
    <row r="42" spans="1:9" x14ac:dyDescent="0.25">
      <c r="A42" s="42" t="str">
        <f t="shared" si="3"/>
        <v>BAHIA DE ALGECIRAS</v>
      </c>
      <c r="B42" s="41">
        <f t="shared" si="4"/>
        <v>713211</v>
      </c>
      <c r="C42" s="41">
        <f t="shared" si="5"/>
        <v>771307</v>
      </c>
      <c r="D42" s="41">
        <f t="shared" si="6"/>
        <v>1</v>
      </c>
      <c r="E42" s="42" t="str">
        <f t="shared" si="2"/>
        <v>BILBAO</v>
      </c>
      <c r="F42" s="42">
        <f t="shared" si="7"/>
        <v>117533</v>
      </c>
      <c r="G42" s="42">
        <f t="shared" si="8"/>
        <v>108672.5</v>
      </c>
    </row>
    <row r="43" spans="1:9" x14ac:dyDescent="0.25">
      <c r="A43" s="42" t="str">
        <f t="shared" si="3"/>
        <v>BAHIA DE CADIZ</v>
      </c>
      <c r="B43" s="41">
        <f t="shared" si="4"/>
        <v>41354.5</v>
      </c>
      <c r="C43" s="41">
        <f t="shared" si="5"/>
        <v>32736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110815</v>
      </c>
      <c r="G43" s="42">
        <f t="shared" si="8"/>
        <v>108912</v>
      </c>
    </row>
    <row r="44" spans="1:9" x14ac:dyDescent="0.25">
      <c r="A44" s="42" t="str">
        <f t="shared" si="3"/>
        <v>BALEARES</v>
      </c>
      <c r="B44" s="41">
        <f t="shared" si="4"/>
        <v>47344</v>
      </c>
      <c r="C44" s="41">
        <f t="shared" si="5"/>
        <v>47013</v>
      </c>
      <c r="D44" s="41">
        <f t="shared" si="6"/>
        <v>9</v>
      </c>
      <c r="E44" s="42" t="str">
        <f t="shared" si="2"/>
        <v>VIGO</v>
      </c>
      <c r="F44" s="42">
        <f t="shared" si="7"/>
        <v>53077</v>
      </c>
      <c r="G44" s="42">
        <f t="shared" si="8"/>
        <v>48341</v>
      </c>
    </row>
    <row r="45" spans="1:9" x14ac:dyDescent="0.25">
      <c r="A45" s="42" t="str">
        <f t="shared" si="3"/>
        <v>BARCELONA</v>
      </c>
      <c r="B45" s="41">
        <f t="shared" si="4"/>
        <v>528741</v>
      </c>
      <c r="C45" s="41">
        <f t="shared" si="5"/>
        <v>489583</v>
      </c>
      <c r="D45" s="41">
        <f t="shared" si="6"/>
        <v>3</v>
      </c>
      <c r="E45" s="42" t="str">
        <f t="shared" si="2"/>
        <v>MALAGA</v>
      </c>
      <c r="F45" s="42">
        <f t="shared" si="7"/>
        <v>51319</v>
      </c>
      <c r="G45" s="42">
        <f t="shared" si="8"/>
        <v>45588</v>
      </c>
    </row>
    <row r="46" spans="1:9" x14ac:dyDescent="0.25">
      <c r="A46" s="42" t="str">
        <f t="shared" si="3"/>
        <v>BILBAO</v>
      </c>
      <c r="B46" s="41">
        <f t="shared" si="4"/>
        <v>117533</v>
      </c>
      <c r="C46" s="41">
        <f t="shared" si="5"/>
        <v>108672.5</v>
      </c>
      <c r="D46" s="41">
        <f t="shared" si="6"/>
        <v>5</v>
      </c>
      <c r="E46" s="42" t="str">
        <f t="shared" si="2"/>
        <v>BALEARES</v>
      </c>
      <c r="F46" s="42">
        <f t="shared" si="7"/>
        <v>47344</v>
      </c>
      <c r="G46" s="42">
        <f t="shared" si="8"/>
        <v>47013</v>
      </c>
    </row>
    <row r="47" spans="1:9" x14ac:dyDescent="0.25">
      <c r="A47" s="42" t="str">
        <f t="shared" si="3"/>
        <v>CARTAGENA</v>
      </c>
      <c r="B47" s="41">
        <f t="shared" si="4"/>
        <v>9622</v>
      </c>
      <c r="C47" s="41">
        <f t="shared" si="5"/>
        <v>8013</v>
      </c>
      <c r="D47" s="41">
        <f t="shared" si="6"/>
        <v>14</v>
      </c>
      <c r="E47" s="42" t="str">
        <f t="shared" si="2"/>
        <v>BAHIA DE CADIZ</v>
      </c>
      <c r="F47" s="42">
        <f t="shared" si="7"/>
        <v>41354.5</v>
      </c>
      <c r="G47" s="42">
        <f t="shared" si="8"/>
        <v>32736</v>
      </c>
    </row>
    <row r="48" spans="1:9" x14ac:dyDescent="0.25">
      <c r="A48" s="42" t="str">
        <f t="shared" si="3"/>
        <v>CASTELLON</v>
      </c>
      <c r="B48" s="41">
        <f t="shared" si="4"/>
        <v>12322</v>
      </c>
      <c r="C48" s="41">
        <f t="shared" si="5"/>
        <v>7221</v>
      </c>
      <c r="D48" s="41">
        <f t="shared" si="6"/>
        <v>13</v>
      </c>
      <c r="E48" s="42" t="str">
        <f t="shared" si="2"/>
        <v>ALICANTE</v>
      </c>
      <c r="F48" s="42">
        <f t="shared" si="7"/>
        <v>37785</v>
      </c>
      <c r="G48" s="42">
        <f t="shared" si="8"/>
        <v>35993</v>
      </c>
    </row>
    <row r="49" spans="1:7" x14ac:dyDescent="0.25">
      <c r="A49" s="42" t="str">
        <f t="shared" si="3"/>
        <v>CEUTA</v>
      </c>
      <c r="B49" s="41">
        <f t="shared" si="4"/>
        <v>2068</v>
      </c>
      <c r="C49" s="41">
        <f t="shared" si="5"/>
        <v>2105</v>
      </c>
      <c r="D49" s="41">
        <f t="shared" si="6"/>
        <v>18</v>
      </c>
      <c r="E49" s="42" t="str">
        <f t="shared" si="2"/>
        <v>SEVILLA</v>
      </c>
      <c r="F49" s="42">
        <f t="shared" si="7"/>
        <v>26461</v>
      </c>
      <c r="G49" s="42">
        <f t="shared" si="8"/>
        <v>27515</v>
      </c>
    </row>
    <row r="50" spans="1:7" x14ac:dyDescent="0.25">
      <c r="A50" s="42" t="str">
        <f t="shared" si="3"/>
        <v>FERROL-SAN CIBRAO</v>
      </c>
      <c r="B50" s="41">
        <f t="shared" si="4"/>
        <v>12</v>
      </c>
      <c r="C50" s="41">
        <f t="shared" si="5"/>
        <v>0</v>
      </c>
      <c r="D50" s="41">
        <f t="shared" si="6"/>
        <v>23</v>
      </c>
      <c r="E50" s="42" t="str">
        <f t="shared" si="2"/>
        <v>CASTELLON</v>
      </c>
      <c r="F50" s="42">
        <f t="shared" si="7"/>
        <v>12322</v>
      </c>
      <c r="G50" s="42">
        <f t="shared" si="8"/>
        <v>7221</v>
      </c>
    </row>
    <row r="51" spans="1:7" x14ac:dyDescent="0.25">
      <c r="A51" s="42" t="str">
        <f t="shared" si="3"/>
        <v>GIJON</v>
      </c>
      <c r="B51" s="41">
        <f t="shared" si="4"/>
        <v>1033</v>
      </c>
      <c r="C51" s="41">
        <f t="shared" si="5"/>
        <v>1870</v>
      </c>
      <c r="D51" s="41">
        <f t="shared" si="6"/>
        <v>20</v>
      </c>
      <c r="E51" s="42" t="str">
        <f t="shared" si="2"/>
        <v>CARTAGENA</v>
      </c>
      <c r="F51" s="42">
        <f t="shared" si="7"/>
        <v>9622</v>
      </c>
      <c r="G51" s="42">
        <f t="shared" si="8"/>
        <v>8013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8426</v>
      </c>
      <c r="G52" s="42">
        <f t="shared" si="8"/>
        <v>7661</v>
      </c>
    </row>
    <row r="53" spans="1:7" x14ac:dyDescent="0.25">
      <c r="A53" s="42" t="str">
        <f t="shared" si="3"/>
        <v>LAS PALMAS</v>
      </c>
      <c r="B53" s="41">
        <f t="shared" si="4"/>
        <v>302092</v>
      </c>
      <c r="C53" s="41">
        <f t="shared" si="5"/>
        <v>295241</v>
      </c>
      <c r="D53" s="41">
        <f t="shared" si="6"/>
        <v>4</v>
      </c>
      <c r="E53" s="42" t="str">
        <f t="shared" si="2"/>
        <v>MELILLA</v>
      </c>
      <c r="F53" s="42">
        <f t="shared" si="7"/>
        <v>5035</v>
      </c>
      <c r="G53" s="42">
        <f t="shared" si="8"/>
        <v>4269</v>
      </c>
    </row>
    <row r="54" spans="1:7" x14ac:dyDescent="0.25">
      <c r="A54" s="42" t="str">
        <f t="shared" si="3"/>
        <v>MALAGA</v>
      </c>
      <c r="B54" s="41">
        <f t="shared" si="4"/>
        <v>51319</v>
      </c>
      <c r="C54" s="41">
        <f t="shared" si="5"/>
        <v>45588</v>
      </c>
      <c r="D54" s="41">
        <f t="shared" si="6"/>
        <v>8</v>
      </c>
      <c r="E54" s="42" t="str">
        <f t="shared" si="2"/>
        <v>AVILES</v>
      </c>
      <c r="F54" s="42">
        <f t="shared" si="7"/>
        <v>2713</v>
      </c>
      <c r="G54" s="42">
        <f t="shared" si="8"/>
        <v>2302</v>
      </c>
    </row>
    <row r="55" spans="1:7" x14ac:dyDescent="0.25">
      <c r="A55" s="42" t="str">
        <f t="shared" si="3"/>
        <v>MARIN Y RIA DE PONTEVEDRA</v>
      </c>
      <c r="B55" s="41">
        <f t="shared" si="4"/>
        <v>8426</v>
      </c>
      <c r="C55" s="41">
        <f t="shared" si="5"/>
        <v>7661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2068</v>
      </c>
      <c r="G55" s="42">
        <f t="shared" si="8"/>
        <v>2105</v>
      </c>
    </row>
    <row r="56" spans="1:7" x14ac:dyDescent="0.25">
      <c r="A56" s="42" t="str">
        <f t="shared" si="3"/>
        <v>MELILLA</v>
      </c>
      <c r="B56" s="41">
        <f t="shared" si="4"/>
        <v>5035</v>
      </c>
      <c r="C56" s="41">
        <f t="shared" si="5"/>
        <v>4269</v>
      </c>
      <c r="D56" s="41">
        <f t="shared" si="6"/>
        <v>16</v>
      </c>
      <c r="E56" s="42" t="str">
        <f t="shared" si="2"/>
        <v>TARRAGONA</v>
      </c>
      <c r="F56" s="42">
        <f t="shared" si="9"/>
        <v>2043.5</v>
      </c>
      <c r="G56" s="42">
        <f t="shared" si="8"/>
        <v>855.5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1033</v>
      </c>
      <c r="G57" s="42">
        <f t="shared" si="8"/>
        <v>1870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24</v>
      </c>
      <c r="E58" s="42" t="str">
        <f t="shared" si="2"/>
        <v>ALMERIA</v>
      </c>
      <c r="F58" s="42">
        <f t="shared" si="9"/>
        <v>54</v>
      </c>
      <c r="G58" s="42">
        <f t="shared" si="8"/>
        <v>19</v>
      </c>
    </row>
    <row r="59" spans="1:7" x14ac:dyDescent="0.25">
      <c r="A59" s="42" t="str">
        <f t="shared" si="3"/>
        <v>SANTA CRUZ DE TENERIFE</v>
      </c>
      <c r="B59" s="41">
        <f t="shared" si="4"/>
        <v>110815</v>
      </c>
      <c r="C59" s="41">
        <f t="shared" si="5"/>
        <v>108912</v>
      </c>
      <c r="D59" s="41">
        <f t="shared" si="6"/>
        <v>6</v>
      </c>
      <c r="E59" s="42" t="str">
        <f t="shared" si="2"/>
        <v>SANTANDER</v>
      </c>
      <c r="F59" s="42">
        <f t="shared" si="9"/>
        <v>18</v>
      </c>
      <c r="G59" s="42">
        <f t="shared" si="8"/>
        <v>32</v>
      </c>
    </row>
    <row r="60" spans="1:7" x14ac:dyDescent="0.25">
      <c r="A60" s="42" t="str">
        <f t="shared" si="3"/>
        <v>SANTANDER</v>
      </c>
      <c r="B60" s="41">
        <f t="shared" si="4"/>
        <v>18</v>
      </c>
      <c r="C60" s="41">
        <f t="shared" si="5"/>
        <v>32</v>
      </c>
      <c r="D60" s="41">
        <f t="shared" si="6"/>
        <v>22</v>
      </c>
      <c r="E60" s="42" t="str">
        <f t="shared" si="2"/>
        <v>FERROL-SAN CIBRAO</v>
      </c>
      <c r="F60" s="42">
        <f t="shared" si="9"/>
        <v>12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26461</v>
      </c>
      <c r="C61" s="41">
        <f t="shared" si="5"/>
        <v>27515</v>
      </c>
      <c r="D61" s="41">
        <f t="shared" si="6"/>
        <v>12</v>
      </c>
      <c r="E61" s="42" t="str">
        <f t="shared" si="2"/>
        <v>PASAIA</v>
      </c>
      <c r="F61" s="42">
        <f t="shared" si="9"/>
        <v>2.5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2043.5</v>
      </c>
      <c r="C62" s="41">
        <f t="shared" si="5"/>
        <v>855.5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614806</v>
      </c>
      <c r="C63" s="41">
        <f t="shared" si="5"/>
        <v>560717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53077</v>
      </c>
      <c r="C64" s="41">
        <f t="shared" si="5"/>
        <v>48341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256258</v>
      </c>
      <c r="C11" s="37">
        <v>205002</v>
      </c>
      <c r="D11" s="37">
        <v>734114</v>
      </c>
      <c r="E11" s="37">
        <v>531527</v>
      </c>
      <c r="F11" s="10">
        <f t="shared" si="0"/>
        <v>-27.596122673045329</v>
      </c>
      <c r="G11" s="1"/>
      <c r="H11" s="1"/>
      <c r="I11" s="1"/>
    </row>
    <row r="12" spans="1:12" x14ac:dyDescent="0.25">
      <c r="A12" s="11" t="s">
        <v>46</v>
      </c>
      <c r="B12" s="38">
        <v>2960</v>
      </c>
      <c r="C12" s="38">
        <v>2240</v>
      </c>
      <c r="D12" s="38">
        <v>6732</v>
      </c>
      <c r="E12" s="38">
        <v>8519</v>
      </c>
      <c r="F12" s="13">
        <f t="shared" si="0"/>
        <v>26.544860368389777</v>
      </c>
      <c r="G12" s="1"/>
      <c r="H12" s="1"/>
      <c r="I12" s="1"/>
    </row>
    <row r="13" spans="1:12" x14ac:dyDescent="0.25">
      <c r="A13" s="8" t="s">
        <v>47</v>
      </c>
      <c r="B13" s="37">
        <v>100</v>
      </c>
      <c r="C13" s="37">
        <v>68</v>
      </c>
      <c r="D13" s="37">
        <v>151</v>
      </c>
      <c r="E13" s="37">
        <v>179</v>
      </c>
      <c r="F13" s="10">
        <f t="shared" si="0"/>
        <v>18.543046357615893</v>
      </c>
      <c r="G13" s="1"/>
      <c r="H13" s="1"/>
      <c r="I13" s="1"/>
    </row>
    <row r="14" spans="1:12" x14ac:dyDescent="0.25">
      <c r="A14" s="11" t="s">
        <v>48</v>
      </c>
      <c r="B14" s="38">
        <v>61983</v>
      </c>
      <c r="C14" s="38">
        <v>73972</v>
      </c>
      <c r="D14" s="38">
        <v>176549</v>
      </c>
      <c r="E14" s="38">
        <v>191691</v>
      </c>
      <c r="F14" s="13">
        <f t="shared" si="0"/>
        <v>8.5766557726183663</v>
      </c>
      <c r="G14" s="1"/>
      <c r="H14" s="1"/>
      <c r="I14" s="1"/>
    </row>
    <row r="15" spans="1:12" x14ac:dyDescent="0.25">
      <c r="A15" s="8" t="s">
        <v>49</v>
      </c>
      <c r="B15" s="37">
        <v>595</v>
      </c>
      <c r="C15" s="37">
        <v>824</v>
      </c>
      <c r="D15" s="37">
        <v>2248</v>
      </c>
      <c r="E15" s="37">
        <v>2001</v>
      </c>
      <c r="F15" s="10">
        <f t="shared" si="0"/>
        <v>-10.987544483985772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62</v>
      </c>
      <c r="D16" s="38">
        <v>0</v>
      </c>
      <c r="E16" s="38">
        <v>674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88</v>
      </c>
      <c r="E17" s="37">
        <v>4</v>
      </c>
      <c r="F17" s="10">
        <f t="shared" si="0"/>
        <v>-95.454545454545453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64469</v>
      </c>
      <c r="C22" s="38">
        <v>68469</v>
      </c>
      <c r="D22" s="38">
        <v>171646</v>
      </c>
      <c r="E22" s="38">
        <v>182014</v>
      </c>
      <c r="F22" s="13">
        <f t="shared" si="0"/>
        <v>6.0403388369085178</v>
      </c>
      <c r="G22" s="1"/>
      <c r="H22" s="1"/>
      <c r="I22" s="1"/>
    </row>
    <row r="23" spans="1:9" x14ac:dyDescent="0.25">
      <c r="A23" s="8" t="s">
        <v>57</v>
      </c>
      <c r="B23" s="37">
        <v>16945</v>
      </c>
      <c r="C23" s="37">
        <v>10003</v>
      </c>
      <c r="D23" s="37">
        <v>45068</v>
      </c>
      <c r="E23" s="37">
        <v>49872</v>
      </c>
      <c r="F23" s="10">
        <f t="shared" si="0"/>
        <v>10.659447945327059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2877</v>
      </c>
      <c r="C28" s="38">
        <v>2016</v>
      </c>
      <c r="D28" s="38">
        <v>8182</v>
      </c>
      <c r="E28" s="38">
        <v>5122</v>
      </c>
      <c r="F28" s="13">
        <f t="shared" si="0"/>
        <v>-37.399168907357613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71</v>
      </c>
      <c r="D31" s="37">
        <v>0</v>
      </c>
      <c r="E31" s="37">
        <v>301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8">
        <v>61341</v>
      </c>
      <c r="C32" s="38">
        <v>55844</v>
      </c>
      <c r="D32" s="38">
        <v>149463</v>
      </c>
      <c r="E32" s="38">
        <v>188322</v>
      </c>
      <c r="F32" s="13">
        <f t="shared" si="0"/>
        <v>25.999076694566554</v>
      </c>
      <c r="G32" s="1"/>
      <c r="H32" s="1"/>
      <c r="I32" s="1"/>
    </row>
    <row r="33" spans="1:9" x14ac:dyDescent="0.25">
      <c r="A33" s="8" t="s">
        <v>67</v>
      </c>
      <c r="B33" s="37">
        <v>172</v>
      </c>
      <c r="C33" s="37">
        <v>230</v>
      </c>
      <c r="D33" s="37">
        <v>1761</v>
      </c>
      <c r="E33" s="37">
        <v>716</v>
      </c>
      <c r="F33" s="10">
        <f t="shared" si="0"/>
        <v>-59.34128336172629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467700</v>
      </c>
      <c r="C35" s="15">
        <f t="shared" ref="C35:E35" si="1">SUM(C7:C34)</f>
        <v>418801</v>
      </c>
      <c r="D35" s="15">
        <f t="shared" si="1"/>
        <v>1296002</v>
      </c>
      <c r="E35" s="15">
        <f t="shared" si="1"/>
        <v>1160942</v>
      </c>
      <c r="F35" s="16">
        <f t="shared" si="0"/>
        <v>-10.421280214073747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531527</v>
      </c>
      <c r="G38" s="42">
        <f>LOOKUP(E38,$A$38:$A$65,$C$38:$C$65)</f>
        <v>734114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191691</v>
      </c>
      <c r="G39" s="42">
        <f t="shared" ref="G39:G65" si="8">LOOKUP(E39,$A$38:$A$65,$C$38:$C$65)</f>
        <v>176549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188322</v>
      </c>
      <c r="G40" s="42">
        <f t="shared" si="8"/>
        <v>149463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182014</v>
      </c>
      <c r="G41" s="42">
        <f t="shared" si="8"/>
        <v>171646</v>
      </c>
    </row>
    <row r="42" spans="1:9" x14ac:dyDescent="0.25">
      <c r="A42" s="42" t="str">
        <f t="shared" si="3"/>
        <v>BAHIA DE ALGECIRAS</v>
      </c>
      <c r="B42" s="41">
        <f t="shared" si="4"/>
        <v>531527</v>
      </c>
      <c r="C42" s="41">
        <f t="shared" si="5"/>
        <v>734114</v>
      </c>
      <c r="D42" s="41">
        <f t="shared" si="6"/>
        <v>1</v>
      </c>
      <c r="E42" s="42" t="str">
        <f t="shared" si="2"/>
        <v>MALAGA</v>
      </c>
      <c r="F42" s="42">
        <f t="shared" si="7"/>
        <v>49872</v>
      </c>
      <c r="G42" s="42">
        <f t="shared" si="8"/>
        <v>45068</v>
      </c>
    </row>
    <row r="43" spans="1:9" x14ac:dyDescent="0.25">
      <c r="A43" s="42" t="str">
        <f t="shared" si="3"/>
        <v>BAHIA DE CADIZ</v>
      </c>
      <c r="B43" s="41">
        <f t="shared" si="4"/>
        <v>8519</v>
      </c>
      <c r="C43" s="41">
        <f t="shared" si="5"/>
        <v>6732</v>
      </c>
      <c r="D43" s="41">
        <f t="shared" si="6"/>
        <v>6</v>
      </c>
      <c r="E43" s="42" t="str">
        <f t="shared" si="2"/>
        <v>BAHIA DE CADIZ</v>
      </c>
      <c r="F43" s="42">
        <f t="shared" si="7"/>
        <v>8519</v>
      </c>
      <c r="G43" s="42">
        <f t="shared" si="8"/>
        <v>6732</v>
      </c>
    </row>
    <row r="44" spans="1:9" x14ac:dyDescent="0.25">
      <c r="A44" s="42" t="str">
        <f t="shared" si="3"/>
        <v>BALEARES</v>
      </c>
      <c r="B44" s="41">
        <f t="shared" si="4"/>
        <v>179</v>
      </c>
      <c r="C44" s="41">
        <f t="shared" si="5"/>
        <v>151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5122</v>
      </c>
      <c r="G44" s="42">
        <f t="shared" si="8"/>
        <v>8182</v>
      </c>
    </row>
    <row r="45" spans="1:9" x14ac:dyDescent="0.25">
      <c r="A45" s="42" t="str">
        <f t="shared" si="3"/>
        <v>BARCELONA</v>
      </c>
      <c r="B45" s="41">
        <f t="shared" si="4"/>
        <v>191691</v>
      </c>
      <c r="C45" s="41">
        <f t="shared" si="5"/>
        <v>176549</v>
      </c>
      <c r="D45" s="41">
        <f t="shared" si="6"/>
        <v>2</v>
      </c>
      <c r="E45" s="42" t="str">
        <f t="shared" si="2"/>
        <v>BILBAO</v>
      </c>
      <c r="F45" s="42">
        <f t="shared" si="7"/>
        <v>2001</v>
      </c>
      <c r="G45" s="42">
        <f t="shared" si="8"/>
        <v>2248</v>
      </c>
    </row>
    <row r="46" spans="1:9" x14ac:dyDescent="0.25">
      <c r="A46" s="42" t="str">
        <f t="shared" si="3"/>
        <v>BILBAO</v>
      </c>
      <c r="B46" s="41">
        <f t="shared" si="4"/>
        <v>2001</v>
      </c>
      <c r="C46" s="41">
        <f t="shared" si="5"/>
        <v>2248</v>
      </c>
      <c r="D46" s="41">
        <f t="shared" si="6"/>
        <v>8</v>
      </c>
      <c r="E46" s="42" t="str">
        <f t="shared" si="2"/>
        <v>VIGO</v>
      </c>
      <c r="F46" s="42">
        <f t="shared" si="7"/>
        <v>716</v>
      </c>
      <c r="G46" s="42">
        <f t="shared" si="8"/>
        <v>1761</v>
      </c>
    </row>
    <row r="47" spans="1:9" x14ac:dyDescent="0.25">
      <c r="A47" s="42" t="str">
        <f t="shared" si="3"/>
        <v>CARTAGENA</v>
      </c>
      <c r="B47" s="41">
        <f t="shared" si="4"/>
        <v>674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674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88</v>
      </c>
      <c r="D48" s="41">
        <f t="shared" si="6"/>
        <v>13</v>
      </c>
      <c r="E48" s="42" t="str">
        <f t="shared" si="2"/>
        <v>TARRAGONA</v>
      </c>
      <c r="F48" s="42">
        <f t="shared" si="7"/>
        <v>301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BALEARES</v>
      </c>
      <c r="F49" s="42">
        <f t="shared" si="7"/>
        <v>179</v>
      </c>
      <c r="G49" s="42">
        <f t="shared" si="8"/>
        <v>151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</v>
      </c>
      <c r="G50" s="42">
        <f t="shared" si="8"/>
        <v>88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182014</v>
      </c>
      <c r="C53" s="41">
        <f t="shared" si="5"/>
        <v>171646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49872</v>
      </c>
      <c r="C54" s="41">
        <f t="shared" si="5"/>
        <v>45068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5122</v>
      </c>
      <c r="C59" s="41">
        <f t="shared" si="5"/>
        <v>8182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301</v>
      </c>
      <c r="C62" s="41">
        <f t="shared" si="5"/>
        <v>0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188322</v>
      </c>
      <c r="C63" s="41">
        <f t="shared" si="5"/>
        <v>149463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716</v>
      </c>
      <c r="C64" s="41">
        <f t="shared" si="5"/>
        <v>1761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1316</v>
      </c>
      <c r="C7" s="9">
        <v>1652</v>
      </c>
      <c r="D7" s="9">
        <v>2271</v>
      </c>
      <c r="E7" s="9">
        <v>3031</v>
      </c>
      <c r="F7" s="10">
        <f>((E7*100)/D7)-100</f>
        <v>33.465433729634526</v>
      </c>
      <c r="G7" s="1"/>
      <c r="H7" s="1"/>
      <c r="I7" s="1"/>
    </row>
    <row r="8" spans="1:12" x14ac:dyDescent="0.25">
      <c r="A8" s="11" t="s">
        <v>42</v>
      </c>
      <c r="B8" s="12">
        <v>9564</v>
      </c>
      <c r="C8" s="12">
        <v>14677</v>
      </c>
      <c r="D8" s="12">
        <v>24860</v>
      </c>
      <c r="E8" s="12">
        <v>39808</v>
      </c>
      <c r="F8" s="13">
        <f t="shared" ref="F8:F35" si="0">((E8*100)/D8)-100</f>
        <v>60.128720836685432</v>
      </c>
      <c r="G8" s="1"/>
      <c r="H8" s="1"/>
      <c r="I8" s="1"/>
    </row>
    <row r="9" spans="1:12" x14ac:dyDescent="0.25">
      <c r="A9" s="8" t="s">
        <v>43</v>
      </c>
      <c r="B9" s="9">
        <v>47507</v>
      </c>
      <c r="C9" s="9">
        <v>37501</v>
      </c>
      <c r="D9" s="9">
        <v>148125</v>
      </c>
      <c r="E9" s="9">
        <v>137873</v>
      </c>
      <c r="F9" s="10">
        <f t="shared" si="0"/>
        <v>-6.9211814345991627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314123</v>
      </c>
      <c r="C11" s="9">
        <v>275838</v>
      </c>
      <c r="D11" s="9">
        <v>865441</v>
      </c>
      <c r="E11" s="9">
        <v>864296</v>
      </c>
      <c r="F11" s="10">
        <f t="shared" si="0"/>
        <v>-0.13230249086882395</v>
      </c>
      <c r="G11" s="1"/>
      <c r="H11" s="1"/>
      <c r="I11" s="1"/>
    </row>
    <row r="12" spans="1:12" x14ac:dyDescent="0.25">
      <c r="A12" s="11" t="s">
        <v>46</v>
      </c>
      <c r="B12" s="12">
        <v>4464</v>
      </c>
      <c r="C12" s="12">
        <v>7072</v>
      </c>
      <c r="D12" s="12">
        <v>8063</v>
      </c>
      <c r="E12" s="12">
        <v>12155</v>
      </c>
      <c r="F12" s="13">
        <f t="shared" si="0"/>
        <v>50.75034106412005</v>
      </c>
      <c r="G12" s="1"/>
      <c r="H12" s="1"/>
      <c r="I12" s="1"/>
    </row>
    <row r="13" spans="1:12" x14ac:dyDescent="0.25">
      <c r="A13" s="8" t="s">
        <v>47</v>
      </c>
      <c r="B13" s="9">
        <v>240380</v>
      </c>
      <c r="C13" s="9">
        <v>179104</v>
      </c>
      <c r="D13" s="9">
        <v>447823</v>
      </c>
      <c r="E13" s="9">
        <v>441264</v>
      </c>
      <c r="F13" s="10">
        <f t="shared" si="0"/>
        <v>-1.4646411640313204</v>
      </c>
      <c r="G13" s="1"/>
      <c r="H13" s="1"/>
      <c r="I13" s="1"/>
    </row>
    <row r="14" spans="1:12" x14ac:dyDescent="0.25">
      <c r="A14" s="11" t="s">
        <v>48</v>
      </c>
      <c r="B14" s="12">
        <v>113620</v>
      </c>
      <c r="C14" s="12">
        <v>84274</v>
      </c>
      <c r="D14" s="12">
        <v>193117</v>
      </c>
      <c r="E14" s="12">
        <v>157077</v>
      </c>
      <c r="F14" s="13">
        <f t="shared" si="0"/>
        <v>-18.662261737703048</v>
      </c>
      <c r="G14" s="1"/>
      <c r="H14" s="1"/>
      <c r="I14" s="1"/>
    </row>
    <row r="15" spans="1:12" x14ac:dyDescent="0.25">
      <c r="A15" s="8" t="s">
        <v>49</v>
      </c>
      <c r="B15" s="9">
        <v>14931</v>
      </c>
      <c r="C15" s="9">
        <v>10732</v>
      </c>
      <c r="D15" s="9">
        <v>24886</v>
      </c>
      <c r="E15" s="9">
        <v>15326</v>
      </c>
      <c r="F15" s="10">
        <f t="shared" si="0"/>
        <v>-38.415173189745239</v>
      </c>
      <c r="G15" s="1"/>
      <c r="H15" s="1"/>
      <c r="I15" s="1"/>
    </row>
    <row r="16" spans="1:12" x14ac:dyDescent="0.25">
      <c r="A16" s="11" t="s">
        <v>50</v>
      </c>
      <c r="B16" s="12">
        <v>2404</v>
      </c>
      <c r="C16" s="12">
        <v>420</v>
      </c>
      <c r="D16" s="12">
        <v>7959</v>
      </c>
      <c r="E16" s="12">
        <v>1123</v>
      </c>
      <c r="F16" s="13">
        <f t="shared" si="0"/>
        <v>-85.890187209448428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156867</v>
      </c>
      <c r="C18" s="12">
        <v>141837</v>
      </c>
      <c r="D18" s="12">
        <v>420443</v>
      </c>
      <c r="E18" s="12">
        <v>420633</v>
      </c>
      <c r="F18" s="13">
        <f t="shared" si="0"/>
        <v>4.5190430093967393E-2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118639</v>
      </c>
      <c r="C22" s="12">
        <v>54324</v>
      </c>
      <c r="D22" s="12">
        <v>288842</v>
      </c>
      <c r="E22" s="12">
        <v>168018</v>
      </c>
      <c r="F22" s="13">
        <f t="shared" si="0"/>
        <v>-41.830481716647853</v>
      </c>
      <c r="G22" s="1"/>
      <c r="H22" s="1"/>
      <c r="I22" s="1"/>
    </row>
    <row r="23" spans="1:9" x14ac:dyDescent="0.25">
      <c r="A23" s="8" t="s">
        <v>57</v>
      </c>
      <c r="B23" s="9">
        <v>37503</v>
      </c>
      <c r="C23" s="9">
        <v>31739</v>
      </c>
      <c r="D23" s="9">
        <v>97625</v>
      </c>
      <c r="E23" s="9">
        <v>76928</v>
      </c>
      <c r="F23" s="10">
        <f t="shared" si="0"/>
        <v>-21.200512163892441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28081</v>
      </c>
      <c r="C25" s="9">
        <v>24972</v>
      </c>
      <c r="D25" s="9">
        <v>69756</v>
      </c>
      <c r="E25" s="9">
        <v>72821</v>
      </c>
      <c r="F25" s="10">
        <f t="shared" si="0"/>
        <v>4.3938872641779909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213</v>
      </c>
      <c r="D26" s="12">
        <v>0</v>
      </c>
      <c r="E26" s="12">
        <v>213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421927</v>
      </c>
      <c r="C28" s="12">
        <v>377445</v>
      </c>
      <c r="D28" s="12">
        <v>1118866</v>
      </c>
      <c r="E28" s="12">
        <v>1010785</v>
      </c>
      <c r="F28" s="13">
        <f t="shared" si="0"/>
        <v>-9.6598699039920746</v>
      </c>
      <c r="G28" s="1"/>
      <c r="H28" s="1"/>
      <c r="I28" s="1"/>
    </row>
    <row r="29" spans="1:9" x14ac:dyDescent="0.25">
      <c r="A29" s="8" t="s">
        <v>63</v>
      </c>
      <c r="B29" s="9">
        <v>8927</v>
      </c>
      <c r="C29" s="9">
        <v>9111</v>
      </c>
      <c r="D29" s="9">
        <v>9794</v>
      </c>
      <c r="E29" s="9">
        <v>10458</v>
      </c>
      <c r="F29" s="10">
        <f t="shared" si="0"/>
        <v>6.7796610169491487</v>
      </c>
      <c r="G29" s="1"/>
      <c r="H29" s="1"/>
      <c r="I29" s="1"/>
    </row>
    <row r="30" spans="1:9" x14ac:dyDescent="0.25">
      <c r="A30" s="11" t="s">
        <v>64</v>
      </c>
      <c r="B30" s="12">
        <v>124</v>
      </c>
      <c r="C30" s="12">
        <v>836</v>
      </c>
      <c r="D30" s="12">
        <v>124</v>
      </c>
      <c r="E30" s="12">
        <v>1474</v>
      </c>
      <c r="F30" s="13">
        <f t="shared" si="0"/>
        <v>1088.7096774193549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207</v>
      </c>
      <c r="D31" s="9">
        <v>0</v>
      </c>
      <c r="E31" s="9">
        <v>207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24320</v>
      </c>
      <c r="C32" s="12">
        <v>10756</v>
      </c>
      <c r="D32" s="12">
        <v>48963</v>
      </c>
      <c r="E32" s="12">
        <v>26242</v>
      </c>
      <c r="F32" s="13">
        <f t="shared" si="0"/>
        <v>-46.404427833261849</v>
      </c>
      <c r="G32" s="1"/>
      <c r="H32" s="1"/>
      <c r="I32" s="1"/>
    </row>
    <row r="33" spans="1:9" x14ac:dyDescent="0.25">
      <c r="A33" s="8" t="s">
        <v>67</v>
      </c>
      <c r="B33" s="9">
        <v>2887</v>
      </c>
      <c r="C33" s="9">
        <v>2910</v>
      </c>
      <c r="D33" s="9">
        <v>3789</v>
      </c>
      <c r="E33" s="9">
        <v>3387</v>
      </c>
      <c r="F33" s="10">
        <f t="shared" si="0"/>
        <v>-10.609659540775937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1547584</v>
      </c>
      <c r="C35" s="15">
        <f t="shared" ref="C35:E35" si="1">SUM(C7:C34)</f>
        <v>1265620</v>
      </c>
      <c r="D35" s="15">
        <f t="shared" si="1"/>
        <v>3780747</v>
      </c>
      <c r="E35" s="15">
        <f t="shared" si="1"/>
        <v>3463119</v>
      </c>
      <c r="F35" s="16">
        <f t="shared" si="0"/>
        <v>-8.4011969063256515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3031</v>
      </c>
      <c r="C38" s="41">
        <f>D7</f>
        <v>2271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1010785</v>
      </c>
      <c r="G38" s="42">
        <f>LOOKUP(E38,$A$38:$A$65,$C$38:$C$65)</f>
        <v>1118866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39808</v>
      </c>
      <c r="C39" s="41">
        <f t="shared" ref="C39:C65" si="5">D8</f>
        <v>24860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864296</v>
      </c>
      <c r="G39" s="42">
        <f t="shared" ref="G39:G65" si="8">LOOKUP(E39,$A$38:$A$65,$C$38:$C$65)</f>
        <v>865441</v>
      </c>
    </row>
    <row r="40" spans="1:9" x14ac:dyDescent="0.25">
      <c r="A40" s="42" t="str">
        <f t="shared" si="3"/>
        <v>ALMERIA</v>
      </c>
      <c r="B40" s="41">
        <f t="shared" si="4"/>
        <v>137873</v>
      </c>
      <c r="C40" s="41">
        <f t="shared" si="5"/>
        <v>148125</v>
      </c>
      <c r="D40" s="41">
        <f t="shared" si="6"/>
        <v>7</v>
      </c>
      <c r="E40" s="42" t="str">
        <f t="shared" si="2"/>
        <v>BALEARES</v>
      </c>
      <c r="F40" s="42">
        <f t="shared" si="7"/>
        <v>441264</v>
      </c>
      <c r="G40" s="42">
        <f t="shared" si="8"/>
        <v>447823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420633</v>
      </c>
      <c r="G41" s="42">
        <f t="shared" si="8"/>
        <v>420443</v>
      </c>
    </row>
    <row r="42" spans="1:9" x14ac:dyDescent="0.25">
      <c r="A42" s="42" t="str">
        <f t="shared" si="3"/>
        <v>BAHIA DE ALGECIRAS</v>
      </c>
      <c r="B42" s="41">
        <f t="shared" si="4"/>
        <v>864296</v>
      </c>
      <c r="C42" s="41">
        <f t="shared" si="5"/>
        <v>865441</v>
      </c>
      <c r="D42" s="41">
        <f t="shared" si="6"/>
        <v>2</v>
      </c>
      <c r="E42" s="42" t="str">
        <f t="shared" si="2"/>
        <v>LAS PALMAS</v>
      </c>
      <c r="F42" s="42">
        <f t="shared" si="7"/>
        <v>168018</v>
      </c>
      <c r="G42" s="42">
        <f t="shared" si="8"/>
        <v>288842</v>
      </c>
    </row>
    <row r="43" spans="1:9" x14ac:dyDescent="0.25">
      <c r="A43" s="42" t="str">
        <f t="shared" si="3"/>
        <v>BAHIA DE CADIZ</v>
      </c>
      <c r="B43" s="41">
        <f t="shared" si="4"/>
        <v>12155</v>
      </c>
      <c r="C43" s="41">
        <f t="shared" si="5"/>
        <v>8063</v>
      </c>
      <c r="D43" s="41">
        <f t="shared" si="6"/>
        <v>13</v>
      </c>
      <c r="E43" s="42" t="str">
        <f t="shared" si="2"/>
        <v>BARCELONA</v>
      </c>
      <c r="F43" s="42">
        <f t="shared" si="7"/>
        <v>157077</v>
      </c>
      <c r="G43" s="42">
        <f t="shared" si="8"/>
        <v>193117</v>
      </c>
    </row>
    <row r="44" spans="1:9" x14ac:dyDescent="0.25">
      <c r="A44" s="42" t="str">
        <f t="shared" si="3"/>
        <v>BALEARES</v>
      </c>
      <c r="B44" s="41">
        <f t="shared" si="4"/>
        <v>441264</v>
      </c>
      <c r="C44" s="41">
        <f t="shared" si="5"/>
        <v>447823</v>
      </c>
      <c r="D44" s="41">
        <f t="shared" si="6"/>
        <v>3</v>
      </c>
      <c r="E44" s="42" t="str">
        <f t="shared" si="2"/>
        <v>ALMERIA</v>
      </c>
      <c r="F44" s="42">
        <f t="shared" si="7"/>
        <v>137873</v>
      </c>
      <c r="G44" s="42">
        <f t="shared" si="8"/>
        <v>148125</v>
      </c>
    </row>
    <row r="45" spans="1:9" x14ac:dyDescent="0.25">
      <c r="A45" s="42" t="str">
        <f t="shared" si="3"/>
        <v>BARCELONA</v>
      </c>
      <c r="B45" s="41">
        <f t="shared" si="4"/>
        <v>157077</v>
      </c>
      <c r="C45" s="41">
        <f t="shared" si="5"/>
        <v>193117</v>
      </c>
      <c r="D45" s="41">
        <f t="shared" si="6"/>
        <v>6</v>
      </c>
      <c r="E45" s="42" t="str">
        <f t="shared" si="2"/>
        <v>MALAGA</v>
      </c>
      <c r="F45" s="42">
        <f t="shared" si="7"/>
        <v>76928</v>
      </c>
      <c r="G45" s="42">
        <f t="shared" si="8"/>
        <v>97625</v>
      </c>
    </row>
    <row r="46" spans="1:9" x14ac:dyDescent="0.25">
      <c r="A46" s="42" t="str">
        <f t="shared" si="3"/>
        <v>BILBAO</v>
      </c>
      <c r="B46" s="41">
        <f t="shared" si="4"/>
        <v>15326</v>
      </c>
      <c r="C46" s="41">
        <f t="shared" si="5"/>
        <v>24886</v>
      </c>
      <c r="D46" s="41">
        <f t="shared" si="6"/>
        <v>12</v>
      </c>
      <c r="E46" s="42" t="str">
        <f t="shared" si="2"/>
        <v>MELILLA</v>
      </c>
      <c r="F46" s="42">
        <f t="shared" si="7"/>
        <v>72821</v>
      </c>
      <c r="G46" s="42">
        <f t="shared" si="8"/>
        <v>69756</v>
      </c>
    </row>
    <row r="47" spans="1:9" x14ac:dyDescent="0.25">
      <c r="A47" s="42" t="str">
        <f t="shared" si="3"/>
        <v>CARTAGENA</v>
      </c>
      <c r="B47" s="41">
        <f t="shared" si="4"/>
        <v>1123</v>
      </c>
      <c r="C47" s="41">
        <f t="shared" si="5"/>
        <v>7959</v>
      </c>
      <c r="D47" s="41">
        <f t="shared" si="6"/>
        <v>18</v>
      </c>
      <c r="E47" s="42" t="str">
        <f t="shared" si="2"/>
        <v>ALICANTE</v>
      </c>
      <c r="F47" s="42">
        <f t="shared" si="7"/>
        <v>39808</v>
      </c>
      <c r="G47" s="42">
        <f t="shared" si="8"/>
        <v>24860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26242</v>
      </c>
      <c r="G48" s="42">
        <f t="shared" si="8"/>
        <v>48963</v>
      </c>
    </row>
    <row r="49" spans="1:7" x14ac:dyDescent="0.25">
      <c r="A49" s="42" t="str">
        <f t="shared" si="3"/>
        <v>CEUTA</v>
      </c>
      <c r="B49" s="41">
        <f t="shared" si="4"/>
        <v>420633</v>
      </c>
      <c r="C49" s="41">
        <f t="shared" si="5"/>
        <v>420443</v>
      </c>
      <c r="D49" s="41">
        <f t="shared" si="6"/>
        <v>4</v>
      </c>
      <c r="E49" s="42" t="str">
        <f t="shared" si="2"/>
        <v>BILBAO</v>
      </c>
      <c r="F49" s="42">
        <f t="shared" si="7"/>
        <v>15326</v>
      </c>
      <c r="G49" s="42">
        <f t="shared" si="8"/>
        <v>24886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12155</v>
      </c>
      <c r="G50" s="42">
        <f t="shared" si="8"/>
        <v>8063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10458</v>
      </c>
      <c r="G51" s="42">
        <f t="shared" si="8"/>
        <v>9794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VIGO</v>
      </c>
      <c r="F52" s="42">
        <f t="shared" si="7"/>
        <v>3387</v>
      </c>
      <c r="G52" s="42">
        <f t="shared" si="8"/>
        <v>3789</v>
      </c>
    </row>
    <row r="53" spans="1:7" x14ac:dyDescent="0.25">
      <c r="A53" s="42" t="str">
        <f t="shared" si="3"/>
        <v>LAS PALMAS</v>
      </c>
      <c r="B53" s="41">
        <f t="shared" si="4"/>
        <v>168018</v>
      </c>
      <c r="C53" s="41">
        <f t="shared" si="5"/>
        <v>288842</v>
      </c>
      <c r="D53" s="41">
        <f t="shared" si="6"/>
        <v>5</v>
      </c>
      <c r="E53" s="42" t="str">
        <f t="shared" si="2"/>
        <v>A CORUÑA</v>
      </c>
      <c r="F53" s="42">
        <f t="shared" si="7"/>
        <v>3031</v>
      </c>
      <c r="G53" s="42">
        <f t="shared" si="8"/>
        <v>2271</v>
      </c>
    </row>
    <row r="54" spans="1:7" x14ac:dyDescent="0.25">
      <c r="A54" s="42" t="str">
        <f t="shared" si="3"/>
        <v>MALAGA</v>
      </c>
      <c r="B54" s="41">
        <f t="shared" si="4"/>
        <v>76928</v>
      </c>
      <c r="C54" s="41">
        <f t="shared" si="5"/>
        <v>97625</v>
      </c>
      <c r="D54" s="41">
        <f t="shared" si="6"/>
        <v>8</v>
      </c>
      <c r="E54" s="42" t="str">
        <f t="shared" si="2"/>
        <v>SEVILLA</v>
      </c>
      <c r="F54" s="42">
        <f t="shared" si="7"/>
        <v>1474</v>
      </c>
      <c r="G54" s="42">
        <f t="shared" si="8"/>
        <v>124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1123</v>
      </c>
      <c r="G55" s="42">
        <f t="shared" si="8"/>
        <v>7959</v>
      </c>
    </row>
    <row r="56" spans="1:7" x14ac:dyDescent="0.25">
      <c r="A56" s="42" t="str">
        <f t="shared" si="3"/>
        <v>MELILLA</v>
      </c>
      <c r="B56" s="41">
        <f t="shared" si="4"/>
        <v>72821</v>
      </c>
      <c r="C56" s="41">
        <f t="shared" si="5"/>
        <v>69756</v>
      </c>
      <c r="D56" s="41">
        <f t="shared" si="6"/>
        <v>9</v>
      </c>
      <c r="E56" s="42" t="str">
        <f t="shared" si="2"/>
        <v>MOTRIL</v>
      </c>
      <c r="F56" s="42">
        <f t="shared" si="9"/>
        <v>213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213</v>
      </c>
      <c r="C57" s="41">
        <f t="shared" si="5"/>
        <v>0</v>
      </c>
      <c r="D57" s="41">
        <f t="shared" si="6"/>
        <v>19</v>
      </c>
      <c r="E57" s="42" t="str">
        <f t="shared" si="2"/>
        <v>TARRAGONA</v>
      </c>
      <c r="F57" s="42">
        <f t="shared" si="9"/>
        <v>207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1010785</v>
      </c>
      <c r="C59" s="41">
        <f t="shared" si="5"/>
        <v>1118866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10458</v>
      </c>
      <c r="C60" s="41">
        <f t="shared" si="5"/>
        <v>9794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1474</v>
      </c>
      <c r="C61" s="41">
        <f t="shared" si="5"/>
        <v>124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207</v>
      </c>
      <c r="C62" s="41">
        <f t="shared" si="5"/>
        <v>0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26242</v>
      </c>
      <c r="C63" s="41">
        <f t="shared" si="5"/>
        <v>48963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3387</v>
      </c>
      <c r="C64" s="41">
        <f t="shared" si="5"/>
        <v>3789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1316</v>
      </c>
      <c r="C7" s="9">
        <v>1652</v>
      </c>
      <c r="D7" s="9">
        <v>2271</v>
      </c>
      <c r="E7" s="9">
        <v>3031</v>
      </c>
      <c r="F7" s="10">
        <f>((E7*100)/D7)-100</f>
        <v>33.465433729634526</v>
      </c>
      <c r="G7" s="1"/>
      <c r="H7" s="1"/>
      <c r="I7" s="1"/>
    </row>
    <row r="8" spans="1:12" x14ac:dyDescent="0.25">
      <c r="A8" s="11" t="s">
        <v>42</v>
      </c>
      <c r="B8" s="12">
        <v>1561</v>
      </c>
      <c r="C8" s="12">
        <v>4957</v>
      </c>
      <c r="D8" s="12">
        <v>1561</v>
      </c>
      <c r="E8" s="12">
        <v>7965</v>
      </c>
      <c r="F8" s="13">
        <f t="shared" ref="F8:F35" si="0">((E8*100)/D8)-100</f>
        <v>410.24983984625243</v>
      </c>
      <c r="G8" s="1"/>
      <c r="H8" s="1"/>
      <c r="I8" s="1"/>
    </row>
    <row r="9" spans="1:12" x14ac:dyDescent="0.25">
      <c r="A9" s="8" t="s">
        <v>43</v>
      </c>
      <c r="B9" s="9">
        <v>1372</v>
      </c>
      <c r="C9" s="9">
        <v>1837</v>
      </c>
      <c r="D9" s="9">
        <v>1372</v>
      </c>
      <c r="E9" s="9">
        <v>1837</v>
      </c>
      <c r="F9" s="10">
        <f t="shared" si="0"/>
        <v>33.892128279883394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59</v>
      </c>
      <c r="D11" s="9">
        <v>0</v>
      </c>
      <c r="E11" s="9">
        <v>59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2915</v>
      </c>
      <c r="C12" s="12">
        <v>5204</v>
      </c>
      <c r="D12" s="12">
        <v>3671</v>
      </c>
      <c r="E12" s="12">
        <v>7503</v>
      </c>
      <c r="F12" s="13">
        <f t="shared" si="0"/>
        <v>104.38572596022883</v>
      </c>
      <c r="G12" s="1"/>
      <c r="H12" s="1"/>
      <c r="I12" s="1"/>
    </row>
    <row r="13" spans="1:12" x14ac:dyDescent="0.25">
      <c r="A13" s="8" t="s">
        <v>47</v>
      </c>
      <c r="B13" s="9">
        <v>25200</v>
      </c>
      <c r="C13" s="9">
        <v>16331</v>
      </c>
      <c r="D13" s="9">
        <v>45104</v>
      </c>
      <c r="E13" s="9">
        <v>30269</v>
      </c>
      <c r="F13" s="10">
        <f t="shared" si="0"/>
        <v>-32.890652713728272</v>
      </c>
      <c r="G13" s="1"/>
      <c r="H13" s="1"/>
      <c r="I13" s="1"/>
    </row>
    <row r="14" spans="1:12" x14ac:dyDescent="0.25">
      <c r="A14" s="11" t="s">
        <v>48</v>
      </c>
      <c r="B14" s="12">
        <v>41771</v>
      </c>
      <c r="C14" s="12">
        <v>30374</v>
      </c>
      <c r="D14" s="12">
        <v>54305</v>
      </c>
      <c r="E14" s="12">
        <v>44693</v>
      </c>
      <c r="F14" s="13">
        <f t="shared" si="0"/>
        <v>-17.700027621765955</v>
      </c>
      <c r="G14" s="1"/>
      <c r="H14" s="1"/>
      <c r="I14" s="1"/>
    </row>
    <row r="15" spans="1:12" x14ac:dyDescent="0.25">
      <c r="A15" s="8" t="s">
        <v>49</v>
      </c>
      <c r="B15" s="9">
        <v>405</v>
      </c>
      <c r="C15" s="9">
        <v>441</v>
      </c>
      <c r="D15" s="9">
        <v>405</v>
      </c>
      <c r="E15" s="9">
        <v>822</v>
      </c>
      <c r="F15" s="10">
        <f t="shared" si="0"/>
        <v>102.96296296296296</v>
      </c>
      <c r="G15" s="1"/>
      <c r="H15" s="1"/>
      <c r="I15" s="1"/>
    </row>
    <row r="16" spans="1:12" x14ac:dyDescent="0.25">
      <c r="A16" s="11" t="s">
        <v>50</v>
      </c>
      <c r="B16" s="12">
        <v>2404</v>
      </c>
      <c r="C16" s="12">
        <v>420</v>
      </c>
      <c r="D16" s="12">
        <v>7959</v>
      </c>
      <c r="E16" s="12">
        <v>1123</v>
      </c>
      <c r="F16" s="13">
        <f t="shared" si="0"/>
        <v>-85.890187209448428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65850</v>
      </c>
      <c r="C22" s="12">
        <v>42237</v>
      </c>
      <c r="D22" s="12">
        <v>164434</v>
      </c>
      <c r="E22" s="12">
        <v>116761</v>
      </c>
      <c r="F22" s="13">
        <f t="shared" si="0"/>
        <v>-28.992179233005345</v>
      </c>
      <c r="G22" s="1"/>
      <c r="H22" s="1"/>
      <c r="I22" s="1"/>
    </row>
    <row r="23" spans="1:9" x14ac:dyDescent="0.25">
      <c r="A23" s="8" t="s">
        <v>57</v>
      </c>
      <c r="B23" s="9">
        <v>19631</v>
      </c>
      <c r="C23" s="9">
        <v>15623</v>
      </c>
      <c r="D23" s="9">
        <v>50134</v>
      </c>
      <c r="E23" s="9">
        <v>27272</v>
      </c>
      <c r="F23" s="10">
        <f t="shared" si="0"/>
        <v>-45.601787210276456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214</v>
      </c>
      <c r="D25" s="9">
        <v>0</v>
      </c>
      <c r="E25" s="9">
        <v>214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213</v>
      </c>
      <c r="D26" s="12">
        <v>0</v>
      </c>
      <c r="E26" s="12">
        <v>213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72765</v>
      </c>
      <c r="C28" s="12">
        <v>59622</v>
      </c>
      <c r="D28" s="12">
        <v>186302</v>
      </c>
      <c r="E28" s="12">
        <v>146925</v>
      </c>
      <c r="F28" s="13">
        <f t="shared" si="0"/>
        <v>-21.136112333737699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867</v>
      </c>
      <c r="E29" s="9">
        <v>1347</v>
      </c>
      <c r="F29" s="10">
        <f t="shared" si="0"/>
        <v>55.363321799307954</v>
      </c>
      <c r="G29" s="1"/>
      <c r="H29" s="1"/>
      <c r="I29" s="1"/>
    </row>
    <row r="30" spans="1:9" x14ac:dyDescent="0.25">
      <c r="A30" s="11" t="s">
        <v>64</v>
      </c>
      <c r="B30" s="12">
        <v>124</v>
      </c>
      <c r="C30" s="12">
        <v>836</v>
      </c>
      <c r="D30" s="12">
        <v>124</v>
      </c>
      <c r="E30" s="12">
        <v>1474</v>
      </c>
      <c r="F30" s="13">
        <f t="shared" si="0"/>
        <v>1088.7096774193549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207</v>
      </c>
      <c r="D31" s="9">
        <v>0</v>
      </c>
      <c r="E31" s="9">
        <v>207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7423</v>
      </c>
      <c r="C32" s="12">
        <v>2402</v>
      </c>
      <c r="D32" s="12">
        <v>12719</v>
      </c>
      <c r="E32" s="12">
        <v>2402</v>
      </c>
      <c r="F32" s="13">
        <f t="shared" si="0"/>
        <v>-81.114867521031528</v>
      </c>
      <c r="G32" s="1"/>
      <c r="H32" s="1"/>
      <c r="I32" s="1"/>
    </row>
    <row r="33" spans="1:9" x14ac:dyDescent="0.25">
      <c r="A33" s="8" t="s">
        <v>67</v>
      </c>
      <c r="B33" s="9">
        <v>2887</v>
      </c>
      <c r="C33" s="9">
        <v>2910</v>
      </c>
      <c r="D33" s="9">
        <v>3789</v>
      </c>
      <c r="E33" s="9">
        <v>3387</v>
      </c>
      <c r="F33" s="10">
        <f t="shared" si="0"/>
        <v>-10.609659540775937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245624</v>
      </c>
      <c r="C35" s="15">
        <f t="shared" ref="C35:E35" si="1">SUM(C7:C34)</f>
        <v>185539</v>
      </c>
      <c r="D35" s="15">
        <f t="shared" si="1"/>
        <v>535017</v>
      </c>
      <c r="E35" s="15">
        <f t="shared" si="1"/>
        <v>397504</v>
      </c>
      <c r="F35" s="16">
        <f t="shared" si="0"/>
        <v>-25.702547769510133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3031</v>
      </c>
      <c r="C38" s="41">
        <f>D7</f>
        <v>2271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146925</v>
      </c>
      <c r="G38" s="42">
        <f>LOOKUP(E38,$A$38:$A$65,$C$38:$C$65)</f>
        <v>186302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7965</v>
      </c>
      <c r="C39" s="41">
        <f t="shared" ref="C39:C65" si="5">D8</f>
        <v>1561</v>
      </c>
      <c r="D39" s="41">
        <f t="shared" ref="D39:D65" si="6">_xlfn.RANK.EQ(B39,$B$38:$B$65)+COUNTIF($B$38:$B$65,B39)-1</f>
        <v>6</v>
      </c>
      <c r="E39" s="42" t="str">
        <f t="shared" si="2"/>
        <v>LAS PALMAS</v>
      </c>
      <c r="F39" s="42">
        <f t="shared" ref="F39:F54" si="7">LOOKUP(E39,$A$38:$A$65,$B$38:$B$65)</f>
        <v>116761</v>
      </c>
      <c r="G39" s="42">
        <f t="shared" ref="G39:G65" si="8">LOOKUP(E39,$A$38:$A$65,$C$38:$C$65)</f>
        <v>164434</v>
      </c>
    </row>
    <row r="40" spans="1:9" x14ac:dyDescent="0.25">
      <c r="A40" s="42" t="str">
        <f t="shared" si="3"/>
        <v>ALMERIA</v>
      </c>
      <c r="B40" s="41">
        <f t="shared" si="4"/>
        <v>1837</v>
      </c>
      <c r="C40" s="41">
        <f t="shared" si="5"/>
        <v>1372</v>
      </c>
      <c r="D40" s="41">
        <f t="shared" si="6"/>
        <v>11</v>
      </c>
      <c r="E40" s="42" t="str">
        <f t="shared" si="2"/>
        <v>BARCELONA</v>
      </c>
      <c r="F40" s="42">
        <f t="shared" si="7"/>
        <v>44693</v>
      </c>
      <c r="G40" s="42">
        <f t="shared" si="8"/>
        <v>54305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30269</v>
      </c>
      <c r="G41" s="42">
        <f t="shared" si="8"/>
        <v>45104</v>
      </c>
    </row>
    <row r="42" spans="1:9" x14ac:dyDescent="0.25">
      <c r="A42" s="42" t="str">
        <f t="shared" si="3"/>
        <v>BAHIA DE ALGECIRAS</v>
      </c>
      <c r="B42" s="41">
        <f t="shared" si="4"/>
        <v>59</v>
      </c>
      <c r="C42" s="41">
        <f t="shared" si="5"/>
        <v>0</v>
      </c>
      <c r="D42" s="41">
        <f t="shared" si="6"/>
        <v>19</v>
      </c>
      <c r="E42" s="42" t="str">
        <f t="shared" si="2"/>
        <v>MALAGA</v>
      </c>
      <c r="F42" s="42">
        <f t="shared" si="7"/>
        <v>27272</v>
      </c>
      <c r="G42" s="42">
        <f t="shared" si="8"/>
        <v>50134</v>
      </c>
    </row>
    <row r="43" spans="1:9" x14ac:dyDescent="0.25">
      <c r="A43" s="42" t="str">
        <f t="shared" si="3"/>
        <v>BAHIA DE CADIZ</v>
      </c>
      <c r="B43" s="41">
        <f t="shared" si="4"/>
        <v>7503</v>
      </c>
      <c r="C43" s="41">
        <f t="shared" si="5"/>
        <v>3671</v>
      </c>
      <c r="D43" s="41">
        <f t="shared" si="6"/>
        <v>7</v>
      </c>
      <c r="E43" s="42" t="str">
        <f t="shared" si="2"/>
        <v>ALICANTE</v>
      </c>
      <c r="F43" s="42">
        <f t="shared" si="7"/>
        <v>7965</v>
      </c>
      <c r="G43" s="42">
        <f t="shared" si="8"/>
        <v>1561</v>
      </c>
    </row>
    <row r="44" spans="1:9" x14ac:dyDescent="0.25">
      <c r="A44" s="42" t="str">
        <f t="shared" si="3"/>
        <v>BALEARES</v>
      </c>
      <c r="B44" s="41">
        <f t="shared" si="4"/>
        <v>30269</v>
      </c>
      <c r="C44" s="41">
        <f t="shared" si="5"/>
        <v>45104</v>
      </c>
      <c r="D44" s="41">
        <f t="shared" si="6"/>
        <v>4</v>
      </c>
      <c r="E44" s="42" t="str">
        <f t="shared" si="2"/>
        <v>BAHIA DE CADIZ</v>
      </c>
      <c r="F44" s="42">
        <f t="shared" si="7"/>
        <v>7503</v>
      </c>
      <c r="G44" s="42">
        <f t="shared" si="8"/>
        <v>3671</v>
      </c>
    </row>
    <row r="45" spans="1:9" x14ac:dyDescent="0.25">
      <c r="A45" s="42" t="str">
        <f t="shared" si="3"/>
        <v>BARCELONA</v>
      </c>
      <c r="B45" s="41">
        <f t="shared" si="4"/>
        <v>44693</v>
      </c>
      <c r="C45" s="41">
        <f t="shared" si="5"/>
        <v>54305</v>
      </c>
      <c r="D45" s="41">
        <f t="shared" si="6"/>
        <v>3</v>
      </c>
      <c r="E45" s="42" t="str">
        <f t="shared" si="2"/>
        <v>VIGO</v>
      </c>
      <c r="F45" s="42">
        <f t="shared" si="7"/>
        <v>3387</v>
      </c>
      <c r="G45" s="42">
        <f t="shared" si="8"/>
        <v>3789</v>
      </c>
    </row>
    <row r="46" spans="1:9" x14ac:dyDescent="0.25">
      <c r="A46" s="42" t="str">
        <f t="shared" si="3"/>
        <v>BILBAO</v>
      </c>
      <c r="B46" s="41">
        <f t="shared" si="4"/>
        <v>822</v>
      </c>
      <c r="C46" s="41">
        <f t="shared" si="5"/>
        <v>405</v>
      </c>
      <c r="D46" s="41">
        <f t="shared" si="6"/>
        <v>15</v>
      </c>
      <c r="E46" s="42" t="str">
        <f t="shared" si="2"/>
        <v>A CORUÑA</v>
      </c>
      <c r="F46" s="42">
        <f t="shared" si="7"/>
        <v>3031</v>
      </c>
      <c r="G46" s="42">
        <f t="shared" si="8"/>
        <v>2271</v>
      </c>
    </row>
    <row r="47" spans="1:9" x14ac:dyDescent="0.25">
      <c r="A47" s="42" t="str">
        <f t="shared" si="3"/>
        <v>CARTAGENA</v>
      </c>
      <c r="B47" s="41">
        <f t="shared" si="4"/>
        <v>1123</v>
      </c>
      <c r="C47" s="41">
        <f t="shared" si="5"/>
        <v>7959</v>
      </c>
      <c r="D47" s="41">
        <f t="shared" si="6"/>
        <v>14</v>
      </c>
      <c r="E47" s="42" t="str">
        <f t="shared" si="2"/>
        <v>VALENCIA</v>
      </c>
      <c r="F47" s="42">
        <f t="shared" si="7"/>
        <v>2402</v>
      </c>
      <c r="G47" s="42">
        <f t="shared" si="8"/>
        <v>12719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1837</v>
      </c>
      <c r="G48" s="42">
        <f t="shared" si="8"/>
        <v>1372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SEVILLA</v>
      </c>
      <c r="F49" s="42">
        <f t="shared" si="7"/>
        <v>1474</v>
      </c>
      <c r="G49" s="42">
        <f t="shared" si="8"/>
        <v>124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1347</v>
      </c>
      <c r="G50" s="42">
        <f t="shared" si="8"/>
        <v>867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1123</v>
      </c>
      <c r="G51" s="42">
        <f t="shared" si="8"/>
        <v>7959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BILBAO</v>
      </c>
      <c r="F52" s="42">
        <f t="shared" si="7"/>
        <v>822</v>
      </c>
      <c r="G52" s="42">
        <f t="shared" si="8"/>
        <v>405</v>
      </c>
    </row>
    <row r="53" spans="1:7" x14ac:dyDescent="0.25">
      <c r="A53" s="42" t="str">
        <f t="shared" si="3"/>
        <v>LAS PALMAS</v>
      </c>
      <c r="B53" s="41">
        <f t="shared" si="4"/>
        <v>116761</v>
      </c>
      <c r="C53" s="41">
        <f t="shared" si="5"/>
        <v>164434</v>
      </c>
      <c r="D53" s="41">
        <f t="shared" si="6"/>
        <v>2</v>
      </c>
      <c r="E53" s="42" t="str">
        <f t="shared" si="2"/>
        <v>MELILLA</v>
      </c>
      <c r="F53" s="42">
        <f t="shared" si="7"/>
        <v>214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27272</v>
      </c>
      <c r="C54" s="41">
        <f t="shared" si="5"/>
        <v>50134</v>
      </c>
      <c r="D54" s="41">
        <f t="shared" si="6"/>
        <v>5</v>
      </c>
      <c r="E54" s="42" t="str">
        <f t="shared" si="2"/>
        <v>MOTRIL</v>
      </c>
      <c r="F54" s="42">
        <f t="shared" si="7"/>
        <v>213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207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214</v>
      </c>
      <c r="C56" s="41">
        <f t="shared" si="5"/>
        <v>0</v>
      </c>
      <c r="D56" s="41">
        <f t="shared" si="6"/>
        <v>16</v>
      </c>
      <c r="E56" s="42" t="str">
        <f t="shared" si="2"/>
        <v>BAHIA DE ALGECIRAS</v>
      </c>
      <c r="F56" s="42">
        <f t="shared" si="9"/>
        <v>59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213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146925</v>
      </c>
      <c r="C59" s="41">
        <f t="shared" si="5"/>
        <v>186302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1347</v>
      </c>
      <c r="C60" s="41">
        <f t="shared" si="5"/>
        <v>867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1474</v>
      </c>
      <c r="C61" s="41">
        <f t="shared" si="5"/>
        <v>124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207</v>
      </c>
      <c r="C62" s="41">
        <f t="shared" si="5"/>
        <v>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2402</v>
      </c>
      <c r="C63" s="41">
        <f t="shared" si="5"/>
        <v>12719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3387</v>
      </c>
      <c r="C64" s="41">
        <f t="shared" si="5"/>
        <v>3789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1434</v>
      </c>
      <c r="C8" s="12">
        <v>1800</v>
      </c>
      <c r="D8" s="12">
        <v>4186</v>
      </c>
      <c r="E8" s="12">
        <v>6238</v>
      </c>
      <c r="F8" s="13">
        <f t="shared" ref="F8:F35" si="0">((E8*100)/D8)-100</f>
        <v>49.020544672718586</v>
      </c>
      <c r="G8" s="1"/>
      <c r="H8" s="1"/>
      <c r="I8" s="1"/>
    </row>
    <row r="9" spans="1:12" x14ac:dyDescent="0.25">
      <c r="A9" s="8" t="s">
        <v>43</v>
      </c>
      <c r="B9" s="9">
        <v>10780</v>
      </c>
      <c r="C9" s="9">
        <v>7727</v>
      </c>
      <c r="D9" s="9">
        <v>34221</v>
      </c>
      <c r="E9" s="9">
        <v>28744</v>
      </c>
      <c r="F9" s="10">
        <f t="shared" si="0"/>
        <v>-16.004792378948594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72629</v>
      </c>
      <c r="C11" s="9">
        <v>68306</v>
      </c>
      <c r="D11" s="9">
        <v>216966</v>
      </c>
      <c r="E11" s="9">
        <v>224540</v>
      </c>
      <c r="F11" s="10">
        <f t="shared" si="0"/>
        <v>3.49086953716251</v>
      </c>
      <c r="G11" s="1"/>
      <c r="H11" s="1"/>
      <c r="I11" s="1"/>
    </row>
    <row r="12" spans="1:12" x14ac:dyDescent="0.25">
      <c r="A12" s="11" t="s">
        <v>46</v>
      </c>
      <c r="B12" s="12">
        <v>941</v>
      </c>
      <c r="C12" s="12">
        <v>1115</v>
      </c>
      <c r="D12" s="12">
        <v>2686</v>
      </c>
      <c r="E12" s="12">
        <v>2900</v>
      </c>
      <c r="F12" s="13">
        <f t="shared" si="0"/>
        <v>7.9672375279225633</v>
      </c>
      <c r="G12" s="1"/>
      <c r="H12" s="1"/>
      <c r="I12" s="1"/>
    </row>
    <row r="13" spans="1:12" x14ac:dyDescent="0.25">
      <c r="A13" s="8" t="s">
        <v>47</v>
      </c>
      <c r="B13" s="9">
        <v>27804</v>
      </c>
      <c r="C13" s="9">
        <v>23410</v>
      </c>
      <c r="D13" s="9">
        <v>62610</v>
      </c>
      <c r="E13" s="9">
        <v>63866</v>
      </c>
      <c r="F13" s="10">
        <f t="shared" si="0"/>
        <v>2.0060693180003142</v>
      </c>
      <c r="G13" s="1"/>
      <c r="H13" s="1"/>
      <c r="I13" s="1"/>
    </row>
    <row r="14" spans="1:12" x14ac:dyDescent="0.25">
      <c r="A14" s="11" t="s">
        <v>48</v>
      </c>
      <c r="B14" s="12">
        <v>10485</v>
      </c>
      <c r="C14" s="12">
        <v>7985</v>
      </c>
      <c r="D14" s="12">
        <v>23023</v>
      </c>
      <c r="E14" s="12">
        <v>22524</v>
      </c>
      <c r="F14" s="13">
        <f t="shared" si="0"/>
        <v>-2.1673978195717325</v>
      </c>
      <c r="G14" s="1"/>
      <c r="H14" s="1"/>
      <c r="I14" s="1"/>
    </row>
    <row r="15" spans="1:12" x14ac:dyDescent="0.25">
      <c r="A15" s="8" t="s">
        <v>49</v>
      </c>
      <c r="B15" s="9">
        <v>4144</v>
      </c>
      <c r="C15" s="9">
        <v>2615</v>
      </c>
      <c r="D15" s="9">
        <v>7231</v>
      </c>
      <c r="E15" s="9">
        <v>3814</v>
      </c>
      <c r="F15" s="10">
        <f t="shared" si="0"/>
        <v>-47.254874844419859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26119</v>
      </c>
      <c r="C18" s="12">
        <v>22680</v>
      </c>
      <c r="D18" s="12">
        <v>73644</v>
      </c>
      <c r="E18" s="12">
        <v>72490</v>
      </c>
      <c r="F18" s="13">
        <f t="shared" si="0"/>
        <v>-1.5669979903318705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39</v>
      </c>
      <c r="C20" s="12">
        <v>0</v>
      </c>
      <c r="D20" s="12">
        <v>72</v>
      </c>
      <c r="E20" s="12">
        <v>7</v>
      </c>
      <c r="F20" s="13">
        <f t="shared" si="0"/>
        <v>-90.277777777777771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11970</v>
      </c>
      <c r="C22" s="12">
        <v>3200</v>
      </c>
      <c r="D22" s="12">
        <v>27301</v>
      </c>
      <c r="E22" s="12">
        <v>15213</v>
      </c>
      <c r="F22" s="13">
        <f t="shared" si="0"/>
        <v>-44.2767664188125</v>
      </c>
      <c r="G22" s="1"/>
      <c r="H22" s="1"/>
      <c r="I22" s="1"/>
    </row>
    <row r="23" spans="1:9" x14ac:dyDescent="0.25">
      <c r="A23" s="8" t="s">
        <v>57</v>
      </c>
      <c r="B23" s="9">
        <v>2390</v>
      </c>
      <c r="C23" s="9">
        <v>1833</v>
      </c>
      <c r="D23" s="9">
        <v>5977</v>
      </c>
      <c r="E23" s="9">
        <v>6648</v>
      </c>
      <c r="F23" s="10">
        <f t="shared" si="0"/>
        <v>11.22636774301489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4181</v>
      </c>
      <c r="C25" s="9">
        <v>3300</v>
      </c>
      <c r="D25" s="9">
        <v>9768</v>
      </c>
      <c r="E25" s="9">
        <v>10621</v>
      </c>
      <c r="F25" s="10">
        <f t="shared" si="0"/>
        <v>8.7325962325962365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984</v>
      </c>
      <c r="C27" s="9">
        <v>0</v>
      </c>
      <c r="D27" s="9">
        <v>988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54954</v>
      </c>
      <c r="C28" s="12">
        <v>40661</v>
      </c>
      <c r="D28" s="12">
        <v>138294</v>
      </c>
      <c r="E28" s="12">
        <v>120008</v>
      </c>
      <c r="F28" s="13">
        <f t="shared" si="0"/>
        <v>-13.222554846920332</v>
      </c>
      <c r="G28" s="1"/>
      <c r="H28" s="1"/>
      <c r="I28" s="1"/>
    </row>
    <row r="29" spans="1:9" x14ac:dyDescent="0.25">
      <c r="A29" s="8" t="s">
        <v>63</v>
      </c>
      <c r="B29" s="9">
        <v>2518</v>
      </c>
      <c r="C29" s="9">
        <v>2472</v>
      </c>
      <c r="D29" s="9">
        <v>2518</v>
      </c>
      <c r="E29" s="9">
        <v>2472</v>
      </c>
      <c r="F29" s="10">
        <f t="shared" si="0"/>
        <v>-1.8268467037331249</v>
      </c>
      <c r="G29" s="1"/>
      <c r="H29" s="1"/>
      <c r="I29" s="1"/>
    </row>
    <row r="30" spans="1:9" x14ac:dyDescent="0.25">
      <c r="A30" s="11" t="s">
        <v>64</v>
      </c>
      <c r="B30" s="12">
        <v>3</v>
      </c>
      <c r="C30" s="12">
        <v>0</v>
      </c>
      <c r="D30" s="12">
        <v>3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64</v>
      </c>
      <c r="C31" s="9">
        <v>1</v>
      </c>
      <c r="D31" s="9">
        <v>64</v>
      </c>
      <c r="E31" s="9">
        <v>1</v>
      </c>
      <c r="F31" s="10">
        <f t="shared" si="0"/>
        <v>-98.4375</v>
      </c>
      <c r="G31" s="1"/>
      <c r="H31" s="1"/>
      <c r="I31" s="1"/>
    </row>
    <row r="32" spans="1:9" x14ac:dyDescent="0.25">
      <c r="A32" s="11" t="s">
        <v>66</v>
      </c>
      <c r="B32" s="12">
        <v>3532</v>
      </c>
      <c r="C32" s="12">
        <v>1862</v>
      </c>
      <c r="D32" s="12">
        <v>9947</v>
      </c>
      <c r="E32" s="12">
        <v>6978</v>
      </c>
      <c r="F32" s="13">
        <f t="shared" si="0"/>
        <v>-29.848195435809785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2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234971</v>
      </c>
      <c r="C35" s="15">
        <f t="shared" ref="C35:E35" si="1">SUM(C7:C34)</f>
        <v>188967</v>
      </c>
      <c r="D35" s="15">
        <f t="shared" si="1"/>
        <v>619499</v>
      </c>
      <c r="E35" s="15">
        <f t="shared" si="1"/>
        <v>587066</v>
      </c>
      <c r="F35" s="16">
        <f t="shared" si="0"/>
        <v>-5.2353595405319453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224540</v>
      </c>
      <c r="G38" s="42">
        <f>LOOKUP(E38,$A$38:$A$65,$C$38:$C$65)</f>
        <v>216966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6238</v>
      </c>
      <c r="C39" s="41">
        <f t="shared" ref="C39:C65" si="5">D8</f>
        <v>4186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120008</v>
      </c>
      <c r="G39" s="42">
        <f t="shared" ref="G39:G65" si="8">LOOKUP(E39,$A$38:$A$65,$C$38:$C$65)</f>
        <v>138294</v>
      </c>
    </row>
    <row r="40" spans="1:9" x14ac:dyDescent="0.25">
      <c r="A40" s="42" t="str">
        <f t="shared" si="3"/>
        <v>ALMERIA</v>
      </c>
      <c r="B40" s="41">
        <f t="shared" si="4"/>
        <v>28744</v>
      </c>
      <c r="C40" s="41">
        <f t="shared" si="5"/>
        <v>34221</v>
      </c>
      <c r="D40" s="41">
        <f t="shared" si="6"/>
        <v>5</v>
      </c>
      <c r="E40" s="42" t="str">
        <f t="shared" si="2"/>
        <v>CEUTA</v>
      </c>
      <c r="F40" s="42">
        <f t="shared" si="7"/>
        <v>72490</v>
      </c>
      <c r="G40" s="42">
        <f t="shared" si="8"/>
        <v>73644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63866</v>
      </c>
      <c r="G41" s="42">
        <f t="shared" si="8"/>
        <v>62610</v>
      </c>
    </row>
    <row r="42" spans="1:9" x14ac:dyDescent="0.25">
      <c r="A42" s="42" t="str">
        <f t="shared" si="3"/>
        <v>BAHIA DE ALGECIRAS</v>
      </c>
      <c r="B42" s="41">
        <f t="shared" si="4"/>
        <v>224540</v>
      </c>
      <c r="C42" s="41">
        <f t="shared" si="5"/>
        <v>216966</v>
      </c>
      <c r="D42" s="41">
        <f t="shared" si="6"/>
        <v>1</v>
      </c>
      <c r="E42" s="42" t="str">
        <f t="shared" si="2"/>
        <v>ALMERIA</v>
      </c>
      <c r="F42" s="42">
        <f t="shared" si="7"/>
        <v>28744</v>
      </c>
      <c r="G42" s="42">
        <f t="shared" si="8"/>
        <v>34221</v>
      </c>
    </row>
    <row r="43" spans="1:9" x14ac:dyDescent="0.25">
      <c r="A43" s="42" t="str">
        <f t="shared" si="3"/>
        <v>BAHIA DE CADIZ</v>
      </c>
      <c r="B43" s="41">
        <f t="shared" si="4"/>
        <v>2900</v>
      </c>
      <c r="C43" s="41">
        <f t="shared" si="5"/>
        <v>2686</v>
      </c>
      <c r="D43" s="41">
        <f t="shared" si="6"/>
        <v>13</v>
      </c>
      <c r="E43" s="42" t="str">
        <f t="shared" si="2"/>
        <v>BARCELONA</v>
      </c>
      <c r="F43" s="42">
        <f t="shared" si="7"/>
        <v>22524</v>
      </c>
      <c r="G43" s="42">
        <f t="shared" si="8"/>
        <v>23023</v>
      </c>
    </row>
    <row r="44" spans="1:9" x14ac:dyDescent="0.25">
      <c r="A44" s="42" t="str">
        <f t="shared" si="3"/>
        <v>BALEARES</v>
      </c>
      <c r="B44" s="41">
        <f t="shared" si="4"/>
        <v>63866</v>
      </c>
      <c r="C44" s="41">
        <f t="shared" si="5"/>
        <v>62610</v>
      </c>
      <c r="D44" s="41">
        <f t="shared" si="6"/>
        <v>4</v>
      </c>
      <c r="E44" s="42" t="str">
        <f t="shared" si="2"/>
        <v>LAS PALMAS</v>
      </c>
      <c r="F44" s="42">
        <f t="shared" si="7"/>
        <v>15213</v>
      </c>
      <c r="G44" s="42">
        <f t="shared" si="8"/>
        <v>27301</v>
      </c>
    </row>
    <row r="45" spans="1:9" x14ac:dyDescent="0.25">
      <c r="A45" s="42" t="str">
        <f t="shared" si="3"/>
        <v>BARCELONA</v>
      </c>
      <c r="B45" s="41">
        <f t="shared" si="4"/>
        <v>22524</v>
      </c>
      <c r="C45" s="41">
        <f t="shared" si="5"/>
        <v>23023</v>
      </c>
      <c r="D45" s="41">
        <f t="shared" si="6"/>
        <v>6</v>
      </c>
      <c r="E45" s="42" t="str">
        <f t="shared" si="2"/>
        <v>MELILLA</v>
      </c>
      <c r="F45" s="42">
        <f t="shared" si="7"/>
        <v>10621</v>
      </c>
      <c r="G45" s="42">
        <f t="shared" si="8"/>
        <v>9768</v>
      </c>
    </row>
    <row r="46" spans="1:9" x14ac:dyDescent="0.25">
      <c r="A46" s="42" t="str">
        <f t="shared" si="3"/>
        <v>BILBAO</v>
      </c>
      <c r="B46" s="41">
        <f t="shared" si="4"/>
        <v>3814</v>
      </c>
      <c r="C46" s="41">
        <f t="shared" si="5"/>
        <v>7231</v>
      </c>
      <c r="D46" s="41">
        <f t="shared" si="6"/>
        <v>12</v>
      </c>
      <c r="E46" s="42" t="str">
        <f t="shared" si="2"/>
        <v>VALENCIA</v>
      </c>
      <c r="F46" s="42">
        <f t="shared" si="7"/>
        <v>6978</v>
      </c>
      <c r="G46" s="42">
        <f t="shared" si="8"/>
        <v>9947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6648</v>
      </c>
      <c r="G47" s="42">
        <f t="shared" si="8"/>
        <v>5977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6238</v>
      </c>
      <c r="G48" s="42">
        <f t="shared" si="8"/>
        <v>4186</v>
      </c>
    </row>
    <row r="49" spans="1:7" x14ac:dyDescent="0.25">
      <c r="A49" s="42" t="str">
        <f t="shared" si="3"/>
        <v>CEUTA</v>
      </c>
      <c r="B49" s="41">
        <f t="shared" si="4"/>
        <v>72490</v>
      </c>
      <c r="C49" s="41">
        <f t="shared" si="5"/>
        <v>73644</v>
      </c>
      <c r="D49" s="41">
        <f t="shared" si="6"/>
        <v>3</v>
      </c>
      <c r="E49" s="42" t="str">
        <f t="shared" si="2"/>
        <v>BILBAO</v>
      </c>
      <c r="F49" s="42">
        <f t="shared" si="7"/>
        <v>3814</v>
      </c>
      <c r="G49" s="42">
        <f t="shared" si="8"/>
        <v>7231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2900</v>
      </c>
      <c r="G50" s="42">
        <f t="shared" si="8"/>
        <v>2686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72</v>
      </c>
      <c r="D51" s="41">
        <f t="shared" si="6"/>
        <v>15</v>
      </c>
      <c r="E51" s="42" t="str">
        <f t="shared" si="2"/>
        <v>SANTANDER</v>
      </c>
      <c r="F51" s="42">
        <f t="shared" si="7"/>
        <v>2472</v>
      </c>
      <c r="G51" s="42">
        <f t="shared" si="8"/>
        <v>2518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7</v>
      </c>
      <c r="G52" s="42">
        <f t="shared" si="8"/>
        <v>72</v>
      </c>
    </row>
    <row r="53" spans="1:7" x14ac:dyDescent="0.25">
      <c r="A53" s="42" t="str">
        <f t="shared" si="3"/>
        <v>LAS PALMAS</v>
      </c>
      <c r="B53" s="41">
        <f t="shared" si="4"/>
        <v>15213</v>
      </c>
      <c r="C53" s="41">
        <f t="shared" si="5"/>
        <v>27301</v>
      </c>
      <c r="D53" s="41">
        <f t="shared" si="6"/>
        <v>7</v>
      </c>
      <c r="E53" s="42" t="str">
        <f t="shared" si="2"/>
        <v>VIGO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6648</v>
      </c>
      <c r="C54" s="41">
        <f t="shared" si="5"/>
        <v>5977</v>
      </c>
      <c r="D54" s="41">
        <f t="shared" si="6"/>
        <v>10</v>
      </c>
      <c r="E54" s="42" t="str">
        <f t="shared" si="2"/>
        <v>TARRAGONA</v>
      </c>
      <c r="F54" s="42">
        <f t="shared" si="7"/>
        <v>1</v>
      </c>
      <c r="G54" s="42">
        <f t="shared" si="8"/>
        <v>64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10621</v>
      </c>
      <c r="C56" s="41">
        <f t="shared" si="5"/>
        <v>9768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988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120008</v>
      </c>
      <c r="C59" s="41">
        <f t="shared" si="5"/>
        <v>138294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2472</v>
      </c>
      <c r="C60" s="41">
        <f t="shared" si="5"/>
        <v>2518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64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6978</v>
      </c>
      <c r="C63" s="41">
        <f t="shared" si="5"/>
        <v>9947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</v>
      </c>
      <c r="C64" s="41">
        <f t="shared" si="5"/>
        <v>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133</v>
      </c>
      <c r="C7" s="9">
        <v>114</v>
      </c>
      <c r="D7" s="9">
        <v>357</v>
      </c>
      <c r="E7" s="9">
        <v>328</v>
      </c>
      <c r="F7" s="10">
        <f>((E7*100)/D7)-100</f>
        <v>-8.1232492997198875</v>
      </c>
      <c r="G7" s="1"/>
      <c r="H7" s="1"/>
      <c r="I7" s="1"/>
    </row>
    <row r="8" spans="1:12" x14ac:dyDescent="0.25">
      <c r="A8" s="11" t="s">
        <v>42</v>
      </c>
      <c r="B8" s="12">
        <v>95</v>
      </c>
      <c r="C8" s="12">
        <v>108</v>
      </c>
      <c r="D8" s="12">
        <v>255</v>
      </c>
      <c r="E8" s="12">
        <v>293</v>
      </c>
      <c r="F8" s="13">
        <f t="shared" ref="F8:F35" si="0">((E8*100)/D8)-100</f>
        <v>14.901960784313729</v>
      </c>
      <c r="G8" s="1"/>
      <c r="H8" s="1"/>
      <c r="I8" s="1"/>
    </row>
    <row r="9" spans="1:12" x14ac:dyDescent="0.25">
      <c r="A9" s="8" t="s">
        <v>43</v>
      </c>
      <c r="B9" s="9">
        <v>185</v>
      </c>
      <c r="C9" s="9">
        <v>143</v>
      </c>
      <c r="D9" s="9">
        <v>485</v>
      </c>
      <c r="E9" s="9">
        <v>460</v>
      </c>
      <c r="F9" s="10">
        <f t="shared" si="0"/>
        <v>-5.1546391752577279</v>
      </c>
      <c r="G9" s="1"/>
      <c r="H9" s="1"/>
      <c r="I9" s="1"/>
    </row>
    <row r="10" spans="1:12" x14ac:dyDescent="0.25">
      <c r="A10" s="11" t="s">
        <v>44</v>
      </c>
      <c r="B10" s="12">
        <v>78</v>
      </c>
      <c r="C10" s="12">
        <v>83</v>
      </c>
      <c r="D10" s="12">
        <v>217</v>
      </c>
      <c r="E10" s="12">
        <v>238</v>
      </c>
      <c r="F10" s="13">
        <f t="shared" si="0"/>
        <v>9.6774193548387046</v>
      </c>
      <c r="G10" s="1"/>
      <c r="H10" s="1"/>
      <c r="I10" s="1"/>
    </row>
    <row r="11" spans="1:12" x14ac:dyDescent="0.25">
      <c r="A11" s="8" t="s">
        <v>45</v>
      </c>
      <c r="B11" s="9">
        <v>1802</v>
      </c>
      <c r="C11" s="9">
        <v>1734</v>
      </c>
      <c r="D11" s="9">
        <v>5408</v>
      </c>
      <c r="E11" s="9">
        <v>4924</v>
      </c>
      <c r="F11" s="10">
        <f t="shared" si="0"/>
        <v>-8.9497041420118393</v>
      </c>
      <c r="G11" s="1"/>
      <c r="H11" s="1"/>
      <c r="I11" s="1"/>
    </row>
    <row r="12" spans="1:12" x14ac:dyDescent="0.25">
      <c r="A12" s="11" t="s">
        <v>46</v>
      </c>
      <c r="B12" s="12">
        <v>137</v>
      </c>
      <c r="C12" s="12">
        <v>146</v>
      </c>
      <c r="D12" s="12">
        <v>358</v>
      </c>
      <c r="E12" s="12">
        <v>379</v>
      </c>
      <c r="F12" s="13">
        <f t="shared" si="0"/>
        <v>5.865921787709496</v>
      </c>
      <c r="G12" s="1"/>
      <c r="H12" s="1"/>
      <c r="I12" s="1"/>
    </row>
    <row r="13" spans="1:12" x14ac:dyDescent="0.25">
      <c r="A13" s="8" t="s">
        <v>47</v>
      </c>
      <c r="B13" s="9">
        <v>837</v>
      </c>
      <c r="C13" s="9">
        <v>781</v>
      </c>
      <c r="D13" s="9">
        <v>1962</v>
      </c>
      <c r="E13" s="9">
        <v>1989</v>
      </c>
      <c r="F13" s="10">
        <f t="shared" si="0"/>
        <v>1.3761467889908232</v>
      </c>
      <c r="G13" s="1"/>
      <c r="H13" s="1"/>
      <c r="I13" s="1"/>
    </row>
    <row r="14" spans="1:12" x14ac:dyDescent="0.25">
      <c r="A14" s="11" t="s">
        <v>48</v>
      </c>
      <c r="B14" s="12">
        <v>691</v>
      </c>
      <c r="C14" s="12">
        <v>746</v>
      </c>
      <c r="D14" s="12">
        <v>1849</v>
      </c>
      <c r="E14" s="12">
        <v>2025</v>
      </c>
      <c r="F14" s="13">
        <f t="shared" si="0"/>
        <v>9.5186587344510514</v>
      </c>
      <c r="G14" s="1"/>
      <c r="H14" s="1"/>
      <c r="I14" s="1"/>
    </row>
    <row r="15" spans="1:12" x14ac:dyDescent="0.25">
      <c r="A15" s="8" t="s">
        <v>49</v>
      </c>
      <c r="B15" s="9">
        <v>328</v>
      </c>
      <c r="C15" s="9">
        <v>328</v>
      </c>
      <c r="D15" s="9">
        <v>872</v>
      </c>
      <c r="E15" s="9">
        <v>855</v>
      </c>
      <c r="F15" s="10">
        <f t="shared" si="0"/>
        <v>-1.949541284403665</v>
      </c>
      <c r="G15" s="1"/>
      <c r="H15" s="1"/>
      <c r="I15" s="1"/>
    </row>
    <row r="16" spans="1:12" x14ac:dyDescent="0.25">
      <c r="A16" s="11" t="s">
        <v>50</v>
      </c>
      <c r="B16" s="12">
        <v>166</v>
      </c>
      <c r="C16" s="12">
        <v>135</v>
      </c>
      <c r="D16" s="12">
        <v>424</v>
      </c>
      <c r="E16" s="12">
        <v>424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51</v>
      </c>
      <c r="B17" s="9">
        <v>97</v>
      </c>
      <c r="C17" s="9">
        <v>102</v>
      </c>
      <c r="D17" s="9">
        <v>266</v>
      </c>
      <c r="E17" s="9">
        <v>279</v>
      </c>
      <c r="F17" s="10">
        <f t="shared" si="0"/>
        <v>4.8872180451127889</v>
      </c>
      <c r="G17" s="1"/>
      <c r="H17" s="1"/>
      <c r="I17" s="1"/>
    </row>
    <row r="18" spans="1:9" x14ac:dyDescent="0.25">
      <c r="A18" s="11" t="s">
        <v>52</v>
      </c>
      <c r="B18" s="12">
        <v>702</v>
      </c>
      <c r="C18" s="12">
        <v>761</v>
      </c>
      <c r="D18" s="12">
        <v>2097</v>
      </c>
      <c r="E18" s="12">
        <v>2212</v>
      </c>
      <c r="F18" s="13">
        <f t="shared" si="0"/>
        <v>5.4840247973295249</v>
      </c>
      <c r="G18" s="1"/>
      <c r="H18" s="1"/>
      <c r="I18" s="1"/>
    </row>
    <row r="19" spans="1:9" x14ac:dyDescent="0.25">
      <c r="A19" s="8" t="s">
        <v>53</v>
      </c>
      <c r="B19" s="9">
        <v>99</v>
      </c>
      <c r="C19" s="9">
        <v>81</v>
      </c>
      <c r="D19" s="9">
        <v>256</v>
      </c>
      <c r="E19" s="9">
        <v>252</v>
      </c>
      <c r="F19" s="10">
        <f t="shared" si="0"/>
        <v>-1.5625</v>
      </c>
      <c r="G19" s="1"/>
      <c r="H19" s="1"/>
      <c r="I19" s="1"/>
    </row>
    <row r="20" spans="1:9" x14ac:dyDescent="0.25">
      <c r="A20" s="11" t="s">
        <v>54</v>
      </c>
      <c r="B20" s="12">
        <v>106</v>
      </c>
      <c r="C20" s="12">
        <v>89</v>
      </c>
      <c r="D20" s="12">
        <v>254</v>
      </c>
      <c r="E20" s="12">
        <v>248</v>
      </c>
      <c r="F20" s="13">
        <f t="shared" si="0"/>
        <v>-2.3622047244094517</v>
      </c>
      <c r="G20" s="1"/>
      <c r="H20" s="1"/>
      <c r="I20" s="1"/>
    </row>
    <row r="21" spans="1:9" x14ac:dyDescent="0.25">
      <c r="A21" s="8" t="s">
        <v>55</v>
      </c>
      <c r="B21" s="9">
        <v>139</v>
      </c>
      <c r="C21" s="9">
        <v>158</v>
      </c>
      <c r="D21" s="9">
        <v>373</v>
      </c>
      <c r="E21" s="9">
        <v>377</v>
      </c>
      <c r="F21" s="10">
        <f t="shared" si="0"/>
        <v>1.0723860589812375</v>
      </c>
      <c r="G21" s="1"/>
      <c r="H21" s="1"/>
      <c r="I21" s="1"/>
    </row>
    <row r="22" spans="1:9" x14ac:dyDescent="0.25">
      <c r="A22" s="11" t="s">
        <v>56</v>
      </c>
      <c r="B22" s="12">
        <v>1095</v>
      </c>
      <c r="C22" s="12">
        <v>925</v>
      </c>
      <c r="D22" s="12">
        <v>3064</v>
      </c>
      <c r="E22" s="12">
        <v>2605</v>
      </c>
      <c r="F22" s="13">
        <f t="shared" si="0"/>
        <v>-14.980417754569189</v>
      </c>
      <c r="G22" s="1"/>
      <c r="H22" s="1"/>
      <c r="I22" s="1"/>
    </row>
    <row r="23" spans="1:9" x14ac:dyDescent="0.25">
      <c r="A23" s="8" t="s">
        <v>57</v>
      </c>
      <c r="B23" s="9">
        <v>135</v>
      </c>
      <c r="C23" s="9">
        <v>141</v>
      </c>
      <c r="D23" s="9">
        <v>350</v>
      </c>
      <c r="E23" s="9">
        <v>337</v>
      </c>
      <c r="F23" s="10">
        <f t="shared" si="0"/>
        <v>-3.7142857142857082</v>
      </c>
      <c r="G23" s="1"/>
      <c r="H23" s="1"/>
      <c r="I23" s="1"/>
    </row>
    <row r="24" spans="1:9" x14ac:dyDescent="0.25">
      <c r="A24" s="11" t="s">
        <v>58</v>
      </c>
      <c r="B24" s="12">
        <v>80</v>
      </c>
      <c r="C24" s="12">
        <v>114</v>
      </c>
      <c r="D24" s="12">
        <v>217</v>
      </c>
      <c r="E24" s="12">
        <v>287</v>
      </c>
      <c r="F24" s="13">
        <f t="shared" si="0"/>
        <v>32.258064516129025</v>
      </c>
      <c r="G24" s="1"/>
      <c r="H24" s="1"/>
      <c r="I24" s="1"/>
    </row>
    <row r="25" spans="1:9" x14ac:dyDescent="0.25">
      <c r="A25" s="8" t="s">
        <v>59</v>
      </c>
      <c r="B25" s="9">
        <v>80</v>
      </c>
      <c r="C25" s="9">
        <v>81</v>
      </c>
      <c r="D25" s="9">
        <v>235</v>
      </c>
      <c r="E25" s="9">
        <v>236</v>
      </c>
      <c r="F25" s="10">
        <f t="shared" si="0"/>
        <v>0.42553191489361097</v>
      </c>
      <c r="G25" s="1"/>
      <c r="H25" s="1"/>
      <c r="I25" s="1"/>
    </row>
    <row r="26" spans="1:9" x14ac:dyDescent="0.25">
      <c r="A26" s="11" t="s">
        <v>60</v>
      </c>
      <c r="B26" s="12">
        <v>32</v>
      </c>
      <c r="C26" s="12">
        <v>41</v>
      </c>
      <c r="D26" s="12">
        <v>108</v>
      </c>
      <c r="E26" s="12">
        <v>115</v>
      </c>
      <c r="F26" s="13">
        <f t="shared" si="0"/>
        <v>6.481481481481481</v>
      </c>
      <c r="G26" s="1"/>
      <c r="H26" s="1"/>
      <c r="I26" s="1"/>
    </row>
    <row r="27" spans="1:9" x14ac:dyDescent="0.25">
      <c r="A27" s="8" t="s">
        <v>61</v>
      </c>
      <c r="B27" s="9">
        <v>138</v>
      </c>
      <c r="C27" s="9">
        <v>164</v>
      </c>
      <c r="D27" s="9">
        <v>371</v>
      </c>
      <c r="E27" s="9">
        <v>388</v>
      </c>
      <c r="F27" s="10">
        <f t="shared" si="0"/>
        <v>4.5822102425876068</v>
      </c>
      <c r="G27" s="1"/>
      <c r="H27" s="1"/>
      <c r="I27" s="1"/>
    </row>
    <row r="28" spans="1:9" x14ac:dyDescent="0.25">
      <c r="A28" s="11" t="s">
        <v>62</v>
      </c>
      <c r="B28" s="12">
        <v>1728</v>
      </c>
      <c r="C28" s="12">
        <v>1539</v>
      </c>
      <c r="D28" s="12">
        <v>4996</v>
      </c>
      <c r="E28" s="12">
        <v>4431</v>
      </c>
      <c r="F28" s="13">
        <f t="shared" si="0"/>
        <v>-11.309047237790239</v>
      </c>
      <c r="G28" s="1"/>
      <c r="H28" s="1"/>
      <c r="I28" s="1"/>
    </row>
    <row r="29" spans="1:9" x14ac:dyDescent="0.25">
      <c r="A29" s="8" t="s">
        <v>63</v>
      </c>
      <c r="B29" s="9">
        <v>134</v>
      </c>
      <c r="C29" s="9">
        <v>139</v>
      </c>
      <c r="D29" s="9">
        <v>362</v>
      </c>
      <c r="E29" s="9">
        <v>374</v>
      </c>
      <c r="F29" s="10">
        <f t="shared" si="0"/>
        <v>3.3149171270718227</v>
      </c>
      <c r="G29" s="1"/>
      <c r="H29" s="1"/>
      <c r="I29" s="1"/>
    </row>
    <row r="30" spans="1:9" x14ac:dyDescent="0.25">
      <c r="A30" s="11" t="s">
        <v>64</v>
      </c>
      <c r="B30" s="12">
        <v>104</v>
      </c>
      <c r="C30" s="12">
        <v>144</v>
      </c>
      <c r="D30" s="12">
        <v>298</v>
      </c>
      <c r="E30" s="12">
        <v>381</v>
      </c>
      <c r="F30" s="13">
        <f t="shared" si="0"/>
        <v>27.852348993288587</v>
      </c>
      <c r="G30" s="1"/>
      <c r="H30" s="1"/>
      <c r="I30" s="1"/>
    </row>
    <row r="31" spans="1:9" x14ac:dyDescent="0.25">
      <c r="A31" s="8" t="s">
        <v>65</v>
      </c>
      <c r="B31" s="9">
        <v>238</v>
      </c>
      <c r="C31" s="9">
        <v>214</v>
      </c>
      <c r="D31" s="9">
        <v>632</v>
      </c>
      <c r="E31" s="9">
        <v>633</v>
      </c>
      <c r="F31" s="10">
        <f t="shared" si="0"/>
        <v>0.15822784810126223</v>
      </c>
      <c r="G31" s="1"/>
      <c r="H31" s="1"/>
      <c r="I31" s="1"/>
    </row>
    <row r="32" spans="1:9" x14ac:dyDescent="0.25">
      <c r="A32" s="11" t="s">
        <v>66</v>
      </c>
      <c r="B32" s="12">
        <v>581</v>
      </c>
      <c r="C32" s="12">
        <v>535</v>
      </c>
      <c r="D32" s="12">
        <v>1546</v>
      </c>
      <c r="E32" s="12">
        <v>1556</v>
      </c>
      <c r="F32" s="13">
        <f t="shared" si="0"/>
        <v>0.64683053040103289</v>
      </c>
      <c r="G32" s="1"/>
      <c r="H32" s="1"/>
      <c r="I32" s="1"/>
    </row>
    <row r="33" spans="1:9" x14ac:dyDescent="0.25">
      <c r="A33" s="8" t="s">
        <v>67</v>
      </c>
      <c r="B33" s="9">
        <v>186</v>
      </c>
      <c r="C33" s="9">
        <v>181</v>
      </c>
      <c r="D33" s="9">
        <v>546</v>
      </c>
      <c r="E33" s="9">
        <v>520</v>
      </c>
      <c r="F33" s="10">
        <f t="shared" si="0"/>
        <v>-4.7619047619047592</v>
      </c>
      <c r="G33" s="1"/>
      <c r="H33" s="1"/>
      <c r="I33" s="1"/>
    </row>
    <row r="34" spans="1:9" x14ac:dyDescent="0.25">
      <c r="A34" s="11" t="s">
        <v>68</v>
      </c>
      <c r="B34" s="12">
        <v>36</v>
      </c>
      <c r="C34" s="12">
        <v>26</v>
      </c>
      <c r="D34" s="12">
        <v>85</v>
      </c>
      <c r="E34" s="12">
        <v>85</v>
      </c>
      <c r="F34" s="13">
        <f t="shared" si="0"/>
        <v>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10162</v>
      </c>
      <c r="C35" s="15">
        <f t="shared" ref="C35:E35" si="1">SUM(C7:C34)</f>
        <v>9753</v>
      </c>
      <c r="D35" s="15">
        <f t="shared" si="1"/>
        <v>28243</v>
      </c>
      <c r="E35" s="15">
        <f t="shared" si="1"/>
        <v>27231</v>
      </c>
      <c r="F35" s="16">
        <f t="shared" si="0"/>
        <v>-3.5831887547356871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328</v>
      </c>
      <c r="C38" s="41">
        <f>D7</f>
        <v>357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4924</v>
      </c>
      <c r="G38" s="42">
        <f>LOOKUP(E38,$A$38:$A$65,$C$38:$C$65)</f>
        <v>5408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293</v>
      </c>
      <c r="C39" s="41">
        <f t="shared" ref="C39:C65" si="5">D8</f>
        <v>255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4431</v>
      </c>
      <c r="G39" s="42">
        <f t="shared" ref="G39:G65" si="8">LOOKUP(E39,$A$38:$A$65,$C$38:$C$65)</f>
        <v>4996</v>
      </c>
    </row>
    <row r="40" spans="1:9" x14ac:dyDescent="0.25">
      <c r="A40" s="42" t="str">
        <f t="shared" si="3"/>
        <v>ALMERIA</v>
      </c>
      <c r="B40" s="41">
        <f t="shared" si="4"/>
        <v>460</v>
      </c>
      <c r="C40" s="41">
        <f t="shared" si="5"/>
        <v>485</v>
      </c>
      <c r="D40" s="41">
        <f t="shared" si="6"/>
        <v>11</v>
      </c>
      <c r="E40" s="42" t="str">
        <f t="shared" si="2"/>
        <v>LAS PALMAS</v>
      </c>
      <c r="F40" s="42">
        <f t="shared" si="7"/>
        <v>2605</v>
      </c>
      <c r="G40" s="42">
        <f t="shared" si="8"/>
        <v>3064</v>
      </c>
    </row>
    <row r="41" spans="1:9" x14ac:dyDescent="0.25">
      <c r="A41" s="42" t="str">
        <f t="shared" si="3"/>
        <v>AVILES</v>
      </c>
      <c r="B41" s="41">
        <f t="shared" si="4"/>
        <v>238</v>
      </c>
      <c r="C41" s="41">
        <f t="shared" si="5"/>
        <v>217</v>
      </c>
      <c r="D41" s="41">
        <f t="shared" si="6"/>
        <v>25</v>
      </c>
      <c r="E41" s="42" t="str">
        <f t="shared" si="2"/>
        <v>CEUTA</v>
      </c>
      <c r="F41" s="42">
        <f t="shared" si="7"/>
        <v>2212</v>
      </c>
      <c r="G41" s="42">
        <f t="shared" si="8"/>
        <v>2097</v>
      </c>
    </row>
    <row r="42" spans="1:9" x14ac:dyDescent="0.25">
      <c r="A42" s="42" t="str">
        <f t="shared" si="3"/>
        <v>BAHIA DE ALGECIRAS</v>
      </c>
      <c r="B42" s="41">
        <f t="shared" si="4"/>
        <v>4924</v>
      </c>
      <c r="C42" s="41">
        <f t="shared" si="5"/>
        <v>5408</v>
      </c>
      <c r="D42" s="41">
        <f t="shared" si="6"/>
        <v>1</v>
      </c>
      <c r="E42" s="42" t="str">
        <f t="shared" si="2"/>
        <v>BARCELONA</v>
      </c>
      <c r="F42" s="42">
        <f t="shared" si="7"/>
        <v>2025</v>
      </c>
      <c r="G42" s="42">
        <f t="shared" si="8"/>
        <v>1849</v>
      </c>
    </row>
    <row r="43" spans="1:9" x14ac:dyDescent="0.25">
      <c r="A43" s="42" t="str">
        <f t="shared" si="3"/>
        <v>BAHIA DE CADIZ</v>
      </c>
      <c r="B43" s="41">
        <f t="shared" si="4"/>
        <v>379</v>
      </c>
      <c r="C43" s="41">
        <f t="shared" si="5"/>
        <v>358</v>
      </c>
      <c r="D43" s="41">
        <f t="shared" si="6"/>
        <v>15</v>
      </c>
      <c r="E43" s="42" t="str">
        <f t="shared" si="2"/>
        <v>BALEARES</v>
      </c>
      <c r="F43" s="42">
        <f t="shared" si="7"/>
        <v>1989</v>
      </c>
      <c r="G43" s="42">
        <f t="shared" si="8"/>
        <v>1962</v>
      </c>
    </row>
    <row r="44" spans="1:9" x14ac:dyDescent="0.25">
      <c r="A44" s="42" t="str">
        <f t="shared" si="3"/>
        <v>BALEARES</v>
      </c>
      <c r="B44" s="41">
        <f t="shared" si="4"/>
        <v>1989</v>
      </c>
      <c r="C44" s="41">
        <f t="shared" si="5"/>
        <v>1962</v>
      </c>
      <c r="D44" s="41">
        <f t="shared" si="6"/>
        <v>6</v>
      </c>
      <c r="E44" s="42" t="str">
        <f t="shared" si="2"/>
        <v>VALENCIA</v>
      </c>
      <c r="F44" s="42">
        <f t="shared" si="7"/>
        <v>1556</v>
      </c>
      <c r="G44" s="42">
        <f t="shared" si="8"/>
        <v>1546</v>
      </c>
    </row>
    <row r="45" spans="1:9" x14ac:dyDescent="0.25">
      <c r="A45" s="42" t="str">
        <f t="shared" si="3"/>
        <v>BARCELONA</v>
      </c>
      <c r="B45" s="41">
        <f t="shared" si="4"/>
        <v>2025</v>
      </c>
      <c r="C45" s="41">
        <f t="shared" si="5"/>
        <v>1849</v>
      </c>
      <c r="D45" s="41">
        <f t="shared" si="6"/>
        <v>5</v>
      </c>
      <c r="E45" s="42" t="str">
        <f t="shared" si="2"/>
        <v>BILBAO</v>
      </c>
      <c r="F45" s="42">
        <f t="shared" si="7"/>
        <v>855</v>
      </c>
      <c r="G45" s="42">
        <f t="shared" si="8"/>
        <v>872</v>
      </c>
    </row>
    <row r="46" spans="1:9" x14ac:dyDescent="0.25">
      <c r="A46" s="42" t="str">
        <f t="shared" si="3"/>
        <v>BILBAO</v>
      </c>
      <c r="B46" s="41">
        <f t="shared" si="4"/>
        <v>855</v>
      </c>
      <c r="C46" s="41">
        <f t="shared" si="5"/>
        <v>872</v>
      </c>
      <c r="D46" s="41">
        <f t="shared" si="6"/>
        <v>8</v>
      </c>
      <c r="E46" s="42" t="str">
        <f t="shared" si="2"/>
        <v>TARRAGONA</v>
      </c>
      <c r="F46" s="42">
        <f t="shared" si="7"/>
        <v>633</v>
      </c>
      <c r="G46" s="42">
        <f t="shared" si="8"/>
        <v>632</v>
      </c>
    </row>
    <row r="47" spans="1:9" x14ac:dyDescent="0.25">
      <c r="A47" s="42" t="str">
        <f t="shared" si="3"/>
        <v>CARTAGENA</v>
      </c>
      <c r="B47" s="41">
        <f t="shared" si="4"/>
        <v>424</v>
      </c>
      <c r="C47" s="41">
        <f t="shared" si="5"/>
        <v>424</v>
      </c>
      <c r="D47" s="41">
        <f t="shared" si="6"/>
        <v>12</v>
      </c>
      <c r="E47" s="42" t="str">
        <f t="shared" si="2"/>
        <v>VIGO</v>
      </c>
      <c r="F47" s="42">
        <f t="shared" si="7"/>
        <v>520</v>
      </c>
      <c r="G47" s="42">
        <f t="shared" si="8"/>
        <v>546</v>
      </c>
    </row>
    <row r="48" spans="1:9" x14ac:dyDescent="0.25">
      <c r="A48" s="42" t="str">
        <f t="shared" si="3"/>
        <v>CASTELLON</v>
      </c>
      <c r="B48" s="41">
        <f t="shared" si="4"/>
        <v>279</v>
      </c>
      <c r="C48" s="41">
        <f t="shared" si="5"/>
        <v>266</v>
      </c>
      <c r="D48" s="41">
        <f t="shared" si="6"/>
        <v>22</v>
      </c>
      <c r="E48" s="42" t="str">
        <f t="shared" si="2"/>
        <v>ALMERIA</v>
      </c>
      <c r="F48" s="42">
        <f t="shared" si="7"/>
        <v>460</v>
      </c>
      <c r="G48" s="42">
        <f t="shared" si="8"/>
        <v>485</v>
      </c>
    </row>
    <row r="49" spans="1:7" x14ac:dyDescent="0.25">
      <c r="A49" s="42" t="str">
        <f t="shared" si="3"/>
        <v>CEUTA</v>
      </c>
      <c r="B49" s="41">
        <f t="shared" si="4"/>
        <v>2212</v>
      </c>
      <c r="C49" s="41">
        <f t="shared" si="5"/>
        <v>2097</v>
      </c>
      <c r="D49" s="41">
        <f t="shared" si="6"/>
        <v>4</v>
      </c>
      <c r="E49" s="42" t="str">
        <f t="shared" si="2"/>
        <v>CARTAGENA</v>
      </c>
      <c r="F49" s="42">
        <f t="shared" si="7"/>
        <v>424</v>
      </c>
      <c r="G49" s="42">
        <f t="shared" si="8"/>
        <v>424</v>
      </c>
    </row>
    <row r="50" spans="1:7" x14ac:dyDescent="0.25">
      <c r="A50" s="42" t="str">
        <f t="shared" si="3"/>
        <v>FERROL-SAN CIBRAO</v>
      </c>
      <c r="B50" s="41">
        <f t="shared" si="4"/>
        <v>252</v>
      </c>
      <c r="C50" s="41">
        <f t="shared" si="5"/>
        <v>256</v>
      </c>
      <c r="D50" s="41">
        <f t="shared" si="6"/>
        <v>23</v>
      </c>
      <c r="E50" s="42" t="str">
        <f t="shared" si="2"/>
        <v>PASAIA</v>
      </c>
      <c r="F50" s="42">
        <f t="shared" si="7"/>
        <v>388</v>
      </c>
      <c r="G50" s="42">
        <f t="shared" si="8"/>
        <v>371</v>
      </c>
    </row>
    <row r="51" spans="1:7" x14ac:dyDescent="0.25">
      <c r="A51" s="42" t="str">
        <f t="shared" si="3"/>
        <v>GIJON</v>
      </c>
      <c r="B51" s="41">
        <f t="shared" si="4"/>
        <v>248</v>
      </c>
      <c r="C51" s="41">
        <f t="shared" si="5"/>
        <v>254</v>
      </c>
      <c r="D51" s="41">
        <f t="shared" si="6"/>
        <v>24</v>
      </c>
      <c r="E51" s="42" t="str">
        <f t="shared" si="2"/>
        <v>SEVILLA</v>
      </c>
      <c r="F51" s="42">
        <f t="shared" si="7"/>
        <v>381</v>
      </c>
      <c r="G51" s="42">
        <f t="shared" si="8"/>
        <v>298</v>
      </c>
    </row>
    <row r="52" spans="1:7" x14ac:dyDescent="0.25">
      <c r="A52" s="42" t="str">
        <f t="shared" si="3"/>
        <v>HUELVA</v>
      </c>
      <c r="B52" s="41">
        <f t="shared" si="4"/>
        <v>377</v>
      </c>
      <c r="C52" s="41">
        <f t="shared" si="5"/>
        <v>373</v>
      </c>
      <c r="D52" s="41">
        <f t="shared" si="6"/>
        <v>16</v>
      </c>
      <c r="E52" s="42" t="str">
        <f t="shared" si="2"/>
        <v>BAHIA DE CADIZ</v>
      </c>
      <c r="F52" s="42">
        <f t="shared" si="7"/>
        <v>379</v>
      </c>
      <c r="G52" s="42">
        <f t="shared" si="8"/>
        <v>358</v>
      </c>
    </row>
    <row r="53" spans="1:7" x14ac:dyDescent="0.25">
      <c r="A53" s="42" t="str">
        <f t="shared" si="3"/>
        <v>LAS PALMAS</v>
      </c>
      <c r="B53" s="41">
        <f t="shared" si="4"/>
        <v>2605</v>
      </c>
      <c r="C53" s="41">
        <f t="shared" si="5"/>
        <v>3064</v>
      </c>
      <c r="D53" s="41">
        <f t="shared" si="6"/>
        <v>3</v>
      </c>
      <c r="E53" s="42" t="str">
        <f t="shared" si="2"/>
        <v>HUELVA</v>
      </c>
      <c r="F53" s="42">
        <f t="shared" si="7"/>
        <v>377</v>
      </c>
      <c r="G53" s="42">
        <f t="shared" si="8"/>
        <v>373</v>
      </c>
    </row>
    <row r="54" spans="1:7" x14ac:dyDescent="0.25">
      <c r="A54" s="42" t="str">
        <f t="shared" si="3"/>
        <v>MALAGA</v>
      </c>
      <c r="B54" s="41">
        <f t="shared" si="4"/>
        <v>337</v>
      </c>
      <c r="C54" s="41">
        <f t="shared" si="5"/>
        <v>350</v>
      </c>
      <c r="D54" s="41">
        <f t="shared" si="6"/>
        <v>18</v>
      </c>
      <c r="E54" s="42" t="str">
        <f t="shared" si="2"/>
        <v>SANTANDER</v>
      </c>
      <c r="F54" s="42">
        <f t="shared" si="7"/>
        <v>374</v>
      </c>
      <c r="G54" s="42">
        <f t="shared" si="8"/>
        <v>362</v>
      </c>
    </row>
    <row r="55" spans="1:7" x14ac:dyDescent="0.25">
      <c r="A55" s="42" t="str">
        <f t="shared" si="3"/>
        <v>MARIN Y RIA DE PONTEVEDRA</v>
      </c>
      <c r="B55" s="41">
        <f t="shared" si="4"/>
        <v>287</v>
      </c>
      <c r="C55" s="41">
        <f t="shared" si="5"/>
        <v>217</v>
      </c>
      <c r="D55" s="41">
        <f t="shared" si="6"/>
        <v>21</v>
      </c>
      <c r="E55" s="42" t="str">
        <f t="shared" si="2"/>
        <v>MALAGA</v>
      </c>
      <c r="F55" s="42">
        <f t="shared" ref="F55:F65" si="9">LOOKUP(E55,$A$38:$A$65,$B$38:$B$65)</f>
        <v>337</v>
      </c>
      <c r="G55" s="42">
        <f t="shared" si="8"/>
        <v>350</v>
      </c>
    </row>
    <row r="56" spans="1:7" x14ac:dyDescent="0.25">
      <c r="A56" s="42" t="str">
        <f t="shared" si="3"/>
        <v>MELILLA</v>
      </c>
      <c r="B56" s="41">
        <f t="shared" si="4"/>
        <v>236</v>
      </c>
      <c r="C56" s="41">
        <f t="shared" si="5"/>
        <v>235</v>
      </c>
      <c r="D56" s="41">
        <f t="shared" si="6"/>
        <v>26</v>
      </c>
      <c r="E56" s="42" t="str">
        <f t="shared" si="2"/>
        <v>A CORUÑA</v>
      </c>
      <c r="F56" s="42">
        <f t="shared" si="9"/>
        <v>328</v>
      </c>
      <c r="G56" s="42">
        <f t="shared" si="8"/>
        <v>357</v>
      </c>
    </row>
    <row r="57" spans="1:7" x14ac:dyDescent="0.25">
      <c r="A57" s="42" t="str">
        <f t="shared" si="3"/>
        <v>MOTRIL</v>
      </c>
      <c r="B57" s="41">
        <f t="shared" si="4"/>
        <v>115</v>
      </c>
      <c r="C57" s="41">
        <f t="shared" si="5"/>
        <v>108</v>
      </c>
      <c r="D57" s="41">
        <f t="shared" si="6"/>
        <v>27</v>
      </c>
      <c r="E57" s="42" t="str">
        <f t="shared" si="2"/>
        <v>ALICANTE</v>
      </c>
      <c r="F57" s="42">
        <f t="shared" si="9"/>
        <v>293</v>
      </c>
      <c r="G57" s="42">
        <f t="shared" si="8"/>
        <v>255</v>
      </c>
    </row>
    <row r="58" spans="1:7" x14ac:dyDescent="0.25">
      <c r="A58" s="42" t="str">
        <f t="shared" si="3"/>
        <v>PASAIA</v>
      </c>
      <c r="B58" s="41">
        <f t="shared" si="4"/>
        <v>388</v>
      </c>
      <c r="C58" s="41">
        <f t="shared" si="5"/>
        <v>371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287</v>
      </c>
      <c r="G58" s="42">
        <f t="shared" si="8"/>
        <v>217</v>
      </c>
    </row>
    <row r="59" spans="1:7" x14ac:dyDescent="0.25">
      <c r="A59" s="42" t="str">
        <f t="shared" si="3"/>
        <v>SANTA CRUZ DE TENERIFE</v>
      </c>
      <c r="B59" s="41">
        <f t="shared" si="4"/>
        <v>4431</v>
      </c>
      <c r="C59" s="41">
        <f t="shared" si="5"/>
        <v>4996</v>
      </c>
      <c r="D59" s="41">
        <f t="shared" si="6"/>
        <v>2</v>
      </c>
      <c r="E59" s="42" t="str">
        <f t="shared" si="2"/>
        <v>CASTELLON</v>
      </c>
      <c r="F59" s="42">
        <f t="shared" si="9"/>
        <v>279</v>
      </c>
      <c r="G59" s="42">
        <f t="shared" si="8"/>
        <v>266</v>
      </c>
    </row>
    <row r="60" spans="1:7" x14ac:dyDescent="0.25">
      <c r="A60" s="42" t="str">
        <f t="shared" si="3"/>
        <v>SANTANDER</v>
      </c>
      <c r="B60" s="41">
        <f t="shared" si="4"/>
        <v>374</v>
      </c>
      <c r="C60" s="41">
        <f t="shared" si="5"/>
        <v>362</v>
      </c>
      <c r="D60" s="41">
        <f t="shared" si="6"/>
        <v>17</v>
      </c>
      <c r="E60" s="42" t="str">
        <f t="shared" si="2"/>
        <v>FERROL-SAN CIBRAO</v>
      </c>
      <c r="F60" s="42">
        <f t="shared" si="9"/>
        <v>252</v>
      </c>
      <c r="G60" s="42">
        <f t="shared" si="8"/>
        <v>256</v>
      </c>
    </row>
    <row r="61" spans="1:7" x14ac:dyDescent="0.25">
      <c r="A61" s="42" t="str">
        <f t="shared" si="3"/>
        <v>SEVILLA</v>
      </c>
      <c r="B61" s="41">
        <f t="shared" si="4"/>
        <v>381</v>
      </c>
      <c r="C61" s="41">
        <f t="shared" si="5"/>
        <v>298</v>
      </c>
      <c r="D61" s="41">
        <f t="shared" si="6"/>
        <v>14</v>
      </c>
      <c r="E61" s="42" t="str">
        <f t="shared" si="2"/>
        <v>GIJON</v>
      </c>
      <c r="F61" s="42">
        <f t="shared" si="9"/>
        <v>248</v>
      </c>
      <c r="G61" s="42">
        <f t="shared" si="8"/>
        <v>254</v>
      </c>
    </row>
    <row r="62" spans="1:7" x14ac:dyDescent="0.25">
      <c r="A62" s="42" t="str">
        <f t="shared" si="3"/>
        <v>TARRAGONA</v>
      </c>
      <c r="B62" s="41">
        <f t="shared" si="4"/>
        <v>633</v>
      </c>
      <c r="C62" s="41">
        <f t="shared" si="5"/>
        <v>632</v>
      </c>
      <c r="D62" s="41">
        <f t="shared" si="6"/>
        <v>9</v>
      </c>
      <c r="E62" s="42" t="str">
        <f t="shared" si="2"/>
        <v>AVILES</v>
      </c>
      <c r="F62" s="42">
        <f t="shared" si="9"/>
        <v>238</v>
      </c>
      <c r="G62" s="42">
        <f t="shared" si="8"/>
        <v>217</v>
      </c>
    </row>
    <row r="63" spans="1:7" x14ac:dyDescent="0.25">
      <c r="A63" s="42" t="str">
        <f t="shared" si="3"/>
        <v>VALENCIA</v>
      </c>
      <c r="B63" s="41">
        <f t="shared" si="4"/>
        <v>1556</v>
      </c>
      <c r="C63" s="41">
        <f t="shared" si="5"/>
        <v>1546</v>
      </c>
      <c r="D63" s="41">
        <f t="shared" si="6"/>
        <v>7</v>
      </c>
      <c r="E63" s="42" t="str">
        <f t="shared" si="2"/>
        <v>MELILLA</v>
      </c>
      <c r="F63" s="42">
        <f t="shared" si="9"/>
        <v>236</v>
      </c>
      <c r="G63" s="42">
        <f t="shared" si="8"/>
        <v>235</v>
      </c>
    </row>
    <row r="64" spans="1:7" x14ac:dyDescent="0.25">
      <c r="A64" s="42" t="str">
        <f t="shared" si="3"/>
        <v>VIGO</v>
      </c>
      <c r="B64" s="41">
        <f t="shared" si="4"/>
        <v>520</v>
      </c>
      <c r="C64" s="41">
        <f t="shared" si="5"/>
        <v>546</v>
      </c>
      <c r="D64" s="41">
        <f t="shared" si="6"/>
        <v>10</v>
      </c>
      <c r="E64" s="42" t="str">
        <f t="shared" si="2"/>
        <v>MOTRIL</v>
      </c>
      <c r="F64" s="42">
        <f t="shared" si="9"/>
        <v>115</v>
      </c>
      <c r="G64" s="42">
        <f t="shared" si="8"/>
        <v>108</v>
      </c>
    </row>
    <row r="65" spans="1:7" x14ac:dyDescent="0.25">
      <c r="A65" s="42" t="str">
        <f t="shared" si="3"/>
        <v>VILAGARCIA</v>
      </c>
      <c r="B65" s="41">
        <f t="shared" si="4"/>
        <v>85</v>
      </c>
      <c r="C65" s="41">
        <f t="shared" si="5"/>
        <v>85</v>
      </c>
      <c r="D65" s="41">
        <f t="shared" si="6"/>
        <v>28</v>
      </c>
      <c r="E65" s="42" t="str">
        <f t="shared" si="2"/>
        <v>VILAGARCIA</v>
      </c>
      <c r="F65" s="42">
        <f t="shared" si="9"/>
        <v>85</v>
      </c>
      <c r="G65" s="42">
        <f t="shared" si="8"/>
        <v>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864738</v>
      </c>
      <c r="C7" s="9">
        <v>895450</v>
      </c>
      <c r="D7" s="9">
        <v>2653032</v>
      </c>
      <c r="E7" s="9">
        <v>2617049</v>
      </c>
      <c r="F7" s="10">
        <f>((E7*100)/D7)-100</f>
        <v>-1.3562972478281523</v>
      </c>
      <c r="G7" s="1"/>
      <c r="H7" s="1"/>
      <c r="I7" s="1"/>
    </row>
    <row r="8" spans="1:12" x14ac:dyDescent="0.25">
      <c r="A8" s="11" t="s">
        <v>42</v>
      </c>
      <c r="B8" s="12">
        <v>1025368</v>
      </c>
      <c r="C8" s="12">
        <v>1147874</v>
      </c>
      <c r="D8" s="12">
        <v>2596685</v>
      </c>
      <c r="E8" s="12">
        <v>3157478</v>
      </c>
      <c r="F8" s="13">
        <f t="shared" ref="F8:F35" si="0">((E8*100)/D8)-100</f>
        <v>21.59649707222863</v>
      </c>
      <c r="G8" s="1"/>
      <c r="H8" s="1"/>
      <c r="I8" s="1"/>
    </row>
    <row r="9" spans="1:12" x14ac:dyDescent="0.25">
      <c r="A9" s="8" t="s">
        <v>43</v>
      </c>
      <c r="B9" s="9">
        <v>2404701</v>
      </c>
      <c r="C9" s="9">
        <v>1682006</v>
      </c>
      <c r="D9" s="9">
        <v>6448945</v>
      </c>
      <c r="E9" s="9">
        <v>5785542</v>
      </c>
      <c r="F9" s="10">
        <f t="shared" si="0"/>
        <v>-10.287000431853585</v>
      </c>
      <c r="G9" s="1"/>
      <c r="H9" s="1"/>
      <c r="I9" s="1"/>
    </row>
    <row r="10" spans="1:12" x14ac:dyDescent="0.25">
      <c r="A10" s="11" t="s">
        <v>44</v>
      </c>
      <c r="B10" s="12">
        <v>355823</v>
      </c>
      <c r="C10" s="12">
        <v>527917</v>
      </c>
      <c r="D10" s="12">
        <v>1124847</v>
      </c>
      <c r="E10" s="12">
        <v>1473043</v>
      </c>
      <c r="F10" s="13">
        <f t="shared" si="0"/>
        <v>30.954965430854145</v>
      </c>
      <c r="G10" s="1"/>
      <c r="H10" s="1"/>
      <c r="I10" s="1"/>
    </row>
    <row r="11" spans="1:12" x14ac:dyDescent="0.25">
      <c r="A11" s="8" t="s">
        <v>45</v>
      </c>
      <c r="B11" s="9">
        <v>17437765</v>
      </c>
      <c r="C11" s="9">
        <v>19128440</v>
      </c>
      <c r="D11" s="9">
        <v>51015493</v>
      </c>
      <c r="E11" s="9">
        <v>52935086</v>
      </c>
      <c r="F11" s="10">
        <f t="shared" si="0"/>
        <v>3.7627647742226031</v>
      </c>
      <c r="G11" s="1"/>
      <c r="H11" s="1"/>
      <c r="I11" s="1"/>
    </row>
    <row r="12" spans="1:12" x14ac:dyDescent="0.25">
      <c r="A12" s="11" t="s">
        <v>46</v>
      </c>
      <c r="B12" s="12">
        <v>1507260</v>
      </c>
      <c r="C12" s="12">
        <v>1812002</v>
      </c>
      <c r="D12" s="12">
        <v>4380191</v>
      </c>
      <c r="E12" s="12">
        <v>4426987</v>
      </c>
      <c r="F12" s="13">
        <f t="shared" si="0"/>
        <v>1.0683552383902963</v>
      </c>
      <c r="G12" s="1"/>
      <c r="H12" s="1"/>
      <c r="I12" s="1"/>
    </row>
    <row r="13" spans="1:12" x14ac:dyDescent="0.25">
      <c r="A13" s="8" t="s">
        <v>47</v>
      </c>
      <c r="B13" s="9">
        <v>8309897</v>
      </c>
      <c r="C13" s="9">
        <v>8604650</v>
      </c>
      <c r="D13" s="9">
        <v>20596421</v>
      </c>
      <c r="E13" s="9">
        <v>22425586</v>
      </c>
      <c r="F13" s="10">
        <f t="shared" si="0"/>
        <v>8.8809847108873896</v>
      </c>
      <c r="G13" s="1"/>
      <c r="H13" s="1"/>
      <c r="I13" s="1"/>
    </row>
    <row r="14" spans="1:12" x14ac:dyDescent="0.25">
      <c r="A14" s="11" t="s">
        <v>48</v>
      </c>
      <c r="B14" s="12">
        <v>14155045</v>
      </c>
      <c r="C14" s="12">
        <v>15961283</v>
      </c>
      <c r="D14" s="12">
        <v>37939694</v>
      </c>
      <c r="E14" s="12">
        <v>43315775</v>
      </c>
      <c r="F14" s="13">
        <f t="shared" si="0"/>
        <v>14.170069479210881</v>
      </c>
      <c r="G14" s="1"/>
      <c r="H14" s="1"/>
      <c r="I14" s="1"/>
    </row>
    <row r="15" spans="1:12" x14ac:dyDescent="0.25">
      <c r="A15" s="8" t="s">
        <v>49</v>
      </c>
      <c r="B15" s="9">
        <v>3908586</v>
      </c>
      <c r="C15" s="9">
        <v>4256134</v>
      </c>
      <c r="D15" s="9">
        <v>10866670</v>
      </c>
      <c r="E15" s="9">
        <v>11064553</v>
      </c>
      <c r="F15" s="10">
        <f t="shared" si="0"/>
        <v>1.8210086438623847</v>
      </c>
      <c r="G15" s="1"/>
      <c r="H15" s="1"/>
      <c r="I15" s="1"/>
    </row>
    <row r="16" spans="1:12" x14ac:dyDescent="0.25">
      <c r="A16" s="11" t="s">
        <v>50</v>
      </c>
      <c r="B16" s="12">
        <v>2334900</v>
      </c>
      <c r="C16" s="12">
        <v>2426255</v>
      </c>
      <c r="D16" s="12">
        <v>7008025</v>
      </c>
      <c r="E16" s="12">
        <v>7733880</v>
      </c>
      <c r="F16" s="13">
        <f t="shared" si="0"/>
        <v>10.357483028385317</v>
      </c>
      <c r="G16" s="1"/>
      <c r="H16" s="1"/>
      <c r="I16" s="1"/>
    </row>
    <row r="17" spans="1:9" x14ac:dyDescent="0.25">
      <c r="A17" s="8" t="s">
        <v>51</v>
      </c>
      <c r="B17" s="9">
        <v>851028</v>
      </c>
      <c r="C17" s="9">
        <v>931661</v>
      </c>
      <c r="D17" s="9">
        <v>2553944</v>
      </c>
      <c r="E17" s="9">
        <v>2644460</v>
      </c>
      <c r="F17" s="10">
        <f t="shared" si="0"/>
        <v>3.5441654163129641</v>
      </c>
      <c r="G17" s="1"/>
      <c r="H17" s="1"/>
      <c r="I17" s="1"/>
    </row>
    <row r="18" spans="1:9" x14ac:dyDescent="0.25">
      <c r="A18" s="11" t="s">
        <v>52</v>
      </c>
      <c r="B18" s="12">
        <v>3585920</v>
      </c>
      <c r="C18" s="12">
        <v>4602080</v>
      </c>
      <c r="D18" s="12">
        <v>11009601</v>
      </c>
      <c r="E18" s="12">
        <v>12942661</v>
      </c>
      <c r="F18" s="13">
        <f t="shared" si="0"/>
        <v>17.557947831170267</v>
      </c>
      <c r="G18" s="1"/>
      <c r="H18" s="1"/>
      <c r="I18" s="1"/>
    </row>
    <row r="19" spans="1:9" x14ac:dyDescent="0.25">
      <c r="A19" s="8" t="s">
        <v>53</v>
      </c>
      <c r="B19" s="9">
        <v>795202</v>
      </c>
      <c r="C19" s="9">
        <v>677294</v>
      </c>
      <c r="D19" s="9">
        <v>2084319</v>
      </c>
      <c r="E19" s="9">
        <v>2148074</v>
      </c>
      <c r="F19" s="10">
        <f t="shared" si="0"/>
        <v>3.0587928239391431</v>
      </c>
      <c r="G19" s="1"/>
      <c r="H19" s="1"/>
      <c r="I19" s="1"/>
    </row>
    <row r="20" spans="1:9" x14ac:dyDescent="0.25">
      <c r="A20" s="11" t="s">
        <v>54</v>
      </c>
      <c r="B20" s="12">
        <v>1497708</v>
      </c>
      <c r="C20" s="12">
        <v>1314195</v>
      </c>
      <c r="D20" s="12">
        <v>3993460</v>
      </c>
      <c r="E20" s="12">
        <v>3703403</v>
      </c>
      <c r="F20" s="13">
        <f t="shared" si="0"/>
        <v>-7.2633004963114729</v>
      </c>
      <c r="G20" s="1"/>
      <c r="H20" s="1"/>
      <c r="I20" s="1"/>
    </row>
    <row r="21" spans="1:9" x14ac:dyDescent="0.25">
      <c r="A21" s="8" t="s">
        <v>55</v>
      </c>
      <c r="B21" s="9">
        <v>1510185</v>
      </c>
      <c r="C21" s="9">
        <v>2190823</v>
      </c>
      <c r="D21" s="9">
        <v>4849249</v>
      </c>
      <c r="E21" s="9">
        <v>5174700</v>
      </c>
      <c r="F21" s="10">
        <f t="shared" si="0"/>
        <v>6.711369121280427</v>
      </c>
      <c r="G21" s="1"/>
      <c r="H21" s="1"/>
      <c r="I21" s="1"/>
    </row>
    <row r="22" spans="1:9" x14ac:dyDescent="0.25">
      <c r="A22" s="11" t="s">
        <v>56</v>
      </c>
      <c r="B22" s="12">
        <v>12831613</v>
      </c>
      <c r="C22" s="12">
        <v>11796682</v>
      </c>
      <c r="D22" s="12">
        <v>34089879</v>
      </c>
      <c r="E22" s="12">
        <v>33326842</v>
      </c>
      <c r="F22" s="13">
        <f t="shared" si="0"/>
        <v>-2.2383094994265065</v>
      </c>
      <c r="G22" s="1"/>
      <c r="H22" s="1"/>
      <c r="I22" s="1"/>
    </row>
    <row r="23" spans="1:9" x14ac:dyDescent="0.25">
      <c r="A23" s="8" t="s">
        <v>57</v>
      </c>
      <c r="B23" s="9">
        <v>2427779</v>
      </c>
      <c r="C23" s="9">
        <v>2132955</v>
      </c>
      <c r="D23" s="9">
        <v>6280059</v>
      </c>
      <c r="E23" s="9">
        <v>5555305</v>
      </c>
      <c r="F23" s="10">
        <f t="shared" si="0"/>
        <v>-11.54056036734687</v>
      </c>
      <c r="G23" s="1"/>
      <c r="H23" s="1"/>
      <c r="I23" s="1"/>
    </row>
    <row r="24" spans="1:9" x14ac:dyDescent="0.25">
      <c r="A24" s="11" t="s">
        <v>58</v>
      </c>
      <c r="B24" s="12">
        <v>249924</v>
      </c>
      <c r="C24" s="12">
        <v>242173</v>
      </c>
      <c r="D24" s="12">
        <v>678910</v>
      </c>
      <c r="E24" s="12">
        <v>749366</v>
      </c>
      <c r="F24" s="13">
        <f t="shared" si="0"/>
        <v>10.377811491950325</v>
      </c>
      <c r="G24" s="1"/>
      <c r="H24" s="1"/>
      <c r="I24" s="1"/>
    </row>
    <row r="25" spans="1:9" x14ac:dyDescent="0.25">
      <c r="A25" s="8" t="s">
        <v>59</v>
      </c>
      <c r="B25" s="9">
        <v>751265</v>
      </c>
      <c r="C25" s="9">
        <v>816861</v>
      </c>
      <c r="D25" s="9">
        <v>2193417</v>
      </c>
      <c r="E25" s="9">
        <v>2324178</v>
      </c>
      <c r="F25" s="10">
        <f t="shared" si="0"/>
        <v>5.9615203128269769</v>
      </c>
      <c r="G25" s="1"/>
      <c r="H25" s="1"/>
      <c r="I25" s="1"/>
    </row>
    <row r="26" spans="1:9" x14ac:dyDescent="0.25">
      <c r="A26" s="11" t="s">
        <v>60</v>
      </c>
      <c r="B26" s="12">
        <v>248018</v>
      </c>
      <c r="C26" s="12">
        <v>350560</v>
      </c>
      <c r="D26" s="12">
        <v>776782</v>
      </c>
      <c r="E26" s="12">
        <v>990521</v>
      </c>
      <c r="F26" s="13">
        <f t="shared" si="0"/>
        <v>27.515956857908648</v>
      </c>
      <c r="G26" s="1"/>
      <c r="H26" s="1"/>
      <c r="I26" s="1"/>
    </row>
    <row r="27" spans="1:9" x14ac:dyDescent="0.25">
      <c r="A27" s="8" t="s">
        <v>61</v>
      </c>
      <c r="B27" s="9">
        <v>713545</v>
      </c>
      <c r="C27" s="9">
        <v>835152</v>
      </c>
      <c r="D27" s="9">
        <v>2025070</v>
      </c>
      <c r="E27" s="9">
        <v>2113165</v>
      </c>
      <c r="F27" s="10">
        <f t="shared" si="0"/>
        <v>4.3502199923953242</v>
      </c>
      <c r="G27" s="1"/>
      <c r="H27" s="1"/>
      <c r="I27" s="1"/>
    </row>
    <row r="28" spans="1:9" x14ac:dyDescent="0.25">
      <c r="A28" s="11" t="s">
        <v>62</v>
      </c>
      <c r="B28" s="12">
        <v>13240262</v>
      </c>
      <c r="C28" s="12">
        <v>11983699</v>
      </c>
      <c r="D28" s="12">
        <v>39336539</v>
      </c>
      <c r="E28" s="12">
        <v>34224276</v>
      </c>
      <c r="F28" s="13">
        <f t="shared" si="0"/>
        <v>-12.99621962166016</v>
      </c>
      <c r="G28" s="1"/>
      <c r="H28" s="1"/>
      <c r="I28" s="1"/>
    </row>
    <row r="29" spans="1:9" x14ac:dyDescent="0.25">
      <c r="A29" s="8" t="s">
        <v>63</v>
      </c>
      <c r="B29" s="9">
        <v>1800307</v>
      </c>
      <c r="C29" s="9">
        <v>1896278</v>
      </c>
      <c r="D29" s="9">
        <v>4561586</v>
      </c>
      <c r="E29" s="9">
        <v>4907435</v>
      </c>
      <c r="F29" s="10">
        <f t="shared" si="0"/>
        <v>7.5817709016118471</v>
      </c>
      <c r="G29" s="1"/>
      <c r="H29" s="1"/>
      <c r="I29" s="1"/>
    </row>
    <row r="30" spans="1:9" x14ac:dyDescent="0.25">
      <c r="A30" s="11" t="s">
        <v>64</v>
      </c>
      <c r="B30" s="12">
        <v>373049</v>
      </c>
      <c r="C30" s="12">
        <v>513556</v>
      </c>
      <c r="D30" s="12">
        <v>1101256</v>
      </c>
      <c r="E30" s="12">
        <v>1380012</v>
      </c>
      <c r="F30" s="13">
        <f t="shared" si="0"/>
        <v>25.312552213109399</v>
      </c>
      <c r="G30" s="1"/>
      <c r="H30" s="1"/>
      <c r="I30" s="1"/>
    </row>
    <row r="31" spans="1:9" x14ac:dyDescent="0.25">
      <c r="A31" s="8" t="s">
        <v>65</v>
      </c>
      <c r="B31" s="9">
        <v>3209711</v>
      </c>
      <c r="C31" s="9">
        <v>3431819</v>
      </c>
      <c r="D31" s="9">
        <v>8882476</v>
      </c>
      <c r="E31" s="9">
        <v>9615531</v>
      </c>
      <c r="F31" s="10">
        <f t="shared" si="0"/>
        <v>8.2528227489722497</v>
      </c>
      <c r="G31" s="1"/>
      <c r="H31" s="1"/>
      <c r="I31" s="1"/>
    </row>
    <row r="32" spans="1:9" x14ac:dyDescent="0.25">
      <c r="A32" s="11" t="s">
        <v>66</v>
      </c>
      <c r="B32" s="12">
        <v>9316748</v>
      </c>
      <c r="C32" s="12">
        <v>9664372</v>
      </c>
      <c r="D32" s="12">
        <v>25429901</v>
      </c>
      <c r="E32" s="12">
        <v>28979682</v>
      </c>
      <c r="F32" s="13">
        <f t="shared" si="0"/>
        <v>13.959083049517176</v>
      </c>
      <c r="G32" s="1"/>
      <c r="H32" s="1"/>
      <c r="I32" s="1"/>
    </row>
    <row r="33" spans="1:9" x14ac:dyDescent="0.25">
      <c r="A33" s="8" t="s">
        <v>67</v>
      </c>
      <c r="B33" s="9">
        <v>2381880</v>
      </c>
      <c r="C33" s="9">
        <v>2471318</v>
      </c>
      <c r="D33" s="9">
        <v>6279438</v>
      </c>
      <c r="E33" s="9">
        <v>6759342</v>
      </c>
      <c r="F33" s="10">
        <f t="shared" si="0"/>
        <v>7.6424673673026149</v>
      </c>
      <c r="G33" s="1"/>
      <c r="H33" s="1"/>
      <c r="I33" s="1"/>
    </row>
    <row r="34" spans="1:9" x14ac:dyDescent="0.25">
      <c r="A34" s="11" t="s">
        <v>68</v>
      </c>
      <c r="B34" s="12">
        <v>218357</v>
      </c>
      <c r="C34" s="12">
        <v>105595</v>
      </c>
      <c r="D34" s="12">
        <v>465729</v>
      </c>
      <c r="E34" s="12">
        <v>386246</v>
      </c>
      <c r="F34" s="13">
        <f t="shared" si="0"/>
        <v>-17.066362627193072</v>
      </c>
      <c r="G34" s="1"/>
      <c r="H34" s="1"/>
      <c r="I34" s="1"/>
    </row>
    <row r="35" spans="1:9" x14ac:dyDescent="0.25">
      <c r="A35" s="14" t="s">
        <v>69</v>
      </c>
      <c r="B35" s="15">
        <f>SUM(B7:B34)</f>
        <v>108306584</v>
      </c>
      <c r="C35" s="15">
        <f t="shared" ref="C35:E35" si="1">SUM(C7:C34)</f>
        <v>112399084</v>
      </c>
      <c r="D35" s="15">
        <f t="shared" si="1"/>
        <v>301221618</v>
      </c>
      <c r="E35" s="15">
        <f t="shared" si="1"/>
        <v>312860178</v>
      </c>
      <c r="F35" s="16">
        <f t="shared" si="0"/>
        <v>3.8637864298305402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2617049</v>
      </c>
      <c r="C38" s="41">
        <f>D7</f>
        <v>2653032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52935086</v>
      </c>
      <c r="G38" s="42">
        <f>LOOKUP(E38,$A$38:$A$65,$C$38:$C$65)</f>
        <v>51015493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3157478</v>
      </c>
      <c r="C39" s="41">
        <f t="shared" ref="C39:C65" si="5">D8</f>
        <v>2596685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43315775</v>
      </c>
      <c r="G39" s="42">
        <f t="shared" ref="G39:G65" si="8">LOOKUP(E39,$A$38:$A$65,$C$38:$C$65)</f>
        <v>37939694</v>
      </c>
    </row>
    <row r="40" spans="1:9" x14ac:dyDescent="0.25">
      <c r="A40" s="42" t="str">
        <f t="shared" si="3"/>
        <v>ALMERIA</v>
      </c>
      <c r="B40" s="41">
        <f t="shared" si="4"/>
        <v>5785542</v>
      </c>
      <c r="C40" s="41">
        <f t="shared" si="5"/>
        <v>6448945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34224276</v>
      </c>
      <c r="G40" s="42">
        <f t="shared" si="8"/>
        <v>39336539</v>
      </c>
    </row>
    <row r="41" spans="1:9" x14ac:dyDescent="0.25">
      <c r="A41" s="42" t="str">
        <f t="shared" si="3"/>
        <v>AVILES</v>
      </c>
      <c r="B41" s="41">
        <f t="shared" si="4"/>
        <v>1473043</v>
      </c>
      <c r="C41" s="41">
        <f t="shared" si="5"/>
        <v>1124847</v>
      </c>
      <c r="D41" s="41">
        <f t="shared" si="6"/>
        <v>24</v>
      </c>
      <c r="E41" s="42" t="str">
        <f t="shared" si="2"/>
        <v>LAS PALMAS</v>
      </c>
      <c r="F41" s="42">
        <f t="shared" si="7"/>
        <v>33326842</v>
      </c>
      <c r="G41" s="42">
        <f t="shared" si="8"/>
        <v>34089879</v>
      </c>
    </row>
    <row r="42" spans="1:9" x14ac:dyDescent="0.25">
      <c r="A42" s="42" t="str">
        <f t="shared" si="3"/>
        <v>BAHIA DE ALGECIRAS</v>
      </c>
      <c r="B42" s="41">
        <f t="shared" si="4"/>
        <v>52935086</v>
      </c>
      <c r="C42" s="41">
        <f t="shared" si="5"/>
        <v>51015493</v>
      </c>
      <c r="D42" s="41">
        <f t="shared" si="6"/>
        <v>1</v>
      </c>
      <c r="E42" s="42" t="str">
        <f t="shared" si="2"/>
        <v>VALENCIA</v>
      </c>
      <c r="F42" s="42">
        <f t="shared" si="7"/>
        <v>28979682</v>
      </c>
      <c r="G42" s="42">
        <f t="shared" si="8"/>
        <v>25429901</v>
      </c>
    </row>
    <row r="43" spans="1:9" x14ac:dyDescent="0.25">
      <c r="A43" s="42" t="str">
        <f t="shared" si="3"/>
        <v>BAHIA DE CADIZ</v>
      </c>
      <c r="B43" s="41">
        <f t="shared" si="4"/>
        <v>4426987</v>
      </c>
      <c r="C43" s="41">
        <f t="shared" si="5"/>
        <v>4380191</v>
      </c>
      <c r="D43" s="41">
        <f t="shared" si="6"/>
        <v>16</v>
      </c>
      <c r="E43" s="42" t="str">
        <f t="shared" si="2"/>
        <v>BALEARES</v>
      </c>
      <c r="F43" s="42">
        <f t="shared" si="7"/>
        <v>22425586</v>
      </c>
      <c r="G43" s="42">
        <f t="shared" si="8"/>
        <v>20596421</v>
      </c>
    </row>
    <row r="44" spans="1:9" x14ac:dyDescent="0.25">
      <c r="A44" s="42" t="str">
        <f t="shared" si="3"/>
        <v>BALEARES</v>
      </c>
      <c r="B44" s="41">
        <f t="shared" si="4"/>
        <v>22425586</v>
      </c>
      <c r="C44" s="41">
        <f t="shared" si="5"/>
        <v>20596421</v>
      </c>
      <c r="D44" s="41">
        <f t="shared" si="6"/>
        <v>6</v>
      </c>
      <c r="E44" s="42" t="str">
        <f t="shared" si="2"/>
        <v>CEUTA</v>
      </c>
      <c r="F44" s="42">
        <f t="shared" si="7"/>
        <v>12942661</v>
      </c>
      <c r="G44" s="42">
        <f t="shared" si="8"/>
        <v>11009601</v>
      </c>
    </row>
    <row r="45" spans="1:9" x14ac:dyDescent="0.25">
      <c r="A45" s="42" t="str">
        <f t="shared" si="3"/>
        <v>BARCELONA</v>
      </c>
      <c r="B45" s="41">
        <f t="shared" si="4"/>
        <v>43315775</v>
      </c>
      <c r="C45" s="41">
        <f t="shared" si="5"/>
        <v>37939694</v>
      </c>
      <c r="D45" s="41">
        <f t="shared" si="6"/>
        <v>2</v>
      </c>
      <c r="E45" s="42" t="str">
        <f t="shared" si="2"/>
        <v>BILBAO</v>
      </c>
      <c r="F45" s="42">
        <f t="shared" si="7"/>
        <v>11064553</v>
      </c>
      <c r="G45" s="42">
        <f t="shared" si="8"/>
        <v>10866670</v>
      </c>
    </row>
    <row r="46" spans="1:9" x14ac:dyDescent="0.25">
      <c r="A46" s="42" t="str">
        <f t="shared" si="3"/>
        <v>BILBAO</v>
      </c>
      <c r="B46" s="41">
        <f t="shared" si="4"/>
        <v>11064553</v>
      </c>
      <c r="C46" s="41">
        <f t="shared" si="5"/>
        <v>10866670</v>
      </c>
      <c r="D46" s="41">
        <f t="shared" si="6"/>
        <v>8</v>
      </c>
      <c r="E46" s="42" t="str">
        <f t="shared" si="2"/>
        <v>TARRAGONA</v>
      </c>
      <c r="F46" s="42">
        <f t="shared" si="7"/>
        <v>9615531</v>
      </c>
      <c r="G46" s="42">
        <f t="shared" si="8"/>
        <v>8882476</v>
      </c>
    </row>
    <row r="47" spans="1:9" x14ac:dyDescent="0.25">
      <c r="A47" s="42" t="str">
        <f t="shared" si="3"/>
        <v>CARTAGENA</v>
      </c>
      <c r="B47" s="41">
        <f t="shared" si="4"/>
        <v>7733880</v>
      </c>
      <c r="C47" s="41">
        <f t="shared" si="5"/>
        <v>7008025</v>
      </c>
      <c r="D47" s="41">
        <f t="shared" si="6"/>
        <v>10</v>
      </c>
      <c r="E47" s="42" t="str">
        <f t="shared" si="2"/>
        <v>CARTAGENA</v>
      </c>
      <c r="F47" s="42">
        <f t="shared" si="7"/>
        <v>7733880</v>
      </c>
      <c r="G47" s="42">
        <f t="shared" si="8"/>
        <v>7008025</v>
      </c>
    </row>
    <row r="48" spans="1:9" x14ac:dyDescent="0.25">
      <c r="A48" s="42" t="str">
        <f t="shared" si="3"/>
        <v>CASTELLON</v>
      </c>
      <c r="B48" s="41">
        <f t="shared" si="4"/>
        <v>2644460</v>
      </c>
      <c r="C48" s="41">
        <f t="shared" si="5"/>
        <v>2553944</v>
      </c>
      <c r="D48" s="41">
        <f t="shared" si="6"/>
        <v>19</v>
      </c>
      <c r="E48" s="42" t="str">
        <f t="shared" si="2"/>
        <v>VIGO</v>
      </c>
      <c r="F48" s="42">
        <f t="shared" si="7"/>
        <v>6759342</v>
      </c>
      <c r="G48" s="42">
        <f t="shared" si="8"/>
        <v>6279438</v>
      </c>
    </row>
    <row r="49" spans="1:7" x14ac:dyDescent="0.25">
      <c r="A49" s="42" t="str">
        <f t="shared" si="3"/>
        <v>CEUTA</v>
      </c>
      <c r="B49" s="41">
        <f t="shared" si="4"/>
        <v>12942661</v>
      </c>
      <c r="C49" s="41">
        <f t="shared" si="5"/>
        <v>11009601</v>
      </c>
      <c r="D49" s="41">
        <f t="shared" si="6"/>
        <v>7</v>
      </c>
      <c r="E49" s="42" t="str">
        <f t="shared" si="2"/>
        <v>ALMERIA</v>
      </c>
      <c r="F49" s="42">
        <f t="shared" si="7"/>
        <v>5785542</v>
      </c>
      <c r="G49" s="42">
        <f t="shared" si="8"/>
        <v>6448945</v>
      </c>
    </row>
    <row r="50" spans="1:7" x14ac:dyDescent="0.25">
      <c r="A50" s="42" t="str">
        <f t="shared" si="3"/>
        <v>FERROL-SAN CIBRAO</v>
      </c>
      <c r="B50" s="41">
        <f t="shared" si="4"/>
        <v>2148074</v>
      </c>
      <c r="C50" s="41">
        <f t="shared" si="5"/>
        <v>2084319</v>
      </c>
      <c r="D50" s="41">
        <f t="shared" si="6"/>
        <v>22</v>
      </c>
      <c r="E50" s="42" t="str">
        <f t="shared" si="2"/>
        <v>MALAGA</v>
      </c>
      <c r="F50" s="42">
        <f t="shared" si="7"/>
        <v>5555305</v>
      </c>
      <c r="G50" s="42">
        <f t="shared" si="8"/>
        <v>6280059</v>
      </c>
    </row>
    <row r="51" spans="1:7" x14ac:dyDescent="0.25">
      <c r="A51" s="42" t="str">
        <f t="shared" si="3"/>
        <v>GIJON</v>
      </c>
      <c r="B51" s="41">
        <f t="shared" si="4"/>
        <v>3703403</v>
      </c>
      <c r="C51" s="41">
        <f t="shared" si="5"/>
        <v>3993460</v>
      </c>
      <c r="D51" s="41">
        <f t="shared" si="6"/>
        <v>17</v>
      </c>
      <c r="E51" s="42" t="str">
        <f t="shared" si="2"/>
        <v>HUELVA</v>
      </c>
      <c r="F51" s="42">
        <f t="shared" si="7"/>
        <v>5174700</v>
      </c>
      <c r="G51" s="42">
        <f t="shared" si="8"/>
        <v>4849249</v>
      </c>
    </row>
    <row r="52" spans="1:7" x14ac:dyDescent="0.25">
      <c r="A52" s="42" t="str">
        <f t="shared" si="3"/>
        <v>HUELVA</v>
      </c>
      <c r="B52" s="41">
        <f t="shared" si="4"/>
        <v>5174700</v>
      </c>
      <c r="C52" s="41">
        <f t="shared" si="5"/>
        <v>4849249</v>
      </c>
      <c r="D52" s="41">
        <f t="shared" si="6"/>
        <v>14</v>
      </c>
      <c r="E52" s="42" t="str">
        <f t="shared" si="2"/>
        <v>SANTANDER</v>
      </c>
      <c r="F52" s="42">
        <f t="shared" si="7"/>
        <v>4907435</v>
      </c>
      <c r="G52" s="42">
        <f t="shared" si="8"/>
        <v>4561586</v>
      </c>
    </row>
    <row r="53" spans="1:7" x14ac:dyDescent="0.25">
      <c r="A53" s="42" t="str">
        <f t="shared" si="3"/>
        <v>LAS PALMAS</v>
      </c>
      <c r="B53" s="41">
        <f t="shared" si="4"/>
        <v>33326842</v>
      </c>
      <c r="C53" s="41">
        <f t="shared" si="5"/>
        <v>34089879</v>
      </c>
      <c r="D53" s="41">
        <f t="shared" si="6"/>
        <v>4</v>
      </c>
      <c r="E53" s="42" t="str">
        <f t="shared" si="2"/>
        <v>BAHIA DE CADIZ</v>
      </c>
      <c r="F53" s="42">
        <f t="shared" si="7"/>
        <v>4426987</v>
      </c>
      <c r="G53" s="42">
        <f t="shared" si="8"/>
        <v>4380191</v>
      </c>
    </row>
    <row r="54" spans="1:7" x14ac:dyDescent="0.25">
      <c r="A54" s="42" t="str">
        <f t="shared" si="3"/>
        <v>MALAGA</v>
      </c>
      <c r="B54" s="41">
        <f t="shared" si="4"/>
        <v>5555305</v>
      </c>
      <c r="C54" s="41">
        <f t="shared" si="5"/>
        <v>6280059</v>
      </c>
      <c r="D54" s="41">
        <f t="shared" si="6"/>
        <v>13</v>
      </c>
      <c r="E54" s="42" t="str">
        <f t="shared" si="2"/>
        <v>GIJON</v>
      </c>
      <c r="F54" s="42">
        <f t="shared" si="7"/>
        <v>3703403</v>
      </c>
      <c r="G54" s="42">
        <f t="shared" si="8"/>
        <v>3993460</v>
      </c>
    </row>
    <row r="55" spans="1:7" x14ac:dyDescent="0.25">
      <c r="A55" s="42" t="str">
        <f t="shared" si="3"/>
        <v>MARIN Y RIA DE PONTEVEDRA</v>
      </c>
      <c r="B55" s="41">
        <f t="shared" si="4"/>
        <v>749366</v>
      </c>
      <c r="C55" s="41">
        <f t="shared" si="5"/>
        <v>678910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3157478</v>
      </c>
      <c r="G55" s="42">
        <f t="shared" si="8"/>
        <v>2596685</v>
      </c>
    </row>
    <row r="56" spans="1:7" x14ac:dyDescent="0.25">
      <c r="A56" s="42" t="str">
        <f t="shared" si="3"/>
        <v>MELILLA</v>
      </c>
      <c r="B56" s="41">
        <f t="shared" si="4"/>
        <v>2324178</v>
      </c>
      <c r="C56" s="41">
        <f t="shared" si="5"/>
        <v>2193417</v>
      </c>
      <c r="D56" s="41">
        <f t="shared" si="6"/>
        <v>21</v>
      </c>
      <c r="E56" s="42" t="str">
        <f t="shared" si="2"/>
        <v>CASTELLON</v>
      </c>
      <c r="F56" s="42">
        <f t="shared" si="9"/>
        <v>2644460</v>
      </c>
      <c r="G56" s="42">
        <f t="shared" si="8"/>
        <v>2553944</v>
      </c>
    </row>
    <row r="57" spans="1:7" x14ac:dyDescent="0.25">
      <c r="A57" s="42" t="str">
        <f t="shared" si="3"/>
        <v>MOTRIL</v>
      </c>
      <c r="B57" s="41">
        <f t="shared" si="4"/>
        <v>990521</v>
      </c>
      <c r="C57" s="41">
        <f t="shared" si="5"/>
        <v>776782</v>
      </c>
      <c r="D57" s="41">
        <f t="shared" si="6"/>
        <v>26</v>
      </c>
      <c r="E57" s="42" t="str">
        <f t="shared" si="2"/>
        <v>A CORUÑA</v>
      </c>
      <c r="F57" s="42">
        <f t="shared" si="9"/>
        <v>2617049</v>
      </c>
      <c r="G57" s="42">
        <f t="shared" si="8"/>
        <v>2653032</v>
      </c>
    </row>
    <row r="58" spans="1:7" x14ac:dyDescent="0.25">
      <c r="A58" s="42" t="str">
        <f t="shared" si="3"/>
        <v>PASAIA</v>
      </c>
      <c r="B58" s="41">
        <f t="shared" si="4"/>
        <v>2113165</v>
      </c>
      <c r="C58" s="41">
        <f t="shared" si="5"/>
        <v>2025070</v>
      </c>
      <c r="D58" s="41">
        <f t="shared" si="6"/>
        <v>23</v>
      </c>
      <c r="E58" s="42" t="str">
        <f t="shared" si="2"/>
        <v>MELILLA</v>
      </c>
      <c r="F58" s="42">
        <f t="shared" si="9"/>
        <v>2324178</v>
      </c>
      <c r="G58" s="42">
        <f t="shared" si="8"/>
        <v>2193417</v>
      </c>
    </row>
    <row r="59" spans="1:7" x14ac:dyDescent="0.25">
      <c r="A59" s="42" t="str">
        <f t="shared" si="3"/>
        <v>SANTA CRUZ DE TENERIFE</v>
      </c>
      <c r="B59" s="41">
        <f t="shared" si="4"/>
        <v>34224276</v>
      </c>
      <c r="C59" s="41">
        <f t="shared" si="5"/>
        <v>39336539</v>
      </c>
      <c r="D59" s="41">
        <f t="shared" si="6"/>
        <v>3</v>
      </c>
      <c r="E59" s="42" t="str">
        <f t="shared" si="2"/>
        <v>FERROL-SAN CIBRAO</v>
      </c>
      <c r="F59" s="42">
        <f t="shared" si="9"/>
        <v>2148074</v>
      </c>
      <c r="G59" s="42">
        <f t="shared" si="8"/>
        <v>2084319</v>
      </c>
    </row>
    <row r="60" spans="1:7" x14ac:dyDescent="0.25">
      <c r="A60" s="42" t="str">
        <f t="shared" si="3"/>
        <v>SANTANDER</v>
      </c>
      <c r="B60" s="41">
        <f t="shared" si="4"/>
        <v>4907435</v>
      </c>
      <c r="C60" s="41">
        <f t="shared" si="5"/>
        <v>4561586</v>
      </c>
      <c r="D60" s="41">
        <f t="shared" si="6"/>
        <v>15</v>
      </c>
      <c r="E60" s="42" t="str">
        <f t="shared" si="2"/>
        <v>PASAIA</v>
      </c>
      <c r="F60" s="42">
        <f t="shared" si="9"/>
        <v>2113165</v>
      </c>
      <c r="G60" s="42">
        <f t="shared" si="8"/>
        <v>2025070</v>
      </c>
    </row>
    <row r="61" spans="1:7" x14ac:dyDescent="0.25">
      <c r="A61" s="42" t="str">
        <f t="shared" si="3"/>
        <v>SEVILLA</v>
      </c>
      <c r="B61" s="41">
        <f t="shared" si="4"/>
        <v>1380012</v>
      </c>
      <c r="C61" s="41">
        <f t="shared" si="5"/>
        <v>1101256</v>
      </c>
      <c r="D61" s="41">
        <f t="shared" si="6"/>
        <v>25</v>
      </c>
      <c r="E61" s="42" t="str">
        <f t="shared" si="2"/>
        <v>AVILES</v>
      </c>
      <c r="F61" s="42">
        <f t="shared" si="9"/>
        <v>1473043</v>
      </c>
      <c r="G61" s="42">
        <f t="shared" si="8"/>
        <v>1124847</v>
      </c>
    </row>
    <row r="62" spans="1:7" x14ac:dyDescent="0.25">
      <c r="A62" s="42" t="str">
        <f t="shared" si="3"/>
        <v>TARRAGONA</v>
      </c>
      <c r="B62" s="41">
        <f t="shared" si="4"/>
        <v>9615531</v>
      </c>
      <c r="C62" s="41">
        <f t="shared" si="5"/>
        <v>8882476</v>
      </c>
      <c r="D62" s="41">
        <f t="shared" si="6"/>
        <v>9</v>
      </c>
      <c r="E62" s="42" t="str">
        <f t="shared" si="2"/>
        <v>SEVILLA</v>
      </c>
      <c r="F62" s="42">
        <f t="shared" si="9"/>
        <v>1380012</v>
      </c>
      <c r="G62" s="42">
        <f t="shared" si="8"/>
        <v>1101256</v>
      </c>
    </row>
    <row r="63" spans="1:7" x14ac:dyDescent="0.25">
      <c r="A63" s="42" t="str">
        <f t="shared" si="3"/>
        <v>VALENCIA</v>
      </c>
      <c r="B63" s="41">
        <f t="shared" si="4"/>
        <v>28979682</v>
      </c>
      <c r="C63" s="41">
        <f t="shared" si="5"/>
        <v>25429901</v>
      </c>
      <c r="D63" s="41">
        <f t="shared" si="6"/>
        <v>5</v>
      </c>
      <c r="E63" s="42" t="str">
        <f t="shared" si="2"/>
        <v>MOTRIL</v>
      </c>
      <c r="F63" s="42">
        <f t="shared" si="9"/>
        <v>990521</v>
      </c>
      <c r="G63" s="42">
        <f t="shared" si="8"/>
        <v>776782</v>
      </c>
    </row>
    <row r="64" spans="1:7" x14ac:dyDescent="0.25">
      <c r="A64" s="42" t="str">
        <f t="shared" si="3"/>
        <v>VIGO</v>
      </c>
      <c r="B64" s="41">
        <f t="shared" si="4"/>
        <v>6759342</v>
      </c>
      <c r="C64" s="41">
        <f t="shared" si="5"/>
        <v>6279438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749366</v>
      </c>
      <c r="G64" s="42">
        <f t="shared" si="8"/>
        <v>678910</v>
      </c>
    </row>
    <row r="65" spans="1:7" x14ac:dyDescent="0.25">
      <c r="A65" s="42" t="str">
        <f t="shared" si="3"/>
        <v>VILAGARCIA</v>
      </c>
      <c r="B65" s="41">
        <f t="shared" si="4"/>
        <v>386246</v>
      </c>
      <c r="C65" s="41">
        <f t="shared" si="5"/>
        <v>465729</v>
      </c>
      <c r="D65" s="41">
        <f t="shared" si="6"/>
        <v>28</v>
      </c>
      <c r="E65" s="42" t="str">
        <f t="shared" si="2"/>
        <v>VILAGARCIA</v>
      </c>
      <c r="F65" s="42">
        <f t="shared" si="9"/>
        <v>386246</v>
      </c>
      <c r="G65" s="42">
        <f t="shared" si="8"/>
        <v>465729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Marzo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38847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</v>
      </c>
      <c r="C7" s="9">
        <v>3</v>
      </c>
      <c r="D7" s="9">
        <v>5</v>
      </c>
      <c r="E7" s="9">
        <v>6</v>
      </c>
      <c r="F7" s="10">
        <f>((E7*100)/D7)-100</f>
        <v>20</v>
      </c>
      <c r="G7" s="1"/>
      <c r="H7" s="1"/>
      <c r="I7" s="1"/>
    </row>
    <row r="8" spans="1:12" x14ac:dyDescent="0.25">
      <c r="A8" s="11" t="s">
        <v>42</v>
      </c>
      <c r="B8" s="12">
        <v>2</v>
      </c>
      <c r="C8" s="12">
        <v>8</v>
      </c>
      <c r="D8" s="12">
        <v>2</v>
      </c>
      <c r="E8" s="12">
        <v>10</v>
      </c>
      <c r="F8" s="13">
        <f t="shared" ref="F8:F35" si="0">((E8*100)/D8)-100</f>
        <v>400</v>
      </c>
      <c r="G8" s="1"/>
      <c r="H8" s="1"/>
      <c r="I8" s="1"/>
    </row>
    <row r="9" spans="1:12" x14ac:dyDescent="0.25">
      <c r="A9" s="8" t="s">
        <v>43</v>
      </c>
      <c r="B9" s="9">
        <v>3</v>
      </c>
      <c r="C9" s="9">
        <v>3</v>
      </c>
      <c r="D9" s="9">
        <v>3</v>
      </c>
      <c r="E9" s="9">
        <v>3</v>
      </c>
      <c r="F9" s="10">
        <f t="shared" si="0"/>
        <v>0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2</v>
      </c>
      <c r="D11" s="9">
        <v>0</v>
      </c>
      <c r="E11" s="9">
        <v>2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6</v>
      </c>
      <c r="C12" s="12">
        <v>12</v>
      </c>
      <c r="D12" s="12">
        <v>7</v>
      </c>
      <c r="E12" s="12">
        <v>19</v>
      </c>
      <c r="F12" s="13">
        <f t="shared" si="0"/>
        <v>171.42857142857144</v>
      </c>
      <c r="G12" s="1"/>
      <c r="H12" s="1"/>
      <c r="I12" s="1"/>
    </row>
    <row r="13" spans="1:12" x14ac:dyDescent="0.25">
      <c r="A13" s="8" t="s">
        <v>47</v>
      </c>
      <c r="B13" s="9">
        <v>8</v>
      </c>
      <c r="C13" s="9">
        <v>11</v>
      </c>
      <c r="D13" s="9">
        <v>18</v>
      </c>
      <c r="E13" s="9">
        <v>18</v>
      </c>
      <c r="F13" s="10">
        <f t="shared" si="0"/>
        <v>0</v>
      </c>
      <c r="G13" s="1"/>
      <c r="H13" s="1"/>
      <c r="I13" s="1"/>
    </row>
    <row r="14" spans="1:12" x14ac:dyDescent="0.25">
      <c r="A14" s="11" t="s">
        <v>48</v>
      </c>
      <c r="B14" s="12">
        <v>30</v>
      </c>
      <c r="C14" s="12">
        <v>28</v>
      </c>
      <c r="D14" s="12">
        <v>48</v>
      </c>
      <c r="E14" s="12">
        <v>40</v>
      </c>
      <c r="F14" s="13">
        <f t="shared" si="0"/>
        <v>-16.666666666666671</v>
      </c>
      <c r="G14" s="1"/>
      <c r="H14" s="1"/>
      <c r="I14" s="1"/>
    </row>
    <row r="15" spans="1:12" x14ac:dyDescent="0.25">
      <c r="A15" s="8" t="s">
        <v>49</v>
      </c>
      <c r="B15" s="9">
        <v>1</v>
      </c>
      <c r="C15" s="9">
        <v>1</v>
      </c>
      <c r="D15" s="9">
        <v>1</v>
      </c>
      <c r="E15" s="9">
        <v>2</v>
      </c>
      <c r="F15" s="10">
        <f t="shared" si="0"/>
        <v>100</v>
      </c>
      <c r="G15" s="1"/>
      <c r="H15" s="1"/>
      <c r="I15" s="1"/>
    </row>
    <row r="16" spans="1:12" x14ac:dyDescent="0.25">
      <c r="A16" s="11" t="s">
        <v>50</v>
      </c>
      <c r="B16" s="12">
        <v>2</v>
      </c>
      <c r="C16" s="12">
        <v>2</v>
      </c>
      <c r="D16" s="12">
        <v>7</v>
      </c>
      <c r="E16" s="12">
        <v>4</v>
      </c>
      <c r="F16" s="13">
        <f t="shared" si="0"/>
        <v>-42.857142857142854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0</v>
      </c>
      <c r="D18" s="12">
        <v>1</v>
      </c>
      <c r="E18" s="12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63</v>
      </c>
      <c r="C22" s="12">
        <v>55</v>
      </c>
      <c r="D22" s="12">
        <v>105</v>
      </c>
      <c r="E22" s="12">
        <v>129</v>
      </c>
      <c r="F22" s="13">
        <f t="shared" si="0"/>
        <v>22.857142857142861</v>
      </c>
      <c r="G22" s="1"/>
      <c r="H22" s="1"/>
      <c r="I22" s="1"/>
    </row>
    <row r="23" spans="1:9" x14ac:dyDescent="0.25">
      <c r="A23" s="8" t="s">
        <v>57</v>
      </c>
      <c r="B23" s="9">
        <v>15</v>
      </c>
      <c r="C23" s="9">
        <v>18</v>
      </c>
      <c r="D23" s="9">
        <v>34</v>
      </c>
      <c r="E23" s="9">
        <v>28</v>
      </c>
      <c r="F23" s="10">
        <f t="shared" si="0"/>
        <v>-17.647058823529406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1</v>
      </c>
      <c r="D25" s="9">
        <v>0</v>
      </c>
      <c r="E25" s="9">
        <v>1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1</v>
      </c>
      <c r="D26" s="12">
        <v>0</v>
      </c>
      <c r="E26" s="12">
        <v>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57</v>
      </c>
      <c r="C28" s="12">
        <v>58</v>
      </c>
      <c r="D28" s="12">
        <v>121</v>
      </c>
      <c r="E28" s="12">
        <v>112</v>
      </c>
      <c r="F28" s="13">
        <f t="shared" si="0"/>
        <v>-7.4380165289256155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1</v>
      </c>
      <c r="C30" s="12">
        <v>4</v>
      </c>
      <c r="D30" s="12">
        <v>1</v>
      </c>
      <c r="E30" s="12">
        <v>9</v>
      </c>
      <c r="F30" s="13">
        <f t="shared" si="0"/>
        <v>800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</v>
      </c>
      <c r="D31" s="9">
        <v>0</v>
      </c>
      <c r="E31" s="9">
        <v>1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7</v>
      </c>
      <c r="C32" s="12">
        <v>3</v>
      </c>
      <c r="D32" s="12">
        <v>12</v>
      </c>
      <c r="E32" s="12">
        <v>3</v>
      </c>
      <c r="F32" s="13">
        <f t="shared" si="0"/>
        <v>-75</v>
      </c>
      <c r="G32" s="1"/>
      <c r="H32" s="1"/>
      <c r="I32" s="1"/>
    </row>
    <row r="33" spans="1:9" x14ac:dyDescent="0.25">
      <c r="A33" s="8" t="s">
        <v>67</v>
      </c>
      <c r="B33" s="9">
        <v>3</v>
      </c>
      <c r="C33" s="9">
        <v>4</v>
      </c>
      <c r="D33" s="9">
        <v>5</v>
      </c>
      <c r="E33" s="9">
        <v>5</v>
      </c>
      <c r="F33" s="10">
        <f t="shared" si="0"/>
        <v>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202</v>
      </c>
      <c r="C35" s="15">
        <f t="shared" ref="C35:E35" si="1">SUM(C7:C34)</f>
        <v>215</v>
      </c>
      <c r="D35" s="15">
        <f t="shared" si="1"/>
        <v>370</v>
      </c>
      <c r="E35" s="15">
        <f t="shared" si="1"/>
        <v>393</v>
      </c>
      <c r="F35" s="16">
        <f t="shared" si="0"/>
        <v>6.2162162162162105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</v>
      </c>
      <c r="C38" s="41">
        <f>D7</f>
        <v>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LAS PALMAS</v>
      </c>
      <c r="F38" s="42">
        <f>LOOKUP(E38,$A$38:$A$65,$B$38:$B$65)</f>
        <v>129</v>
      </c>
      <c r="G38" s="42">
        <f>LOOKUP(E38,$A$38:$A$65,$C$38:$C$65)</f>
        <v>105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</v>
      </c>
      <c r="C39" s="41">
        <f t="shared" ref="C39:C65" si="5">D8</f>
        <v>2</v>
      </c>
      <c r="D39" s="41">
        <f t="shared" ref="D39:D65" si="6">_xlfn.RANK.EQ(B39,$B$38:$B$65)+COUNTIF($B$38:$B$65,B39)-1</f>
        <v>7</v>
      </c>
      <c r="E39" s="42" t="str">
        <f t="shared" si="2"/>
        <v>SANTA CRUZ DE TENERIFE</v>
      </c>
      <c r="F39" s="42">
        <f t="shared" ref="F39:F54" si="7">LOOKUP(E39,$A$38:$A$65,$B$38:$B$65)</f>
        <v>112</v>
      </c>
      <c r="G39" s="42">
        <f t="shared" ref="G39:G65" si="8">LOOKUP(E39,$A$38:$A$65,$C$38:$C$65)</f>
        <v>121</v>
      </c>
    </row>
    <row r="40" spans="1:9" x14ac:dyDescent="0.25">
      <c r="A40" s="42" t="str">
        <f t="shared" si="3"/>
        <v>ALMERIA</v>
      </c>
      <c r="B40" s="41">
        <f t="shared" si="4"/>
        <v>3</v>
      </c>
      <c r="C40" s="41">
        <f t="shared" si="5"/>
        <v>3</v>
      </c>
      <c r="D40" s="41">
        <f t="shared" si="6"/>
        <v>13</v>
      </c>
      <c r="E40" s="42" t="str">
        <f t="shared" si="2"/>
        <v>BARCELONA</v>
      </c>
      <c r="F40" s="42">
        <f t="shared" si="7"/>
        <v>40</v>
      </c>
      <c r="G40" s="42">
        <f t="shared" si="8"/>
        <v>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28</v>
      </c>
      <c r="G41" s="42">
        <f t="shared" si="8"/>
        <v>34</v>
      </c>
    </row>
    <row r="42" spans="1:9" x14ac:dyDescent="0.25">
      <c r="A42" s="42" t="str">
        <f t="shared" si="3"/>
        <v>BAHIA DE ALGECIRAS</v>
      </c>
      <c r="B42" s="41">
        <f t="shared" si="4"/>
        <v>2</v>
      </c>
      <c r="C42" s="41">
        <f t="shared" si="5"/>
        <v>0</v>
      </c>
      <c r="D42" s="41">
        <f t="shared" si="6"/>
        <v>15</v>
      </c>
      <c r="E42" s="42" t="str">
        <f t="shared" si="2"/>
        <v>BAHIA DE CADIZ</v>
      </c>
      <c r="F42" s="42">
        <f t="shared" si="7"/>
        <v>19</v>
      </c>
      <c r="G42" s="42">
        <f t="shared" si="8"/>
        <v>7</v>
      </c>
    </row>
    <row r="43" spans="1:9" x14ac:dyDescent="0.25">
      <c r="A43" s="42" t="str">
        <f t="shared" si="3"/>
        <v>BAHIA DE CADIZ</v>
      </c>
      <c r="B43" s="41">
        <f t="shared" si="4"/>
        <v>19</v>
      </c>
      <c r="C43" s="41">
        <f t="shared" si="5"/>
        <v>7</v>
      </c>
      <c r="D43" s="41">
        <f t="shared" si="6"/>
        <v>5</v>
      </c>
      <c r="E43" s="42" t="str">
        <f t="shared" si="2"/>
        <v>BALEARES</v>
      </c>
      <c r="F43" s="42">
        <f t="shared" si="7"/>
        <v>18</v>
      </c>
      <c r="G43" s="42">
        <f t="shared" si="8"/>
        <v>18</v>
      </c>
    </row>
    <row r="44" spans="1:9" x14ac:dyDescent="0.25">
      <c r="A44" s="42" t="str">
        <f t="shared" si="3"/>
        <v>BALEARES</v>
      </c>
      <c r="B44" s="41">
        <f t="shared" si="4"/>
        <v>18</v>
      </c>
      <c r="C44" s="41">
        <f t="shared" si="5"/>
        <v>18</v>
      </c>
      <c r="D44" s="41">
        <f t="shared" si="6"/>
        <v>6</v>
      </c>
      <c r="E44" s="42" t="str">
        <f t="shared" si="2"/>
        <v>ALICANTE</v>
      </c>
      <c r="F44" s="42">
        <f t="shared" si="7"/>
        <v>10</v>
      </c>
      <c r="G44" s="42">
        <f t="shared" si="8"/>
        <v>2</v>
      </c>
    </row>
    <row r="45" spans="1:9" x14ac:dyDescent="0.25">
      <c r="A45" s="42" t="str">
        <f t="shared" si="3"/>
        <v>BARCELONA</v>
      </c>
      <c r="B45" s="41">
        <f t="shared" si="4"/>
        <v>40</v>
      </c>
      <c r="C45" s="41">
        <f t="shared" si="5"/>
        <v>48</v>
      </c>
      <c r="D45" s="41">
        <f t="shared" si="6"/>
        <v>3</v>
      </c>
      <c r="E45" s="42" t="str">
        <f t="shared" si="2"/>
        <v>SEVILLA</v>
      </c>
      <c r="F45" s="42">
        <f t="shared" si="7"/>
        <v>9</v>
      </c>
      <c r="G45" s="42">
        <f t="shared" si="8"/>
        <v>1</v>
      </c>
    </row>
    <row r="46" spans="1:9" x14ac:dyDescent="0.25">
      <c r="A46" s="42" t="str">
        <f t="shared" si="3"/>
        <v>BILBAO</v>
      </c>
      <c r="B46" s="41">
        <f t="shared" si="4"/>
        <v>2</v>
      </c>
      <c r="C46" s="41">
        <f t="shared" si="5"/>
        <v>1</v>
      </c>
      <c r="D46" s="41">
        <f t="shared" si="6"/>
        <v>15</v>
      </c>
      <c r="E46" s="42" t="str">
        <f t="shared" si="2"/>
        <v>A CORUÑA</v>
      </c>
      <c r="F46" s="42">
        <f t="shared" si="7"/>
        <v>6</v>
      </c>
      <c r="G46" s="42">
        <f t="shared" si="8"/>
        <v>5</v>
      </c>
    </row>
    <row r="47" spans="1:9" x14ac:dyDescent="0.25">
      <c r="A47" s="42" t="str">
        <f t="shared" si="3"/>
        <v>CARTAGENA</v>
      </c>
      <c r="B47" s="41">
        <f t="shared" si="4"/>
        <v>4</v>
      </c>
      <c r="C47" s="41">
        <f t="shared" si="5"/>
        <v>7</v>
      </c>
      <c r="D47" s="41">
        <f t="shared" si="6"/>
        <v>11</v>
      </c>
      <c r="E47" s="42" t="str">
        <f t="shared" si="2"/>
        <v>VIGO</v>
      </c>
      <c r="F47" s="42">
        <f t="shared" si="7"/>
        <v>5</v>
      </c>
      <c r="G47" s="42">
        <f t="shared" si="8"/>
        <v>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4</v>
      </c>
      <c r="G48" s="42">
        <f t="shared" si="8"/>
        <v>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3</v>
      </c>
      <c r="G50" s="42">
        <f t="shared" si="8"/>
        <v>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ALGECIRAS</v>
      </c>
      <c r="F52" s="42">
        <f t="shared" si="7"/>
        <v>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129</v>
      </c>
      <c r="C53" s="41">
        <f t="shared" si="5"/>
        <v>105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28</v>
      </c>
      <c r="C54" s="41">
        <f t="shared" si="5"/>
        <v>34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MELILLA</v>
      </c>
      <c r="F55" s="42">
        <f t="shared" ref="F55:F65" si="9">LOOKUP(E55,$A$38:$A$65,$B$38:$B$65)</f>
        <v>1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0</v>
      </c>
      <c r="D56" s="41">
        <f t="shared" si="6"/>
        <v>18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</v>
      </c>
      <c r="C57" s="41">
        <f t="shared" si="5"/>
        <v>0</v>
      </c>
      <c r="D57" s="41">
        <f t="shared" si="6"/>
        <v>18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112</v>
      </c>
      <c r="C59" s="41">
        <f t="shared" si="5"/>
        <v>121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9</v>
      </c>
      <c r="C61" s="41">
        <f t="shared" si="5"/>
        <v>1</v>
      </c>
      <c r="D61" s="41">
        <f t="shared" si="6"/>
        <v>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0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</v>
      </c>
      <c r="C63" s="41">
        <f t="shared" si="5"/>
        <v>12</v>
      </c>
      <c r="D63" s="41">
        <f t="shared" si="6"/>
        <v>13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</v>
      </c>
      <c r="C64" s="41">
        <f t="shared" si="5"/>
        <v>5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23461765-CCBB-4945-807E-1E142F6F2DF7}"/>
</file>

<file path=customXml/itemProps2.xml><?xml version="1.0" encoding="utf-8"?>
<ds:datastoreItem xmlns:ds="http://schemas.openxmlformats.org/officeDocument/2006/customXml" ds:itemID="{7E90203F-2F67-4D7C-9225-0CB1862C380A}"/>
</file>

<file path=customXml/itemProps3.xml><?xml version="1.0" encoding="utf-8"?>
<ds:datastoreItem xmlns:ds="http://schemas.openxmlformats.org/officeDocument/2006/customXml" ds:itemID="{1925E458-AA59-4295-B8B6-94EBCE9C49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