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<sst xmlns="http://schemas.openxmlformats.org/spreadsheetml/2006/main" count="653" uniqueCount="92">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</sst>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22306221</c:v>
                </c:pt>
                <c:pt idx="1">
                  <c:v>15149137</c:v>
                </c:pt>
                <c:pt idx="2">
                  <c:v>14792638</c:v>
                </c:pt>
                <c:pt idx="3">
                  <c:v>11855047</c:v>
                </c:pt>
                <c:pt idx="4">
                  <c:v>10401259</c:v>
                </c:pt>
                <c:pt idx="5">
                  <c:v>9133120</c:v>
                </c:pt>
                <c:pt idx="6">
                  <c:v>7871996</c:v>
                </c:pt>
                <c:pt idx="7">
                  <c:v>7031133</c:v>
                </c:pt>
                <c:pt idx="8">
                  <c:v>6571951</c:v>
                </c:pt>
                <c:pt idx="9">
                  <c:v>6458237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22107024</c:v>
                </c:pt>
                <c:pt idx="1">
                  <c:v>14561128</c:v>
                </c:pt>
                <c:pt idx="2">
                  <c:v>13093572</c:v>
                </c:pt>
                <c:pt idx="3">
                  <c:v>10675108</c:v>
                </c:pt>
                <c:pt idx="4">
                  <c:v>10387038</c:v>
                </c:pt>
                <c:pt idx="5">
                  <c:v>8497599</c:v>
                </c:pt>
                <c:pt idx="6">
                  <c:v>8425920</c:v>
                </c:pt>
                <c:pt idx="7">
                  <c:v>7091813</c:v>
                </c:pt>
                <c:pt idx="8">
                  <c:v>6159781</c:v>
                </c:pt>
                <c:pt idx="9">
                  <c:v>6490244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20564953</c:v>
                </c:pt>
                <c:pt idx="1">
                  <c:v>14839766</c:v>
                </c:pt>
                <c:pt idx="2">
                  <c:v>14717345</c:v>
                </c:pt>
                <c:pt idx="3">
                  <c:v>11507215</c:v>
                </c:pt>
                <c:pt idx="4">
                  <c:v>10333840</c:v>
                </c:pt>
                <c:pt idx="5">
                  <c:v>9087944</c:v>
                </c:pt>
                <c:pt idx="6">
                  <c:v>7240410</c:v>
                </c:pt>
                <c:pt idx="7">
                  <c:v>6940342</c:v>
                </c:pt>
                <c:pt idx="8">
                  <c:v>6537035</c:v>
                </c:pt>
                <c:pt idx="9">
                  <c:v>6126647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20503392</c:v>
                </c:pt>
                <c:pt idx="1">
                  <c:v>14243283</c:v>
                </c:pt>
                <c:pt idx="2">
                  <c:v>12989594</c:v>
                </c:pt>
                <c:pt idx="3">
                  <c:v>10417196</c:v>
                </c:pt>
                <c:pt idx="4">
                  <c:v>10298146</c:v>
                </c:pt>
                <c:pt idx="5">
                  <c:v>8448926</c:v>
                </c:pt>
                <c:pt idx="6">
                  <c:v>7693835</c:v>
                </c:pt>
                <c:pt idx="7">
                  <c:v>7025932</c:v>
                </c:pt>
                <c:pt idx="8">
                  <c:v>6098915</c:v>
                </c:pt>
                <c:pt idx="9">
                  <c:v>6131859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7192840</c:v>
                </c:pt>
                <c:pt idx="1">
                  <c:v>6932525</c:v>
                </c:pt>
                <c:pt idx="2">
                  <c:v>6861624</c:v>
                </c:pt>
                <c:pt idx="3">
                  <c:v>6149816</c:v>
                </c:pt>
                <c:pt idx="4">
                  <c:v>4038634</c:v>
                </c:pt>
                <c:pt idx="5">
                  <c:v>3806786</c:v>
                </c:pt>
                <c:pt idx="6">
                  <c:v>3158596</c:v>
                </c:pt>
                <c:pt idx="7">
                  <c:v>2894806</c:v>
                </c:pt>
                <c:pt idx="8">
                  <c:v>2858676</c:v>
                </c:pt>
                <c:pt idx="9">
                  <c:v>1427994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6078628</c:v>
                </c:pt>
                <c:pt idx="1">
                  <c:v>6748472</c:v>
                </c:pt>
                <c:pt idx="2">
                  <c:v>6540189</c:v>
                </c:pt>
                <c:pt idx="3">
                  <c:v>6281836</c:v>
                </c:pt>
                <c:pt idx="4">
                  <c:v>4013540</c:v>
                </c:pt>
                <c:pt idx="5">
                  <c:v>3954087</c:v>
                </c:pt>
                <c:pt idx="6">
                  <c:v>3184497</c:v>
                </c:pt>
                <c:pt idx="7">
                  <c:v>3000642</c:v>
                </c:pt>
                <c:pt idx="8">
                  <c:v>2953506</c:v>
                </c:pt>
                <c:pt idx="9">
                  <c:v>1745415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A CORUÑA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6211394</c:v>
                </c:pt>
                <c:pt idx="1">
                  <c:v>3748006</c:v>
                </c:pt>
                <c:pt idx="2">
                  <c:v>2658745</c:v>
                </c:pt>
                <c:pt idx="3">
                  <c:v>2522512</c:v>
                </c:pt>
                <c:pt idx="4">
                  <c:v>2328741</c:v>
                </c:pt>
                <c:pt idx="5">
                  <c:v>1865061</c:v>
                </c:pt>
                <c:pt idx="6">
                  <c:v>1756508</c:v>
                </c:pt>
                <c:pt idx="7">
                  <c:v>1463069</c:v>
                </c:pt>
                <c:pt idx="8">
                  <c:v>1348695</c:v>
                </c:pt>
                <c:pt idx="9">
                  <c:v>1325218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A CORUÑA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6308730</c:v>
                </c:pt>
                <c:pt idx="1">
                  <c:v>3660730</c:v>
                </c:pt>
                <c:pt idx="2">
                  <c:v>2578092</c:v>
                </c:pt>
                <c:pt idx="3">
                  <c:v>1991358</c:v>
                </c:pt>
                <c:pt idx="4">
                  <c:v>1921147</c:v>
                </c:pt>
                <c:pt idx="5">
                  <c:v>1478031</c:v>
                </c:pt>
                <c:pt idx="6">
                  <c:v>1862972</c:v>
                </c:pt>
                <c:pt idx="7">
                  <c:v>1479382</c:v>
                </c:pt>
                <c:pt idx="8">
                  <c:v>1308171</c:v>
                </c:pt>
                <c:pt idx="9">
                  <c:v>1423382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12917221</c:v>
                </c:pt>
                <c:pt idx="1">
                  <c:v>11219335</c:v>
                </c:pt>
                <c:pt idx="2">
                  <c:v>9713499</c:v>
                </c:pt>
                <c:pt idx="3">
                  <c:v>5267962</c:v>
                </c:pt>
                <c:pt idx="4">
                  <c:v>2971229</c:v>
                </c:pt>
                <c:pt idx="5">
                  <c:v>2965680</c:v>
                </c:pt>
                <c:pt idx="6">
                  <c:v>2336307</c:v>
                </c:pt>
                <c:pt idx="7">
                  <c:v>1188269</c:v>
                </c:pt>
                <c:pt idx="8">
                  <c:v>988478</c:v>
                </c:pt>
                <c:pt idx="9">
                  <c:v>733558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13108517</c:v>
                </c:pt>
                <c:pt idx="1">
                  <c:v>10516708</c:v>
                </c:pt>
                <c:pt idx="2">
                  <c:v>9117639</c:v>
                </c:pt>
                <c:pt idx="3">
                  <c:v>5402195</c:v>
                </c:pt>
                <c:pt idx="4">
                  <c:v>2644012</c:v>
                </c:pt>
                <c:pt idx="5">
                  <c:v>3030397</c:v>
                </c:pt>
                <c:pt idx="6">
                  <c:v>2366232</c:v>
                </c:pt>
                <c:pt idx="7">
                  <c:v>1170472</c:v>
                </c:pt>
                <c:pt idx="8">
                  <c:v>895081</c:v>
                </c:pt>
                <c:pt idx="9">
                  <c:v>707317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CASTELLON</c:v>
                </c:pt>
                <c:pt idx="7">
                  <c:v>GIJON</c:v>
                </c:pt>
                <c:pt idx="8">
                  <c:v>MARIN Y RIA DE PONTEVEDRA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21990</c:v>
                </c:pt>
                <c:pt idx="1">
                  <c:v>9702</c:v>
                </c:pt>
                <c:pt idx="2">
                  <c:v>7917</c:v>
                </c:pt>
                <c:pt idx="3">
                  <c:v>6267</c:v>
                </c:pt>
                <c:pt idx="4">
                  <c:v>4673</c:v>
                </c:pt>
                <c:pt idx="5">
                  <c:v>3620</c:v>
                </c:pt>
                <c:pt idx="6">
                  <c:v>2459</c:v>
                </c:pt>
                <c:pt idx="7">
                  <c:v>2372</c:v>
                </c:pt>
                <c:pt idx="8">
                  <c:v>1628</c:v>
                </c:pt>
                <c:pt idx="9">
                  <c:v>1461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CASTELLON</c:v>
                </c:pt>
                <c:pt idx="7">
                  <c:v>GIJON</c:v>
                </c:pt>
                <c:pt idx="8">
                  <c:v>MARIN Y RIA DE PONTEVEDRA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20123</c:v>
                </c:pt>
                <c:pt idx="1">
                  <c:v>10494</c:v>
                </c:pt>
                <c:pt idx="2">
                  <c:v>8954</c:v>
                </c:pt>
                <c:pt idx="3">
                  <c:v>7812</c:v>
                </c:pt>
                <c:pt idx="4">
                  <c:v>4697</c:v>
                </c:pt>
                <c:pt idx="5">
                  <c:v>3328</c:v>
                </c:pt>
                <c:pt idx="6">
                  <c:v>1912</c:v>
                </c:pt>
                <c:pt idx="7">
                  <c:v>1229</c:v>
                </c:pt>
                <c:pt idx="8">
                  <c:v>1878</c:v>
                </c:pt>
                <c:pt idx="9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1005935</c:v>
                </c:pt>
                <c:pt idx="1">
                  <c:v>630167</c:v>
                </c:pt>
                <c:pt idx="2">
                  <c:v>331127</c:v>
                </c:pt>
                <c:pt idx="3">
                  <c:v>308233</c:v>
                </c:pt>
                <c:pt idx="4">
                  <c:v>137584</c:v>
                </c:pt>
                <c:pt idx="5">
                  <c:v>114664</c:v>
                </c:pt>
                <c:pt idx="6">
                  <c:v>88419</c:v>
                </c:pt>
                <c:pt idx="7">
                  <c:v>74810</c:v>
                </c:pt>
                <c:pt idx="8">
                  <c:v>66413</c:v>
                </c:pt>
                <c:pt idx="9">
                  <c:v>44489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923889</c:v>
                </c:pt>
                <c:pt idx="1">
                  <c:v>730234</c:v>
                </c:pt>
                <c:pt idx="2">
                  <c:v>357933</c:v>
                </c:pt>
                <c:pt idx="3">
                  <c:v>316864</c:v>
                </c:pt>
                <c:pt idx="4">
                  <c:v>127451</c:v>
                </c:pt>
                <c:pt idx="5">
                  <c:v>125658</c:v>
                </c:pt>
                <c:pt idx="6">
                  <c:v>64652</c:v>
                </c:pt>
                <c:pt idx="7">
                  <c:v>103230</c:v>
                </c:pt>
                <c:pt idx="8">
                  <c:v>88026</c:v>
                </c:pt>
                <c:pt idx="9">
                  <c:v>47969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10333279</c:v>
                </c:pt>
                <c:pt idx="1">
                  <c:v>3439568</c:v>
                </c:pt>
                <c:pt idx="2">
                  <c:v>3185083</c:v>
                </c:pt>
                <c:pt idx="3">
                  <c:v>3026509</c:v>
                </c:pt>
                <c:pt idx="4">
                  <c:v>901188</c:v>
                </c:pt>
                <c:pt idx="5">
                  <c:v>549686</c:v>
                </c:pt>
                <c:pt idx="6">
                  <c:v>374884</c:v>
                </c:pt>
                <c:pt idx="7">
                  <c:v>212488</c:v>
                </c:pt>
                <c:pt idx="8">
                  <c:v>110574</c:v>
                </c:pt>
                <c:pt idx="9">
                  <c:v>60272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10910109</c:v>
                </c:pt>
                <c:pt idx="1">
                  <c:v>3076560</c:v>
                </c:pt>
                <c:pt idx="2">
                  <c:v>2810528</c:v>
                </c:pt>
                <c:pt idx="3">
                  <c:v>3056583</c:v>
                </c:pt>
                <c:pt idx="4">
                  <c:v>860332</c:v>
                </c:pt>
                <c:pt idx="5">
                  <c:v>453567</c:v>
                </c:pt>
                <c:pt idx="6">
                  <c:v>435802</c:v>
                </c:pt>
                <c:pt idx="7">
                  <c:v>129489</c:v>
                </c:pt>
                <c:pt idx="8">
                  <c:v>177522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10326041</c:v>
                </c:pt>
                <c:pt idx="1">
                  <c:v>3403957</c:v>
                </c:pt>
                <c:pt idx="2">
                  <c:v>3069318</c:v>
                </c:pt>
                <c:pt idx="3">
                  <c:v>2932054</c:v>
                </c:pt>
                <c:pt idx="4">
                  <c:v>548681</c:v>
                </c:pt>
                <c:pt idx="5">
                  <c:v>100728</c:v>
                </c:pt>
                <c:pt idx="6">
                  <c:v>51543</c:v>
                </c:pt>
                <c:pt idx="7">
                  <c:v>35978</c:v>
                </c:pt>
                <c:pt idx="8">
                  <c:v>11286</c:v>
                </c:pt>
                <c:pt idx="9">
                  <c:v>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10870465</c:v>
                </c:pt>
                <c:pt idx="1">
                  <c:v>3039618</c:v>
                </c:pt>
                <c:pt idx="2">
                  <c:v>2683490</c:v>
                </c:pt>
                <c:pt idx="3">
                  <c:v>3008513</c:v>
                </c:pt>
                <c:pt idx="4">
                  <c:v>453495</c:v>
                </c:pt>
                <c:pt idx="5">
                  <c:v>160065</c:v>
                </c:pt>
                <c:pt idx="6">
                  <c:v>57270</c:v>
                </c:pt>
                <c:pt idx="7">
                  <c:v>14067</c:v>
                </c:pt>
                <c:pt idx="8">
                  <c:v>24379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11327618</c:v>
                </c:pt>
                <c:pt idx="1">
                  <c:v>8686199</c:v>
                </c:pt>
                <c:pt idx="2">
                  <c:v>7026514</c:v>
                </c:pt>
                <c:pt idx="3">
                  <c:v>4162446</c:v>
                </c:pt>
                <c:pt idx="4">
                  <c:v>1709825</c:v>
                </c:pt>
                <c:pt idx="5">
                  <c:v>1144983</c:v>
                </c:pt>
                <c:pt idx="6">
                  <c:v>739749</c:v>
                </c:pt>
                <c:pt idx="7">
                  <c:v>572948</c:v>
                </c:pt>
                <c:pt idx="8">
                  <c:v>457812</c:v>
                </c:pt>
                <c:pt idx="9">
                  <c:v>425497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11563410</c:v>
                </c:pt>
                <c:pt idx="1">
                  <c:v>8181403</c:v>
                </c:pt>
                <c:pt idx="2">
                  <c:v>6614078</c:v>
                </c:pt>
                <c:pt idx="3">
                  <c:v>4282743</c:v>
                </c:pt>
                <c:pt idx="4">
                  <c:v>1642776</c:v>
                </c:pt>
                <c:pt idx="5">
                  <c:v>1191590</c:v>
                </c:pt>
                <c:pt idx="6">
                  <c:v>692603</c:v>
                </c:pt>
                <c:pt idx="7">
                  <c:v>460618</c:v>
                </c:pt>
                <c:pt idx="8">
                  <c:v>515874</c:v>
                </c:pt>
                <c:pt idx="9">
                  <c:v>348287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2957595</c:v>
                </c:pt>
                <c:pt idx="1">
                  <c:v>2796617</c:v>
                </c:pt>
                <c:pt idx="2">
                  <c:v>1478884</c:v>
                </c:pt>
                <c:pt idx="3">
                  <c:v>1194626</c:v>
                </c:pt>
                <c:pt idx="4">
                  <c:v>894365</c:v>
                </c:pt>
                <c:pt idx="5">
                  <c:v>869499</c:v>
                </c:pt>
                <c:pt idx="6">
                  <c:v>577448</c:v>
                </c:pt>
                <c:pt idx="7">
                  <c:v>355164</c:v>
                </c:pt>
                <c:pt idx="8">
                  <c:v>287579</c:v>
                </c:pt>
                <c:pt idx="9">
                  <c:v>279612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2577169</c:v>
                </c:pt>
                <c:pt idx="1">
                  <c:v>2221084</c:v>
                </c:pt>
                <c:pt idx="2">
                  <c:v>1414904</c:v>
                </c:pt>
                <c:pt idx="3">
                  <c:v>1196002</c:v>
                </c:pt>
                <c:pt idx="4">
                  <c:v>939412</c:v>
                </c:pt>
                <c:pt idx="5">
                  <c:v>1282553</c:v>
                </c:pt>
                <c:pt idx="6">
                  <c:v>570860</c:v>
                </c:pt>
                <c:pt idx="7">
                  <c:v>343856</c:v>
                </c:pt>
                <c:pt idx="8">
                  <c:v>269039</c:v>
                </c:pt>
                <c:pt idx="9">
                  <c:v>177338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958939</c:v>
                </c:pt>
                <c:pt idx="1">
                  <c:v>815356</c:v>
                </c:pt>
                <c:pt idx="2">
                  <c:v>710952</c:v>
                </c:pt>
                <c:pt idx="3">
                  <c:v>399589</c:v>
                </c:pt>
                <c:pt idx="4">
                  <c:v>161749</c:v>
                </c:pt>
                <c:pt idx="5">
                  <c:v>148944</c:v>
                </c:pt>
                <c:pt idx="6">
                  <c:v>87951</c:v>
                </c:pt>
                <c:pt idx="7">
                  <c:v>70748</c:v>
                </c:pt>
                <c:pt idx="8">
                  <c:v>64509</c:v>
                </c:pt>
                <c:pt idx="9">
                  <c:v>53961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1063028</c:v>
                </c:pt>
                <c:pt idx="1">
                  <c:v>752443</c:v>
                </c:pt>
                <c:pt idx="2">
                  <c:v>676680</c:v>
                </c:pt>
                <c:pt idx="3">
                  <c:v>402699</c:v>
                </c:pt>
                <c:pt idx="4">
                  <c:v>150530</c:v>
                </c:pt>
                <c:pt idx="5">
                  <c:v>147744</c:v>
                </c:pt>
                <c:pt idx="6">
                  <c:v>59447</c:v>
                </c:pt>
                <c:pt idx="7">
                  <c:v>65332</c:v>
                </c:pt>
                <c:pt idx="8">
                  <c:v>68467</c:v>
                </c:pt>
                <c:pt idx="9">
                  <c:v>51587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729893</c:v>
                </c:pt>
                <c:pt idx="1">
                  <c:v>259861</c:v>
                </c:pt>
                <c:pt idx="2">
                  <c:v>257064</c:v>
                </c:pt>
                <c:pt idx="3">
                  <c:v>236048</c:v>
                </c:pt>
                <c:pt idx="4">
                  <c:v>85370</c:v>
                </c:pt>
                <c:pt idx="5">
                  <c:v>10825</c:v>
                </c:pt>
                <c:pt idx="6">
                  <c:v>7305</c:v>
                </c:pt>
                <c:pt idx="7">
                  <c:v>2730</c:v>
                </c:pt>
                <c:pt idx="8">
                  <c:v>932</c:v>
                </c:pt>
                <c:pt idx="9">
                  <c:v>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1011152.72</c:v>
                </c:pt>
                <c:pt idx="1">
                  <c:v>239463</c:v>
                </c:pt>
                <c:pt idx="2">
                  <c:v>205911</c:v>
                </c:pt>
                <c:pt idx="3">
                  <c:v>232858</c:v>
                </c:pt>
                <c:pt idx="4">
                  <c:v>58739</c:v>
                </c:pt>
                <c:pt idx="5">
                  <c:v>6737</c:v>
                </c:pt>
                <c:pt idx="6">
                  <c:v>11083</c:v>
                </c:pt>
                <c:pt idx="7">
                  <c:v>3216</c:v>
                </c:pt>
                <c:pt idx="8">
                  <c:v>1885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1451595</c:v>
                </c:pt>
                <c:pt idx="1">
                  <c:v>1255203</c:v>
                </c:pt>
                <c:pt idx="2">
                  <c:v>839712</c:v>
                </c:pt>
                <c:pt idx="3">
                  <c:v>621811</c:v>
                </c:pt>
                <c:pt idx="4">
                  <c:v>361944</c:v>
                </c:pt>
                <c:pt idx="5">
                  <c:v>250794</c:v>
                </c:pt>
                <c:pt idx="6">
                  <c:v>187671</c:v>
                </c:pt>
                <c:pt idx="7">
                  <c:v>114267</c:v>
                </c:pt>
                <c:pt idx="8">
                  <c:v>107388</c:v>
                </c:pt>
                <c:pt idx="9">
                  <c:v>65411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1477941</c:v>
                </c:pt>
                <c:pt idx="1">
                  <c:v>1159238</c:v>
                </c:pt>
                <c:pt idx="2">
                  <c:v>756092</c:v>
                </c:pt>
                <c:pt idx="3">
                  <c:v>571975</c:v>
                </c:pt>
                <c:pt idx="4">
                  <c:v>319758</c:v>
                </c:pt>
                <c:pt idx="5">
                  <c:v>376121</c:v>
                </c:pt>
                <c:pt idx="6">
                  <c:v>193200</c:v>
                </c:pt>
                <c:pt idx="7">
                  <c:v>130660</c:v>
                </c:pt>
                <c:pt idx="8">
                  <c:v>92476</c:v>
                </c:pt>
                <c:pt idx="9">
                  <c:v>65231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196040</c:v>
                </c:pt>
                <c:pt idx="1">
                  <c:v>169450</c:v>
                </c:pt>
                <c:pt idx="2">
                  <c:v>121312</c:v>
                </c:pt>
                <c:pt idx="3">
                  <c:v>91440</c:v>
                </c:pt>
                <c:pt idx="4">
                  <c:v>43163</c:v>
                </c:pt>
                <c:pt idx="5">
                  <c:v>30585</c:v>
                </c:pt>
                <c:pt idx="6">
                  <c:v>17109</c:v>
                </c:pt>
                <c:pt idx="7">
                  <c:v>16201</c:v>
                </c:pt>
                <c:pt idx="8">
                  <c:v>11212</c:v>
                </c:pt>
                <c:pt idx="9">
                  <c:v>6560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251231</c:v>
                </c:pt>
                <c:pt idx="1">
                  <c:v>214770</c:v>
                </c:pt>
                <c:pt idx="2">
                  <c:v>140791</c:v>
                </c:pt>
                <c:pt idx="3">
                  <c:v>103026</c:v>
                </c:pt>
                <c:pt idx="4">
                  <c:v>67341</c:v>
                </c:pt>
                <c:pt idx="5">
                  <c:v>19791</c:v>
                </c:pt>
                <c:pt idx="6">
                  <c:v>16250</c:v>
                </c:pt>
                <c:pt idx="7">
                  <c:v>16543</c:v>
                </c:pt>
                <c:pt idx="8">
                  <c:v>6221</c:v>
                </c:pt>
                <c:pt idx="9">
                  <c:v>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239233</c:v>
                </c:pt>
                <c:pt idx="1">
                  <c:v>182522</c:v>
                </c:pt>
                <c:pt idx="2">
                  <c:v>109913</c:v>
                </c:pt>
                <c:pt idx="3">
                  <c:v>106323</c:v>
                </c:pt>
                <c:pt idx="4">
                  <c:v>41516</c:v>
                </c:pt>
                <c:pt idx="5">
                  <c:v>39452</c:v>
                </c:pt>
                <c:pt idx="6">
                  <c:v>26010</c:v>
                </c:pt>
                <c:pt idx="7">
                  <c:v>16339</c:v>
                </c:pt>
                <c:pt idx="8">
                  <c:v>11709</c:v>
                </c:pt>
                <c:pt idx="9">
                  <c:v>9763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232681</c:v>
                </c:pt>
                <c:pt idx="1">
                  <c:v>180758</c:v>
                </c:pt>
                <c:pt idx="2">
                  <c:v>86004</c:v>
                </c:pt>
                <c:pt idx="3">
                  <c:v>98641</c:v>
                </c:pt>
                <c:pt idx="4">
                  <c:v>33254</c:v>
                </c:pt>
                <c:pt idx="5">
                  <c:v>43968</c:v>
                </c:pt>
                <c:pt idx="6">
                  <c:v>35399</c:v>
                </c:pt>
                <c:pt idx="7">
                  <c:v>12669</c:v>
                </c:pt>
                <c:pt idx="8">
                  <c:v>12803</c:v>
                </c:pt>
                <c:pt idx="9">
                  <c:v>7807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6655</c:v>
                </c:pt>
                <c:pt idx="1">
                  <c:v>5936</c:v>
                </c:pt>
                <c:pt idx="2">
                  <c:v>3464</c:v>
                </c:pt>
                <c:pt idx="3">
                  <c:v>2960</c:v>
                </c:pt>
                <c:pt idx="4">
                  <c:v>2939</c:v>
                </c:pt>
                <c:pt idx="5">
                  <c:v>2810</c:v>
                </c:pt>
                <c:pt idx="6">
                  <c:v>2124</c:v>
                </c:pt>
                <c:pt idx="7">
                  <c:v>1134</c:v>
                </c:pt>
                <c:pt idx="8">
                  <c:v>838</c:v>
                </c:pt>
                <c:pt idx="9">
                  <c:v>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7191</c:v>
                </c:pt>
                <c:pt idx="1">
                  <c:v>6535</c:v>
                </c:pt>
                <c:pt idx="2">
                  <c:v>4093</c:v>
                </c:pt>
                <c:pt idx="3">
                  <c:v>2799</c:v>
                </c:pt>
                <c:pt idx="4">
                  <c:v>2857</c:v>
                </c:pt>
                <c:pt idx="5">
                  <c:v>2551</c:v>
                </c:pt>
                <c:pt idx="6">
                  <c:v>2118</c:v>
                </c:pt>
                <c:pt idx="7">
                  <c:v>1160</c:v>
                </c:pt>
                <c:pt idx="8">
                  <c:v>837</c:v>
                </c:pt>
                <c:pt idx="9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72672551</c:v>
                </c:pt>
                <c:pt idx="1">
                  <c:v>60204254</c:v>
                </c:pt>
                <c:pt idx="2">
                  <c:v>45757772</c:v>
                </c:pt>
                <c:pt idx="3">
                  <c:v>44319564</c:v>
                </c:pt>
                <c:pt idx="4">
                  <c:v>39226784</c:v>
                </c:pt>
                <c:pt idx="5">
                  <c:v>32787502</c:v>
                </c:pt>
                <c:pt idx="6">
                  <c:v>17266717</c:v>
                </c:pt>
                <c:pt idx="7">
                  <c:v>14656001</c:v>
                </c:pt>
                <c:pt idx="8">
                  <c:v>12491137</c:v>
                </c:pt>
                <c:pt idx="9">
                  <c:v>10047465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67951017</c:v>
                </c:pt>
                <c:pt idx="1">
                  <c:v>53143486</c:v>
                </c:pt>
                <c:pt idx="2">
                  <c:v>50541916</c:v>
                </c:pt>
                <c:pt idx="3">
                  <c:v>44897153</c:v>
                </c:pt>
                <c:pt idx="4">
                  <c:v>34744524</c:v>
                </c:pt>
                <c:pt idx="5">
                  <c:v>30924097</c:v>
                </c:pt>
                <c:pt idx="6">
                  <c:v>14882406</c:v>
                </c:pt>
                <c:pt idx="7">
                  <c:v>14490888</c:v>
                </c:pt>
                <c:pt idx="8">
                  <c:v>11816958</c:v>
                </c:pt>
                <c:pt idx="9">
                  <c:v>9552104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SEVILLA</c:v>
                </c:pt>
                <c:pt idx="7">
                  <c:v>VALENCIA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172</c:v>
                </c:pt>
                <c:pt idx="1">
                  <c:v>156</c:v>
                </c:pt>
                <c:pt idx="2">
                  <c:v>99</c:v>
                </c:pt>
                <c:pt idx="3">
                  <c:v>64.001000000000005</c:v>
                </c:pt>
                <c:pt idx="4">
                  <c:v>64</c:v>
                </c:pt>
                <c:pt idx="5">
                  <c:v>56</c:v>
                </c:pt>
                <c:pt idx="6">
                  <c:v>18</c:v>
                </c:pt>
                <c:pt idx="7">
                  <c:v>15.000999999999999</c:v>
                </c:pt>
                <c:pt idx="8">
                  <c:v>15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SEVILLA</c:v>
                </c:pt>
                <c:pt idx="7">
                  <c:v>VALENCIA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193</c:v>
                </c:pt>
                <c:pt idx="1">
                  <c:v>169</c:v>
                </c:pt>
                <c:pt idx="2">
                  <c:v>110</c:v>
                </c:pt>
                <c:pt idx="3">
                  <c:v>75</c:v>
                </c:pt>
                <c:pt idx="4">
                  <c:v>32</c:v>
                </c:pt>
                <c:pt idx="5">
                  <c:v>61</c:v>
                </c:pt>
                <c:pt idx="6">
                  <c:v>4</c:v>
                </c:pt>
                <c:pt idx="7">
                  <c:v>19</c:v>
                </c:pt>
                <c:pt idx="8">
                  <c:v>7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38883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11654952</v>
      </c>
      <c r="E8" s="61">
        <v>12349882</v>
      </c>
      <c r="F8" s="61">
        <v>47703075</v>
      </c>
      <c r="G8" s="61">
        <v>49272056</v>
      </c>
      <c r="H8" s="61">
        <v>1568981</v>
      </c>
      <c r="I8" s="62">
        <f>((G8*100/F8)-100)</f>
        <v>3.2890563134556885</v>
      </c>
    </row>
    <row r="9" spans="1:9" x14ac:dyDescent="0.25">
      <c r="A9" s="63"/>
      <c r="B9" s="64"/>
      <c r="C9" s="60" t="s">
        <v>15</v>
      </c>
      <c r="D9" s="61">
        <v>8669062</v>
      </c>
      <c r="E9" s="61">
        <v>9090613</v>
      </c>
      <c r="F9" s="61">
        <v>34630797</v>
      </c>
      <c r="G9" s="61">
        <v>36748194</v>
      </c>
      <c r="H9" s="61">
        <v>2117397</v>
      </c>
      <c r="I9" s="62">
        <f t="shared" ref="I9:I19" si="0">((G9*100/F9)-100)</f>
        <v>6.1142023384561384</v>
      </c>
    </row>
    <row r="10" spans="1:9" x14ac:dyDescent="0.25">
      <c r="A10" s="63"/>
      <c r="B10" s="59" t="s">
        <v>16</v>
      </c>
      <c r="C10" s="60" t="s">
        <v>17</v>
      </c>
      <c r="D10" s="61">
        <v>4711284</v>
      </c>
      <c r="E10" s="61">
        <v>4932467</v>
      </c>
      <c r="F10" s="61">
        <v>17566915</v>
      </c>
      <c r="G10" s="61">
        <v>18841829</v>
      </c>
      <c r="H10" s="61">
        <v>1274914</v>
      </c>
      <c r="I10" s="62">
        <f t="shared" si="0"/>
        <v>7.2574723564154482</v>
      </c>
    </row>
    <row r="11" spans="1:9" x14ac:dyDescent="0.25">
      <c r="A11" s="63"/>
      <c r="B11" s="63"/>
      <c r="C11" s="60" t="s">
        <v>18</v>
      </c>
      <c r="D11" s="61">
        <v>9550383</v>
      </c>
      <c r="E11" s="61">
        <v>9750252</v>
      </c>
      <c r="F11" s="61">
        <v>36564164</v>
      </c>
      <c r="G11" s="61">
        <v>37461881</v>
      </c>
      <c r="H11" s="61">
        <v>897717</v>
      </c>
      <c r="I11" s="62">
        <f t="shared" si="0"/>
        <v>2.4551826208852958</v>
      </c>
    </row>
    <row r="12" spans="1:9" x14ac:dyDescent="0.25">
      <c r="A12" s="64"/>
      <c r="B12" s="64"/>
      <c r="C12" s="60" t="s">
        <v>2</v>
      </c>
      <c r="D12" s="61">
        <v>14261667</v>
      </c>
      <c r="E12" s="61">
        <v>14682719</v>
      </c>
      <c r="F12" s="61">
        <v>54131079</v>
      </c>
      <c r="G12" s="61">
        <v>56303710</v>
      </c>
      <c r="H12" s="61">
        <v>2172631</v>
      </c>
      <c r="I12" s="62">
        <f t="shared" si="0"/>
        <v>4.0136480560455823</v>
      </c>
    </row>
    <row r="13" spans="1:9" x14ac:dyDescent="0.25">
      <c r="A13" s="65"/>
      <c r="B13" s="65"/>
      <c r="C13" s="66" t="s">
        <v>2</v>
      </c>
      <c r="D13" s="67">
        <v>34585681</v>
      </c>
      <c r="E13" s="67">
        <v>36123214</v>
      </c>
      <c r="F13" s="67">
        <v>136464951</v>
      </c>
      <c r="G13" s="67">
        <v>142323960</v>
      </c>
      <c r="H13" s="67">
        <v>5859009</v>
      </c>
      <c r="I13" s="68">
        <f t="shared" si="0"/>
        <v>4.2934167030184938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18229</v>
      </c>
      <c r="E14" s="61">
        <v>17747</v>
      </c>
      <c r="F14" s="61">
        <v>70765</v>
      </c>
      <c r="G14" s="61">
        <v>71249</v>
      </c>
      <c r="H14" s="61">
        <v>484</v>
      </c>
      <c r="I14" s="62">
        <f t="shared" si="0"/>
        <v>0.68395393202854393</v>
      </c>
    </row>
    <row r="15" spans="1:9" x14ac:dyDescent="0.25">
      <c r="A15" s="63"/>
      <c r="B15" s="59" t="s">
        <v>7</v>
      </c>
      <c r="C15" s="60" t="s">
        <v>8</v>
      </c>
      <c r="D15" s="61">
        <v>561138</v>
      </c>
      <c r="E15" s="61">
        <v>566510</v>
      </c>
      <c r="F15" s="61">
        <v>2276824</v>
      </c>
      <c r="G15" s="61">
        <v>2247673</v>
      </c>
      <c r="H15" s="61">
        <v>-29151</v>
      </c>
      <c r="I15" s="62">
        <f t="shared" si="0"/>
        <v>-1.2803361173283463</v>
      </c>
    </row>
    <row r="16" spans="1:9" x14ac:dyDescent="0.25">
      <c r="A16" s="63"/>
      <c r="B16" s="64"/>
      <c r="C16" s="60" t="s">
        <v>9</v>
      </c>
      <c r="D16" s="61">
        <v>259617</v>
      </c>
      <c r="E16" s="61">
        <v>243951</v>
      </c>
      <c r="F16" s="61">
        <v>939675</v>
      </c>
      <c r="G16" s="61">
        <v>861555</v>
      </c>
      <c r="H16" s="61">
        <v>-78120</v>
      </c>
      <c r="I16" s="62">
        <f t="shared" si="0"/>
        <v>-8.3135126506504946</v>
      </c>
    </row>
    <row r="17" spans="1:9" x14ac:dyDescent="0.25">
      <c r="A17" s="64"/>
      <c r="B17" s="69" t="s">
        <v>10</v>
      </c>
      <c r="C17" s="60" t="s">
        <v>11</v>
      </c>
      <c r="D17" s="61">
        <v>338572</v>
      </c>
      <c r="E17" s="61">
        <v>391680</v>
      </c>
      <c r="F17" s="61">
        <v>1092021</v>
      </c>
      <c r="G17" s="61">
        <v>1173073</v>
      </c>
      <c r="H17" s="61">
        <v>81052</v>
      </c>
      <c r="I17" s="62">
        <f t="shared" si="0"/>
        <v>7.4222015876984102</v>
      </c>
    </row>
    <row r="18" spans="1:9" x14ac:dyDescent="0.25">
      <c r="A18" s="70"/>
      <c r="B18" s="70"/>
      <c r="C18" s="66" t="s">
        <v>2</v>
      </c>
      <c r="D18" s="67">
        <v>1177556</v>
      </c>
      <c r="E18" s="67">
        <v>1219888</v>
      </c>
      <c r="F18" s="67">
        <v>4379285</v>
      </c>
      <c r="G18" s="67">
        <v>4353550</v>
      </c>
      <c r="H18" s="67">
        <v>-25735</v>
      </c>
      <c r="I18" s="68">
        <f t="shared" si="0"/>
        <v>-0.5876530072831514</v>
      </c>
    </row>
    <row r="19" spans="1:9" x14ac:dyDescent="0.25">
      <c r="A19" s="71"/>
      <c r="B19" s="71"/>
      <c r="C19" s="72" t="s">
        <v>1</v>
      </c>
      <c r="D19" s="73">
        <f>+D13+D18</f>
        <v>35763237</v>
      </c>
      <c r="E19" s="73">
        <f t="shared" ref="E19:G19" si="1">+E13+E18</f>
        <v>37343102</v>
      </c>
      <c r="F19" s="73">
        <f t="shared" si="1"/>
        <v>140844236</v>
      </c>
      <c r="G19" s="73">
        <f t="shared" si="1"/>
        <v>146677510</v>
      </c>
      <c r="H19" s="73">
        <f t="shared" ref="H19" si="2">G19-F19</f>
        <v>5833274</v>
      </c>
      <c r="I19" s="74">
        <f t="shared" si="0"/>
        <v>4.1416490767857965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5566677</v>
      </c>
      <c r="E21" s="61">
        <v>5723765</v>
      </c>
      <c r="F21" s="61">
        <v>21990369</v>
      </c>
      <c r="G21" s="61">
        <v>22282506</v>
      </c>
      <c r="H21" s="61">
        <v>292137</v>
      </c>
      <c r="I21" s="62">
        <f t="shared" ref="I21:I31" si="3">((G21*100/F21)-100)</f>
        <v>1.3284770255560545</v>
      </c>
    </row>
    <row r="22" spans="1:9" x14ac:dyDescent="0.25">
      <c r="A22" s="63"/>
      <c r="B22" s="64"/>
      <c r="C22" s="60" t="s">
        <v>22</v>
      </c>
      <c r="D22" s="61">
        <v>5167856</v>
      </c>
      <c r="E22" s="61">
        <v>5349273</v>
      </c>
      <c r="F22" s="61">
        <v>20324374</v>
      </c>
      <c r="G22" s="61">
        <v>20488502</v>
      </c>
      <c r="H22" s="61">
        <v>164128</v>
      </c>
      <c r="I22" s="62">
        <f t="shared" si="3"/>
        <v>0.80754270709641673</v>
      </c>
    </row>
    <row r="23" spans="1:9" x14ac:dyDescent="0.25">
      <c r="A23" s="63"/>
      <c r="B23" s="69" t="s">
        <v>23</v>
      </c>
      <c r="C23" s="60" t="s">
        <v>24</v>
      </c>
      <c r="D23" s="61">
        <v>3495657</v>
      </c>
      <c r="E23" s="61">
        <v>3177630</v>
      </c>
      <c r="F23" s="61">
        <v>12423622</v>
      </c>
      <c r="G23" s="61">
        <v>13049768</v>
      </c>
      <c r="H23" s="61">
        <v>626146</v>
      </c>
      <c r="I23" s="62">
        <f t="shared" si="3"/>
        <v>5.0399633858789343</v>
      </c>
    </row>
    <row r="24" spans="1:9" x14ac:dyDescent="0.25">
      <c r="A24" s="63"/>
      <c r="B24" s="59" t="s">
        <v>25</v>
      </c>
      <c r="C24" s="60" t="s">
        <v>26</v>
      </c>
      <c r="D24" s="61">
        <v>933728.5</v>
      </c>
      <c r="E24" s="61">
        <v>931701.5</v>
      </c>
      <c r="F24" s="61">
        <v>3565212</v>
      </c>
      <c r="G24" s="61">
        <v>3620216</v>
      </c>
      <c r="H24" s="61">
        <v>55004</v>
      </c>
      <c r="I24" s="62">
        <f t="shared" si="3"/>
        <v>1.5427974549619989</v>
      </c>
    </row>
    <row r="25" spans="1:9" x14ac:dyDescent="0.25">
      <c r="A25" s="63"/>
      <c r="B25" s="63"/>
      <c r="C25" s="60" t="s">
        <v>21</v>
      </c>
      <c r="D25" s="61">
        <v>452593</v>
      </c>
      <c r="E25" s="61">
        <v>430610</v>
      </c>
      <c r="F25" s="61">
        <v>1772147.72</v>
      </c>
      <c r="G25" s="61">
        <v>1590878</v>
      </c>
      <c r="H25" s="61">
        <v>-181269.71999999997</v>
      </c>
      <c r="I25" s="62">
        <f t="shared" si="3"/>
        <v>-10.228815462404</v>
      </c>
    </row>
    <row r="26" spans="1:9" x14ac:dyDescent="0.25">
      <c r="A26" s="63"/>
      <c r="B26" s="59" t="s">
        <v>27</v>
      </c>
      <c r="C26" s="60" t="s">
        <v>28</v>
      </c>
      <c r="D26" s="61">
        <v>1483812</v>
      </c>
      <c r="E26" s="61">
        <v>1976735</v>
      </c>
      <c r="F26" s="61">
        <v>5299940</v>
      </c>
      <c r="G26" s="61">
        <v>5439253</v>
      </c>
      <c r="H26" s="61">
        <v>139313</v>
      </c>
      <c r="I26" s="62">
        <f t="shared" si="3"/>
        <v>2.6285769272859625</v>
      </c>
    </row>
    <row r="27" spans="1:9" x14ac:dyDescent="0.25">
      <c r="A27" s="63"/>
      <c r="B27" s="64"/>
      <c r="C27" s="60" t="s">
        <v>29</v>
      </c>
      <c r="D27" s="61">
        <v>316271</v>
      </c>
      <c r="E27" s="61">
        <v>323931</v>
      </c>
      <c r="F27" s="61">
        <v>862465</v>
      </c>
      <c r="G27" s="61">
        <v>722197</v>
      </c>
      <c r="H27" s="61">
        <v>-140268</v>
      </c>
      <c r="I27" s="62">
        <f t="shared" si="3"/>
        <v>-16.263616494582394</v>
      </c>
    </row>
    <row r="28" spans="1:9" x14ac:dyDescent="0.25">
      <c r="A28" s="63"/>
      <c r="B28" s="69" t="s">
        <v>30</v>
      </c>
      <c r="C28" s="60" t="s">
        <v>31</v>
      </c>
      <c r="D28" s="61">
        <v>189273</v>
      </c>
      <c r="E28" s="61">
        <v>277062</v>
      </c>
      <c r="F28" s="61">
        <v>771936</v>
      </c>
      <c r="G28" s="61">
        <v>809552</v>
      </c>
      <c r="H28" s="61">
        <v>37616</v>
      </c>
      <c r="I28" s="62">
        <f t="shared" si="3"/>
        <v>4.8729428346391472</v>
      </c>
    </row>
    <row r="29" spans="1:9" x14ac:dyDescent="0.25">
      <c r="A29" s="63"/>
      <c r="B29" s="59" t="s">
        <v>32</v>
      </c>
      <c r="C29" s="60" t="s">
        <v>33</v>
      </c>
      <c r="D29" s="61">
        <v>9785</v>
      </c>
      <c r="E29" s="61">
        <v>9734</v>
      </c>
      <c r="F29" s="61">
        <v>38062</v>
      </c>
      <c r="G29" s="61">
        <v>36966</v>
      </c>
      <c r="H29" s="61">
        <v>-1096</v>
      </c>
      <c r="I29" s="62">
        <f t="shared" si="3"/>
        <v>-2.8795123745467919</v>
      </c>
    </row>
    <row r="30" spans="1:9" x14ac:dyDescent="0.25">
      <c r="A30" s="63"/>
      <c r="B30" s="63"/>
      <c r="C30" s="60" t="s">
        <v>34</v>
      </c>
      <c r="D30" s="61">
        <v>107106643</v>
      </c>
      <c r="E30" s="61">
        <v>114419711</v>
      </c>
      <c r="F30" s="61">
        <v>409063660</v>
      </c>
      <c r="G30" s="61">
        <v>427334967</v>
      </c>
      <c r="H30" s="61">
        <v>18271307</v>
      </c>
      <c r="I30" s="62">
        <f t="shared" si="3"/>
        <v>4.4666170052847036</v>
      </c>
    </row>
    <row r="31" spans="1:9" x14ac:dyDescent="0.25">
      <c r="A31" s="76"/>
      <c r="B31" s="77"/>
      <c r="C31" s="60" t="s">
        <v>35</v>
      </c>
      <c r="D31" s="61">
        <v>306</v>
      </c>
      <c r="E31" s="61">
        <v>326</v>
      </c>
      <c r="F31" s="61">
        <v>724</v>
      </c>
      <c r="G31" s="61">
        <v>720</v>
      </c>
      <c r="H31" s="61">
        <v>-4</v>
      </c>
      <c r="I31" s="62">
        <f t="shared" si="3"/>
        <v>-0.55248618784530379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1275022</v>
      </c>
      <c r="C7" s="37">
        <v>1357268</v>
      </c>
      <c r="D7" s="37">
        <v>4960629</v>
      </c>
      <c r="E7" s="37">
        <v>4800006</v>
      </c>
      <c r="F7" s="10">
        <f>((E7*100)/D7)-100</f>
        <v>-3.2379563156204654</v>
      </c>
      <c r="G7" s="1"/>
      <c r="H7" s="1"/>
      <c r="I7" s="1"/>
    </row>
    <row r="8" spans="1:12" x14ac:dyDescent="0.25">
      <c r="A8" s="11" t="s">
        <v>42</v>
      </c>
      <c r="B8" s="38">
        <v>261592</v>
      </c>
      <c r="C8" s="38">
        <v>376994</v>
      </c>
      <c r="D8" s="38">
        <v>1078592</v>
      </c>
      <c r="E8" s="38">
        <v>1258960</v>
      </c>
      <c r="F8" s="13">
        <f t="shared" ref="F8:F35" si="0">((E8*100)/D8)-100</f>
        <v>16.72254198065626</v>
      </c>
      <c r="G8" s="1"/>
      <c r="H8" s="1"/>
      <c r="I8" s="1"/>
    </row>
    <row r="9" spans="1:12" x14ac:dyDescent="0.25">
      <c r="A9" s="8" t="s">
        <v>43</v>
      </c>
      <c r="B9" s="37">
        <v>405290</v>
      </c>
      <c r="C9" s="37">
        <v>571305</v>
      </c>
      <c r="D9" s="37">
        <v>2072028</v>
      </c>
      <c r="E9" s="37">
        <v>1983698</v>
      </c>
      <c r="F9" s="10">
        <f t="shared" si="0"/>
        <v>-4.2629732802838589</v>
      </c>
      <c r="G9" s="1"/>
      <c r="H9" s="1"/>
      <c r="I9" s="1"/>
    </row>
    <row r="10" spans="1:12" x14ac:dyDescent="0.25">
      <c r="A10" s="11" t="s">
        <v>44</v>
      </c>
      <c r="B10" s="38">
        <v>506736</v>
      </c>
      <c r="C10" s="38">
        <v>567501</v>
      </c>
      <c r="D10" s="38">
        <v>1646304</v>
      </c>
      <c r="E10" s="38">
        <v>2096569</v>
      </c>
      <c r="F10" s="13">
        <f t="shared" si="0"/>
        <v>27.35005199525726</v>
      </c>
      <c r="G10" s="1"/>
      <c r="H10" s="1"/>
      <c r="I10" s="1"/>
    </row>
    <row r="11" spans="1:12" x14ac:dyDescent="0.25">
      <c r="A11" s="8" t="s">
        <v>45</v>
      </c>
      <c r="B11" s="37">
        <v>5122792</v>
      </c>
      <c r="C11" s="37">
        <v>5838945</v>
      </c>
      <c r="D11" s="37">
        <v>22107024</v>
      </c>
      <c r="E11" s="37">
        <v>22306221</v>
      </c>
      <c r="F11" s="10">
        <f t="shared" si="0"/>
        <v>0.90105751004747958</v>
      </c>
      <c r="G11" s="1"/>
      <c r="H11" s="1"/>
      <c r="I11" s="1"/>
    </row>
    <row r="12" spans="1:12" x14ac:dyDescent="0.25">
      <c r="A12" s="11" t="s">
        <v>46</v>
      </c>
      <c r="B12" s="38">
        <v>474104</v>
      </c>
      <c r="C12" s="38">
        <v>369200</v>
      </c>
      <c r="D12" s="38">
        <v>1769208</v>
      </c>
      <c r="E12" s="38">
        <v>1944795</v>
      </c>
      <c r="F12" s="13">
        <f t="shared" si="0"/>
        <v>9.9246103341155987</v>
      </c>
      <c r="G12" s="1"/>
      <c r="H12" s="1"/>
      <c r="I12" s="1"/>
    </row>
    <row r="13" spans="1:12" x14ac:dyDescent="0.25">
      <c r="A13" s="8" t="s">
        <v>47</v>
      </c>
      <c r="B13" s="37">
        <v>1165682</v>
      </c>
      <c r="C13" s="37">
        <v>1175981</v>
      </c>
      <c r="D13" s="37">
        <v>4018489</v>
      </c>
      <c r="E13" s="37">
        <v>4381746</v>
      </c>
      <c r="F13" s="10">
        <f t="shared" si="0"/>
        <v>9.03964151699806</v>
      </c>
      <c r="G13" s="1"/>
      <c r="H13" s="1"/>
      <c r="I13" s="1"/>
    </row>
    <row r="14" spans="1:12" x14ac:dyDescent="0.25">
      <c r="A14" s="11" t="s">
        <v>48</v>
      </c>
      <c r="B14" s="38">
        <v>3909641</v>
      </c>
      <c r="C14" s="38">
        <v>3857136</v>
      </c>
      <c r="D14" s="38">
        <v>14561128</v>
      </c>
      <c r="E14" s="38">
        <v>15149137</v>
      </c>
      <c r="F14" s="13">
        <f t="shared" si="0"/>
        <v>4.0382105012743494</v>
      </c>
      <c r="G14" s="1"/>
      <c r="H14" s="1"/>
      <c r="I14" s="1"/>
    </row>
    <row r="15" spans="1:12" x14ac:dyDescent="0.25">
      <c r="A15" s="8" t="s">
        <v>49</v>
      </c>
      <c r="B15" s="37">
        <v>2871302</v>
      </c>
      <c r="C15" s="37">
        <v>2990090</v>
      </c>
      <c r="D15" s="37">
        <v>10675108</v>
      </c>
      <c r="E15" s="37">
        <v>11855047</v>
      </c>
      <c r="F15" s="10">
        <f t="shared" si="0"/>
        <v>11.053180913954222</v>
      </c>
      <c r="G15" s="1"/>
      <c r="H15" s="1"/>
      <c r="I15" s="1"/>
    </row>
    <row r="16" spans="1:12" x14ac:dyDescent="0.25">
      <c r="A16" s="11" t="s">
        <v>50</v>
      </c>
      <c r="B16" s="38">
        <v>2235695</v>
      </c>
      <c r="C16" s="38">
        <v>2213389</v>
      </c>
      <c r="D16" s="38">
        <v>8497599</v>
      </c>
      <c r="E16" s="38">
        <v>9133120</v>
      </c>
      <c r="F16" s="13">
        <f t="shared" si="0"/>
        <v>7.4788301966237754</v>
      </c>
      <c r="G16" s="1"/>
      <c r="H16" s="1"/>
      <c r="I16" s="1"/>
    </row>
    <row r="17" spans="1:9" x14ac:dyDescent="0.25">
      <c r="A17" s="8" t="s">
        <v>51</v>
      </c>
      <c r="B17" s="37">
        <v>1105706</v>
      </c>
      <c r="C17" s="37">
        <v>1028321</v>
      </c>
      <c r="D17" s="37">
        <v>4245840</v>
      </c>
      <c r="E17" s="37">
        <v>4179070</v>
      </c>
      <c r="F17" s="10">
        <f t="shared" si="0"/>
        <v>-1.572598119571154</v>
      </c>
      <c r="G17" s="1"/>
      <c r="H17" s="1"/>
      <c r="I17" s="1"/>
    </row>
    <row r="18" spans="1:9" x14ac:dyDescent="0.25">
      <c r="A18" s="11" t="s">
        <v>52</v>
      </c>
      <c r="B18" s="38">
        <v>163767</v>
      </c>
      <c r="C18" s="38">
        <v>204736</v>
      </c>
      <c r="D18" s="38">
        <v>617043</v>
      </c>
      <c r="E18" s="38">
        <v>692758</v>
      </c>
      <c r="F18" s="13">
        <f t="shared" si="0"/>
        <v>12.270619713699048</v>
      </c>
      <c r="G18" s="1"/>
      <c r="H18" s="1"/>
      <c r="I18" s="1"/>
    </row>
    <row r="19" spans="1:9" x14ac:dyDescent="0.25">
      <c r="A19" s="8" t="s">
        <v>53</v>
      </c>
      <c r="B19" s="37">
        <v>735259</v>
      </c>
      <c r="C19" s="37">
        <v>717652</v>
      </c>
      <c r="D19" s="37">
        <v>3003686</v>
      </c>
      <c r="E19" s="37">
        <v>3096702</v>
      </c>
      <c r="F19" s="10">
        <f t="shared" si="0"/>
        <v>3.0967284862665423</v>
      </c>
      <c r="G19" s="1"/>
      <c r="H19" s="1"/>
      <c r="I19" s="1"/>
    </row>
    <row r="20" spans="1:9" x14ac:dyDescent="0.25">
      <c r="A20" s="11" t="s">
        <v>54</v>
      </c>
      <c r="B20" s="38">
        <v>1478318</v>
      </c>
      <c r="C20" s="38">
        <v>1845888</v>
      </c>
      <c r="D20" s="38">
        <v>7091813</v>
      </c>
      <c r="E20" s="38">
        <v>7031133</v>
      </c>
      <c r="F20" s="13">
        <f t="shared" si="0"/>
        <v>-0.85563451828186032</v>
      </c>
      <c r="G20" s="1"/>
      <c r="H20" s="1"/>
      <c r="I20" s="1"/>
    </row>
    <row r="21" spans="1:9" x14ac:dyDescent="0.25">
      <c r="A21" s="8" t="s">
        <v>55</v>
      </c>
      <c r="B21" s="37">
        <v>1625414</v>
      </c>
      <c r="C21" s="37">
        <v>1622044</v>
      </c>
      <c r="D21" s="37">
        <v>6159781</v>
      </c>
      <c r="E21" s="37">
        <v>6571951</v>
      </c>
      <c r="F21" s="10">
        <f t="shared" si="0"/>
        <v>6.6913093176526957</v>
      </c>
      <c r="G21" s="1"/>
      <c r="H21" s="1"/>
      <c r="I21" s="1"/>
    </row>
    <row r="22" spans="1:9" x14ac:dyDescent="0.25">
      <c r="A22" s="11" t="s">
        <v>56</v>
      </c>
      <c r="B22" s="38">
        <v>2096286</v>
      </c>
      <c r="C22" s="38">
        <v>1935974</v>
      </c>
      <c r="D22" s="38">
        <v>8425920</v>
      </c>
      <c r="E22" s="38">
        <v>7871996</v>
      </c>
      <c r="F22" s="13">
        <f t="shared" si="0"/>
        <v>-6.5740477004291478</v>
      </c>
      <c r="G22" s="1"/>
      <c r="H22" s="1"/>
      <c r="I22" s="1"/>
    </row>
    <row r="23" spans="1:9" x14ac:dyDescent="0.25">
      <c r="A23" s="8" t="s">
        <v>57</v>
      </c>
      <c r="B23" s="37">
        <v>355374</v>
      </c>
      <c r="C23" s="37">
        <v>386657</v>
      </c>
      <c r="D23" s="37">
        <v>1245925</v>
      </c>
      <c r="E23" s="37">
        <v>1382454</v>
      </c>
      <c r="F23" s="10">
        <f t="shared" si="0"/>
        <v>10.958043220900137</v>
      </c>
      <c r="G23" s="1"/>
      <c r="H23" s="1"/>
      <c r="I23" s="1"/>
    </row>
    <row r="24" spans="1:9" x14ac:dyDescent="0.25">
      <c r="A24" s="11" t="s">
        <v>58</v>
      </c>
      <c r="B24" s="38">
        <v>184115</v>
      </c>
      <c r="C24" s="38">
        <v>177590</v>
      </c>
      <c r="D24" s="38">
        <v>663428</v>
      </c>
      <c r="E24" s="38">
        <v>622112</v>
      </c>
      <c r="F24" s="13">
        <f t="shared" si="0"/>
        <v>-6.2276539428543884</v>
      </c>
      <c r="G24" s="1"/>
      <c r="H24" s="1"/>
      <c r="I24" s="1"/>
    </row>
    <row r="25" spans="1:9" x14ac:dyDescent="0.25">
      <c r="A25" s="8" t="s">
        <v>59</v>
      </c>
      <c r="B25" s="37">
        <v>67511</v>
      </c>
      <c r="C25" s="37">
        <v>69594</v>
      </c>
      <c r="D25" s="37">
        <v>249854</v>
      </c>
      <c r="E25" s="37">
        <v>275452</v>
      </c>
      <c r="F25" s="10">
        <f t="shared" si="0"/>
        <v>10.245183186981194</v>
      </c>
      <c r="G25" s="1"/>
      <c r="H25" s="1"/>
      <c r="I25" s="1"/>
    </row>
    <row r="26" spans="1:9" x14ac:dyDescent="0.25">
      <c r="A26" s="11" t="s">
        <v>60</v>
      </c>
      <c r="B26" s="38">
        <v>265505</v>
      </c>
      <c r="C26" s="38">
        <v>298682</v>
      </c>
      <c r="D26" s="38">
        <v>834671</v>
      </c>
      <c r="E26" s="38">
        <v>960588</v>
      </c>
      <c r="F26" s="13">
        <f t="shared" si="0"/>
        <v>15.085824234938073</v>
      </c>
      <c r="G26" s="1"/>
      <c r="H26" s="1"/>
      <c r="I26" s="1"/>
    </row>
    <row r="27" spans="1:9" x14ac:dyDescent="0.25">
      <c r="A27" s="8" t="s">
        <v>61</v>
      </c>
      <c r="B27" s="37">
        <v>463527</v>
      </c>
      <c r="C27" s="37">
        <v>434877</v>
      </c>
      <c r="D27" s="37">
        <v>1757070</v>
      </c>
      <c r="E27" s="37">
        <v>1871191</v>
      </c>
      <c r="F27" s="10">
        <f t="shared" si="0"/>
        <v>6.494960360145015</v>
      </c>
      <c r="G27" s="1"/>
      <c r="H27" s="1"/>
      <c r="I27" s="1"/>
    </row>
    <row r="28" spans="1:9" x14ac:dyDescent="0.25">
      <c r="A28" s="11" t="s">
        <v>62</v>
      </c>
      <c r="B28" s="38">
        <v>1621061</v>
      </c>
      <c r="C28" s="38">
        <v>1595062</v>
      </c>
      <c r="D28" s="38">
        <v>6490244</v>
      </c>
      <c r="E28" s="38">
        <v>6458237</v>
      </c>
      <c r="F28" s="13">
        <f t="shared" si="0"/>
        <v>-0.49315557319570757</v>
      </c>
      <c r="G28" s="1"/>
      <c r="H28" s="1"/>
      <c r="I28" s="1"/>
    </row>
    <row r="29" spans="1:9" x14ac:dyDescent="0.25">
      <c r="A29" s="8" t="s">
        <v>63</v>
      </c>
      <c r="B29" s="37">
        <v>504613</v>
      </c>
      <c r="C29" s="37">
        <v>521276</v>
      </c>
      <c r="D29" s="37">
        <v>1919304</v>
      </c>
      <c r="E29" s="37">
        <v>1847197</v>
      </c>
      <c r="F29" s="10">
        <f t="shared" si="0"/>
        <v>-3.7569348055336746</v>
      </c>
      <c r="G29" s="1"/>
      <c r="H29" s="1"/>
      <c r="I29" s="1"/>
    </row>
    <row r="30" spans="1:9" x14ac:dyDescent="0.25">
      <c r="A30" s="11" t="s">
        <v>64</v>
      </c>
      <c r="B30" s="38">
        <v>338571</v>
      </c>
      <c r="C30" s="38">
        <v>385747</v>
      </c>
      <c r="D30" s="38">
        <v>1380897</v>
      </c>
      <c r="E30" s="38">
        <v>1716411</v>
      </c>
      <c r="F30" s="13">
        <f t="shared" si="0"/>
        <v>24.296815765404659</v>
      </c>
      <c r="G30" s="1"/>
      <c r="H30" s="1"/>
      <c r="I30" s="1"/>
    </row>
    <row r="31" spans="1:9" x14ac:dyDescent="0.25">
      <c r="A31" s="8" t="s">
        <v>65</v>
      </c>
      <c r="B31" s="37">
        <v>2567419</v>
      </c>
      <c r="C31" s="37">
        <v>2366611</v>
      </c>
      <c r="D31" s="37">
        <v>10387038</v>
      </c>
      <c r="E31" s="37">
        <v>10401259</v>
      </c>
      <c r="F31" s="10">
        <f t="shared" si="0"/>
        <v>0.13691102314250259</v>
      </c>
      <c r="G31" s="1"/>
      <c r="H31" s="1"/>
      <c r="I31" s="1"/>
    </row>
    <row r="32" spans="1:9" x14ac:dyDescent="0.25">
      <c r="A32" s="11" t="s">
        <v>66</v>
      </c>
      <c r="B32" s="38">
        <v>3497603</v>
      </c>
      <c r="C32" s="38">
        <v>3891923</v>
      </c>
      <c r="D32" s="38">
        <v>13093572</v>
      </c>
      <c r="E32" s="38">
        <v>14792638</v>
      </c>
      <c r="F32" s="13">
        <f t="shared" si="0"/>
        <v>12.976336785714395</v>
      </c>
      <c r="G32" s="1"/>
      <c r="H32" s="1"/>
      <c r="I32" s="1"/>
    </row>
    <row r="33" spans="1:9" x14ac:dyDescent="0.25">
      <c r="A33" s="8" t="s">
        <v>67</v>
      </c>
      <c r="B33" s="37">
        <v>410912</v>
      </c>
      <c r="C33" s="37">
        <v>444221</v>
      </c>
      <c r="D33" s="37">
        <v>1549248</v>
      </c>
      <c r="E33" s="37">
        <v>1613442</v>
      </c>
      <c r="F33" s="10">
        <f t="shared" si="0"/>
        <v>4.1435586813731504</v>
      </c>
      <c r="G33" s="1"/>
      <c r="H33" s="1"/>
      <c r="I33" s="1"/>
    </row>
    <row r="34" spans="1:9" x14ac:dyDescent="0.25">
      <c r="A34" s="11" t="s">
        <v>68</v>
      </c>
      <c r="B34" s="38">
        <v>54420</v>
      </c>
      <c r="C34" s="38">
        <v>98438</v>
      </c>
      <c r="D34" s="38">
        <v>342793</v>
      </c>
      <c r="E34" s="38">
        <v>383620</v>
      </c>
      <c r="F34" s="13">
        <f t="shared" si="0"/>
        <v>11.910103181803592</v>
      </c>
      <c r="G34" s="1"/>
      <c r="H34" s="1"/>
      <c r="I34" s="1"/>
    </row>
    <row r="35" spans="1:9" x14ac:dyDescent="0.25">
      <c r="A35" s="14" t="s">
        <v>69</v>
      </c>
      <c r="B35" s="15">
        <f>SUM(B7:B34)</f>
        <v>35763237</v>
      </c>
      <c r="C35" s="15">
        <f t="shared" ref="C35:E35" si="1">SUM(C7:C34)</f>
        <v>37343102</v>
      </c>
      <c r="D35" s="15">
        <f t="shared" si="1"/>
        <v>140844236</v>
      </c>
      <c r="E35" s="15">
        <f t="shared" si="1"/>
        <v>146677510</v>
      </c>
      <c r="F35" s="16">
        <f t="shared" si="0"/>
        <v>4.1416490767857965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4800006</v>
      </c>
      <c r="C38" s="41">
        <f>D7</f>
        <v>4960629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22306221</v>
      </c>
      <c r="G38" s="42">
        <f>LOOKUP(E38,$A$38:$A$65,$C$38:$C$65)</f>
        <v>22107024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1258960</v>
      </c>
      <c r="C39" s="41">
        <f t="shared" ref="C39:C65" si="5">D8</f>
        <v>1078592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15149137</v>
      </c>
      <c r="G39" s="42">
        <f t="shared" ref="G39:G65" si="8">LOOKUP(E39,$A$38:$A$65,$C$38:$C$65)</f>
        <v>14561128</v>
      </c>
    </row>
    <row r="40" spans="1:9" x14ac:dyDescent="0.25">
      <c r="A40" s="42" t="str">
        <f t="shared" si="3"/>
        <v>ALMERIA</v>
      </c>
      <c r="B40" s="41">
        <f t="shared" si="4"/>
        <v>1983698</v>
      </c>
      <c r="C40" s="41">
        <f t="shared" si="5"/>
        <v>2072028</v>
      </c>
      <c r="D40" s="41">
        <f t="shared" si="6"/>
        <v>16</v>
      </c>
      <c r="E40" s="42" t="str">
        <f t="shared" si="2"/>
        <v>VALENCIA</v>
      </c>
      <c r="F40" s="42">
        <f t="shared" si="7"/>
        <v>14792638</v>
      </c>
      <c r="G40" s="42">
        <f t="shared" si="8"/>
        <v>13093572</v>
      </c>
    </row>
    <row r="41" spans="1:9" x14ac:dyDescent="0.25">
      <c r="A41" s="42" t="str">
        <f t="shared" si="3"/>
        <v>AVILES</v>
      </c>
      <c r="B41" s="41">
        <f t="shared" si="4"/>
        <v>2096569</v>
      </c>
      <c r="C41" s="41">
        <f t="shared" si="5"/>
        <v>1646304</v>
      </c>
      <c r="D41" s="41">
        <f t="shared" si="6"/>
        <v>15</v>
      </c>
      <c r="E41" s="42" t="str">
        <f t="shared" si="2"/>
        <v>BILBAO</v>
      </c>
      <c r="F41" s="42">
        <f t="shared" si="7"/>
        <v>11855047</v>
      </c>
      <c r="G41" s="42">
        <f t="shared" si="8"/>
        <v>10675108</v>
      </c>
    </row>
    <row r="42" spans="1:9" x14ac:dyDescent="0.25">
      <c r="A42" s="42" t="str">
        <f t="shared" si="3"/>
        <v>BAHIA DE ALGECIRAS</v>
      </c>
      <c r="B42" s="41">
        <f t="shared" si="4"/>
        <v>22306221</v>
      </c>
      <c r="C42" s="41">
        <f t="shared" si="5"/>
        <v>22107024</v>
      </c>
      <c r="D42" s="41">
        <f t="shared" si="6"/>
        <v>1</v>
      </c>
      <c r="E42" s="42" t="str">
        <f t="shared" si="2"/>
        <v>TARRAGONA</v>
      </c>
      <c r="F42" s="42">
        <f t="shared" si="7"/>
        <v>10401259</v>
      </c>
      <c r="G42" s="42">
        <f t="shared" si="8"/>
        <v>10387038</v>
      </c>
    </row>
    <row r="43" spans="1:9" x14ac:dyDescent="0.25">
      <c r="A43" s="42" t="str">
        <f t="shared" si="3"/>
        <v>BAHIA DE CADIZ</v>
      </c>
      <c r="B43" s="41">
        <f t="shared" si="4"/>
        <v>1944795</v>
      </c>
      <c r="C43" s="41">
        <f t="shared" si="5"/>
        <v>1769208</v>
      </c>
      <c r="D43" s="41">
        <f t="shared" si="6"/>
        <v>17</v>
      </c>
      <c r="E43" s="42" t="str">
        <f t="shared" si="2"/>
        <v>CARTAGENA</v>
      </c>
      <c r="F43" s="42">
        <f t="shared" si="7"/>
        <v>9133120</v>
      </c>
      <c r="G43" s="42">
        <f t="shared" si="8"/>
        <v>8497599</v>
      </c>
    </row>
    <row r="44" spans="1:9" x14ac:dyDescent="0.25">
      <c r="A44" s="42" t="str">
        <f t="shared" si="3"/>
        <v>BALEARES</v>
      </c>
      <c r="B44" s="41">
        <f t="shared" si="4"/>
        <v>4381746</v>
      </c>
      <c r="C44" s="41">
        <f t="shared" si="5"/>
        <v>4018489</v>
      </c>
      <c r="D44" s="41">
        <f t="shared" si="6"/>
        <v>12</v>
      </c>
      <c r="E44" s="42" t="str">
        <f t="shared" si="2"/>
        <v>LAS PALMAS</v>
      </c>
      <c r="F44" s="42">
        <f t="shared" si="7"/>
        <v>7871996</v>
      </c>
      <c r="G44" s="42">
        <f t="shared" si="8"/>
        <v>8425920</v>
      </c>
    </row>
    <row r="45" spans="1:9" x14ac:dyDescent="0.25">
      <c r="A45" s="42" t="str">
        <f t="shared" si="3"/>
        <v>BARCELONA</v>
      </c>
      <c r="B45" s="41">
        <f t="shared" si="4"/>
        <v>15149137</v>
      </c>
      <c r="C45" s="41">
        <f t="shared" si="5"/>
        <v>14561128</v>
      </c>
      <c r="D45" s="41">
        <f t="shared" si="6"/>
        <v>2</v>
      </c>
      <c r="E45" s="42" t="str">
        <f t="shared" si="2"/>
        <v>GIJON</v>
      </c>
      <c r="F45" s="42">
        <f t="shared" si="7"/>
        <v>7031133</v>
      </c>
      <c r="G45" s="42">
        <f t="shared" si="8"/>
        <v>7091813</v>
      </c>
    </row>
    <row r="46" spans="1:9" x14ac:dyDescent="0.25">
      <c r="A46" s="42" t="str">
        <f t="shared" si="3"/>
        <v>BILBAO</v>
      </c>
      <c r="B46" s="41">
        <f t="shared" si="4"/>
        <v>11855047</v>
      </c>
      <c r="C46" s="41">
        <f t="shared" si="5"/>
        <v>10675108</v>
      </c>
      <c r="D46" s="41">
        <f t="shared" si="6"/>
        <v>4</v>
      </c>
      <c r="E46" s="42" t="str">
        <f t="shared" si="2"/>
        <v>HUELVA</v>
      </c>
      <c r="F46" s="42">
        <f t="shared" si="7"/>
        <v>6571951</v>
      </c>
      <c r="G46" s="42">
        <f t="shared" si="8"/>
        <v>6159781</v>
      </c>
    </row>
    <row r="47" spans="1:9" x14ac:dyDescent="0.25">
      <c r="A47" s="42" t="str">
        <f t="shared" si="3"/>
        <v>CARTAGENA</v>
      </c>
      <c r="B47" s="41">
        <f t="shared" si="4"/>
        <v>9133120</v>
      </c>
      <c r="C47" s="41">
        <f t="shared" si="5"/>
        <v>8497599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6458237</v>
      </c>
      <c r="G47" s="42">
        <f t="shared" si="8"/>
        <v>6490244</v>
      </c>
    </row>
    <row r="48" spans="1:9" x14ac:dyDescent="0.25">
      <c r="A48" s="42" t="str">
        <f t="shared" si="3"/>
        <v>CASTELLON</v>
      </c>
      <c r="B48" s="41">
        <f t="shared" si="4"/>
        <v>4179070</v>
      </c>
      <c r="C48" s="41">
        <f t="shared" si="5"/>
        <v>4245840</v>
      </c>
      <c r="D48" s="41">
        <f t="shared" si="6"/>
        <v>13</v>
      </c>
      <c r="E48" s="42" t="str">
        <f t="shared" si="2"/>
        <v>A CORUÑA</v>
      </c>
      <c r="F48" s="42">
        <f t="shared" si="7"/>
        <v>4800006</v>
      </c>
      <c r="G48" s="42">
        <f t="shared" si="8"/>
        <v>4960629</v>
      </c>
    </row>
    <row r="49" spans="1:7" x14ac:dyDescent="0.25">
      <c r="A49" s="42" t="str">
        <f t="shared" si="3"/>
        <v>CEUTA</v>
      </c>
      <c r="B49" s="41">
        <f t="shared" si="4"/>
        <v>692758</v>
      </c>
      <c r="C49" s="41">
        <f t="shared" si="5"/>
        <v>617043</v>
      </c>
      <c r="D49" s="41">
        <f t="shared" si="6"/>
        <v>25</v>
      </c>
      <c r="E49" s="42" t="str">
        <f t="shared" si="2"/>
        <v>BALEARES</v>
      </c>
      <c r="F49" s="42">
        <f t="shared" si="7"/>
        <v>4381746</v>
      </c>
      <c r="G49" s="42">
        <f t="shared" si="8"/>
        <v>4018489</v>
      </c>
    </row>
    <row r="50" spans="1:7" x14ac:dyDescent="0.25">
      <c r="A50" s="42" t="str">
        <f t="shared" si="3"/>
        <v>FERROL-SAN CIBRAO</v>
      </c>
      <c r="B50" s="41">
        <f t="shared" si="4"/>
        <v>3096702</v>
      </c>
      <c r="C50" s="41">
        <f t="shared" si="5"/>
        <v>3003686</v>
      </c>
      <c r="D50" s="41">
        <f t="shared" si="6"/>
        <v>14</v>
      </c>
      <c r="E50" s="42" t="str">
        <f t="shared" si="2"/>
        <v>CASTELLON</v>
      </c>
      <c r="F50" s="42">
        <f t="shared" si="7"/>
        <v>4179070</v>
      </c>
      <c r="G50" s="42">
        <f t="shared" si="8"/>
        <v>4245840</v>
      </c>
    </row>
    <row r="51" spans="1:7" x14ac:dyDescent="0.25">
      <c r="A51" s="42" t="str">
        <f t="shared" si="3"/>
        <v>GIJON</v>
      </c>
      <c r="B51" s="41">
        <f t="shared" si="4"/>
        <v>7031133</v>
      </c>
      <c r="C51" s="41">
        <f t="shared" si="5"/>
        <v>7091813</v>
      </c>
      <c r="D51" s="41">
        <f t="shared" si="6"/>
        <v>8</v>
      </c>
      <c r="E51" s="42" t="str">
        <f t="shared" si="2"/>
        <v>FERROL-SAN CIBRAO</v>
      </c>
      <c r="F51" s="42">
        <f t="shared" si="7"/>
        <v>3096702</v>
      </c>
      <c r="G51" s="42">
        <f t="shared" si="8"/>
        <v>3003686</v>
      </c>
    </row>
    <row r="52" spans="1:7" x14ac:dyDescent="0.25">
      <c r="A52" s="42" t="str">
        <f t="shared" si="3"/>
        <v>HUELVA</v>
      </c>
      <c r="B52" s="41">
        <f t="shared" si="4"/>
        <v>6571951</v>
      </c>
      <c r="C52" s="41">
        <f t="shared" si="5"/>
        <v>6159781</v>
      </c>
      <c r="D52" s="41">
        <f t="shared" si="6"/>
        <v>9</v>
      </c>
      <c r="E52" s="42" t="str">
        <f t="shared" si="2"/>
        <v>AVILES</v>
      </c>
      <c r="F52" s="42">
        <f t="shared" si="7"/>
        <v>2096569</v>
      </c>
      <c r="G52" s="42">
        <f t="shared" si="8"/>
        <v>1646304</v>
      </c>
    </row>
    <row r="53" spans="1:7" x14ac:dyDescent="0.25">
      <c r="A53" s="42" t="str">
        <f t="shared" si="3"/>
        <v>LAS PALMAS</v>
      </c>
      <c r="B53" s="41">
        <f t="shared" si="4"/>
        <v>7871996</v>
      </c>
      <c r="C53" s="41">
        <f t="shared" si="5"/>
        <v>8425920</v>
      </c>
      <c r="D53" s="41">
        <f t="shared" si="6"/>
        <v>7</v>
      </c>
      <c r="E53" s="42" t="str">
        <f t="shared" si="2"/>
        <v>ALMERIA</v>
      </c>
      <c r="F53" s="42">
        <f t="shared" si="7"/>
        <v>1983698</v>
      </c>
      <c r="G53" s="42">
        <f t="shared" si="8"/>
        <v>2072028</v>
      </c>
    </row>
    <row r="54" spans="1:7" x14ac:dyDescent="0.25">
      <c r="A54" s="42" t="str">
        <f t="shared" si="3"/>
        <v>MALAGA</v>
      </c>
      <c r="B54" s="41">
        <f t="shared" si="4"/>
        <v>1382454</v>
      </c>
      <c r="C54" s="41">
        <f t="shared" si="5"/>
        <v>1245925</v>
      </c>
      <c r="D54" s="41">
        <f t="shared" si="6"/>
        <v>22</v>
      </c>
      <c r="E54" s="42" t="str">
        <f t="shared" si="2"/>
        <v>BAHIA DE CADIZ</v>
      </c>
      <c r="F54" s="42">
        <f t="shared" si="7"/>
        <v>1944795</v>
      </c>
      <c r="G54" s="42">
        <f t="shared" si="8"/>
        <v>1769208</v>
      </c>
    </row>
    <row r="55" spans="1:7" x14ac:dyDescent="0.25">
      <c r="A55" s="42" t="str">
        <f t="shared" si="3"/>
        <v>MARIN Y RIA DE PONTEVEDRA</v>
      </c>
      <c r="B55" s="41">
        <f t="shared" si="4"/>
        <v>622112</v>
      </c>
      <c r="C55" s="41">
        <f t="shared" si="5"/>
        <v>663428</v>
      </c>
      <c r="D55" s="41">
        <f t="shared" si="6"/>
        <v>26</v>
      </c>
      <c r="E55" s="42" t="str">
        <f t="shared" si="2"/>
        <v>PASAIA</v>
      </c>
      <c r="F55" s="42">
        <f t="shared" si="7"/>
        <v>1871191</v>
      </c>
      <c r="G55" s="42">
        <f t="shared" si="8"/>
        <v>1757070</v>
      </c>
    </row>
    <row r="56" spans="1:7" x14ac:dyDescent="0.25">
      <c r="A56" s="42" t="str">
        <f t="shared" si="3"/>
        <v>MELILLA</v>
      </c>
      <c r="B56" s="41">
        <f t="shared" si="4"/>
        <v>275452</v>
      </c>
      <c r="C56" s="41">
        <f t="shared" si="5"/>
        <v>249854</v>
      </c>
      <c r="D56" s="41">
        <f t="shared" si="6"/>
        <v>28</v>
      </c>
      <c r="E56" s="42" t="str">
        <f t="shared" si="2"/>
        <v>SANTANDER</v>
      </c>
      <c r="F56" s="42">
        <f t="shared" si="7"/>
        <v>1847197</v>
      </c>
      <c r="G56" s="42">
        <f t="shared" si="8"/>
        <v>1919304</v>
      </c>
    </row>
    <row r="57" spans="1:7" x14ac:dyDescent="0.25">
      <c r="A57" s="42" t="str">
        <f t="shared" si="3"/>
        <v>MOTRIL</v>
      </c>
      <c r="B57" s="41">
        <f t="shared" si="4"/>
        <v>960588</v>
      </c>
      <c r="C57" s="41">
        <f t="shared" si="5"/>
        <v>834671</v>
      </c>
      <c r="D57" s="41">
        <f t="shared" si="6"/>
        <v>24</v>
      </c>
      <c r="E57" s="42" t="str">
        <f t="shared" si="2"/>
        <v>SEVILLA</v>
      </c>
      <c r="F57" s="42">
        <f t="shared" si="7"/>
        <v>1716411</v>
      </c>
      <c r="G57" s="42">
        <f t="shared" si="8"/>
        <v>1380897</v>
      </c>
    </row>
    <row r="58" spans="1:7" x14ac:dyDescent="0.25">
      <c r="A58" s="42" t="str">
        <f t="shared" si="3"/>
        <v>PASAIA</v>
      </c>
      <c r="B58" s="41">
        <f t="shared" si="4"/>
        <v>1871191</v>
      </c>
      <c r="C58" s="41">
        <f t="shared" si="5"/>
        <v>1757070</v>
      </c>
      <c r="D58" s="41">
        <f t="shared" si="6"/>
        <v>18</v>
      </c>
      <c r="E58" s="42" t="str">
        <f t="shared" si="2"/>
        <v>VIGO</v>
      </c>
      <c r="F58" s="42">
        <f t="shared" si="7"/>
        <v>1613442</v>
      </c>
      <c r="G58" s="42">
        <f t="shared" si="8"/>
        <v>1549248</v>
      </c>
    </row>
    <row r="59" spans="1:7" x14ac:dyDescent="0.25">
      <c r="A59" s="42" t="str">
        <f t="shared" si="3"/>
        <v>SANTA CRUZ DE TENERIFE</v>
      </c>
      <c r="B59" s="41">
        <f t="shared" si="4"/>
        <v>6458237</v>
      </c>
      <c r="C59" s="41">
        <f t="shared" si="5"/>
        <v>6490244</v>
      </c>
      <c r="D59" s="41">
        <f t="shared" si="6"/>
        <v>10</v>
      </c>
      <c r="E59" s="42" t="str">
        <f t="shared" si="2"/>
        <v>MALAGA</v>
      </c>
      <c r="F59" s="42">
        <f t="shared" si="7"/>
        <v>1382454</v>
      </c>
      <c r="G59" s="42">
        <f t="shared" si="8"/>
        <v>1245925</v>
      </c>
    </row>
    <row r="60" spans="1:7" x14ac:dyDescent="0.25">
      <c r="A60" s="42" t="str">
        <f t="shared" si="3"/>
        <v>SANTANDER</v>
      </c>
      <c r="B60" s="41">
        <f t="shared" si="4"/>
        <v>1847197</v>
      </c>
      <c r="C60" s="41">
        <f t="shared" si="5"/>
        <v>1919304</v>
      </c>
      <c r="D60" s="41">
        <f t="shared" si="6"/>
        <v>19</v>
      </c>
      <c r="E60" s="42" t="str">
        <f t="shared" si="2"/>
        <v>ALICANTE</v>
      </c>
      <c r="F60" s="42">
        <f t="shared" si="7"/>
        <v>1258960</v>
      </c>
      <c r="G60" s="42">
        <f t="shared" si="8"/>
        <v>1078592</v>
      </c>
    </row>
    <row r="61" spans="1:7" x14ac:dyDescent="0.25">
      <c r="A61" s="42" t="str">
        <f t="shared" si="3"/>
        <v>SEVILLA</v>
      </c>
      <c r="B61" s="41">
        <f t="shared" si="4"/>
        <v>1716411</v>
      </c>
      <c r="C61" s="41">
        <f t="shared" si="5"/>
        <v>1380897</v>
      </c>
      <c r="D61" s="41">
        <f t="shared" si="6"/>
        <v>20</v>
      </c>
      <c r="E61" s="42" t="str">
        <f t="shared" si="2"/>
        <v>MOTRIL</v>
      </c>
      <c r="F61" s="42">
        <f t="shared" si="7"/>
        <v>960588</v>
      </c>
      <c r="G61" s="42">
        <f t="shared" si="8"/>
        <v>834671</v>
      </c>
    </row>
    <row r="62" spans="1:7" x14ac:dyDescent="0.25">
      <c r="A62" s="42" t="str">
        <f t="shared" si="3"/>
        <v>TARRAGONA</v>
      </c>
      <c r="B62" s="41">
        <f t="shared" si="4"/>
        <v>10401259</v>
      </c>
      <c r="C62" s="41">
        <f t="shared" si="5"/>
        <v>10387038</v>
      </c>
      <c r="D62" s="41">
        <f t="shared" si="6"/>
        <v>5</v>
      </c>
      <c r="E62" s="42" t="str">
        <f t="shared" si="2"/>
        <v>CEUTA</v>
      </c>
      <c r="F62" s="42">
        <f t="shared" si="7"/>
        <v>692758</v>
      </c>
      <c r="G62" s="42">
        <f t="shared" si="8"/>
        <v>617043</v>
      </c>
    </row>
    <row r="63" spans="1:7" x14ac:dyDescent="0.25">
      <c r="A63" s="42" t="str">
        <f t="shared" si="3"/>
        <v>VALENCIA</v>
      </c>
      <c r="B63" s="41">
        <f t="shared" si="4"/>
        <v>14792638</v>
      </c>
      <c r="C63" s="41">
        <f t="shared" si="5"/>
        <v>13093572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622112</v>
      </c>
      <c r="G63" s="42">
        <f t="shared" si="8"/>
        <v>663428</v>
      </c>
    </row>
    <row r="64" spans="1:7" x14ac:dyDescent="0.25">
      <c r="A64" s="42" t="str">
        <f t="shared" si="3"/>
        <v>VIGO</v>
      </c>
      <c r="B64" s="41">
        <f t="shared" si="4"/>
        <v>1613442</v>
      </c>
      <c r="C64" s="41">
        <f t="shared" si="5"/>
        <v>1549248</v>
      </c>
      <c r="D64" s="41">
        <f t="shared" si="6"/>
        <v>21</v>
      </c>
      <c r="E64" s="42" t="str">
        <f t="shared" si="2"/>
        <v>VILAGARCIA</v>
      </c>
      <c r="F64" s="42">
        <f t="shared" si="7"/>
        <v>383620</v>
      </c>
      <c r="G64" s="42">
        <f t="shared" si="8"/>
        <v>342793</v>
      </c>
    </row>
    <row r="65" spans="1:7" x14ac:dyDescent="0.25">
      <c r="A65" s="42" t="str">
        <f t="shared" si="3"/>
        <v>VILAGARCIA</v>
      </c>
      <c r="B65" s="41">
        <f t="shared" si="4"/>
        <v>383620</v>
      </c>
      <c r="C65" s="41">
        <f t="shared" si="5"/>
        <v>342793</v>
      </c>
      <c r="D65" s="41">
        <f t="shared" si="6"/>
        <v>27</v>
      </c>
      <c r="E65" s="42" t="str">
        <f t="shared" si="2"/>
        <v>MELILLA</v>
      </c>
      <c r="F65" s="42">
        <f t="shared" si="7"/>
        <v>275452</v>
      </c>
      <c r="G65" s="42">
        <f t="shared" si="8"/>
        <v>249854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1234197</v>
      </c>
      <c r="C7" s="37">
        <v>1325324</v>
      </c>
      <c r="D7" s="37">
        <v>4763531</v>
      </c>
      <c r="E7" s="37">
        <v>4664409</v>
      </c>
      <c r="F7" s="10">
        <f>((E7*100)/D7)-100</f>
        <v>-2.0808513684491601</v>
      </c>
      <c r="G7" s="1"/>
      <c r="H7" s="1"/>
      <c r="I7" s="1"/>
    </row>
    <row r="8" spans="1:12" x14ac:dyDescent="0.25">
      <c r="A8" s="11" t="s">
        <v>42</v>
      </c>
      <c r="B8" s="38">
        <v>256155</v>
      </c>
      <c r="C8" s="38">
        <v>371214</v>
      </c>
      <c r="D8" s="38">
        <v>1062079</v>
      </c>
      <c r="E8" s="38">
        <v>1240644</v>
      </c>
      <c r="F8" s="13">
        <f t="shared" ref="F8:F35" si="0">((E8*100)/D8)-100</f>
        <v>16.812779463674545</v>
      </c>
      <c r="G8" s="1"/>
      <c r="H8" s="1"/>
      <c r="I8" s="1"/>
    </row>
    <row r="9" spans="1:12" x14ac:dyDescent="0.25">
      <c r="A9" s="8" t="s">
        <v>43</v>
      </c>
      <c r="B9" s="37">
        <v>396644</v>
      </c>
      <c r="C9" s="37">
        <v>562704</v>
      </c>
      <c r="D9" s="37">
        <v>2033936</v>
      </c>
      <c r="E9" s="37">
        <v>1948485</v>
      </c>
      <c r="F9" s="10">
        <f t="shared" si="0"/>
        <v>-4.2012629699262902</v>
      </c>
      <c r="G9" s="1"/>
      <c r="H9" s="1"/>
      <c r="I9" s="1"/>
    </row>
    <row r="10" spans="1:12" x14ac:dyDescent="0.25">
      <c r="A10" s="11" t="s">
        <v>44</v>
      </c>
      <c r="B10" s="38">
        <v>501182</v>
      </c>
      <c r="C10" s="38">
        <v>561749</v>
      </c>
      <c r="D10" s="38">
        <v>1621342</v>
      </c>
      <c r="E10" s="38">
        <v>2071516</v>
      </c>
      <c r="F10" s="13">
        <f t="shared" si="0"/>
        <v>27.765517700768868</v>
      </c>
      <c r="G10" s="1"/>
      <c r="H10" s="1"/>
      <c r="I10" s="1"/>
    </row>
    <row r="11" spans="1:12" x14ac:dyDescent="0.25">
      <c r="A11" s="8" t="s">
        <v>45</v>
      </c>
      <c r="B11" s="37">
        <v>4732204</v>
      </c>
      <c r="C11" s="37">
        <v>5395897</v>
      </c>
      <c r="D11" s="37">
        <v>20503392</v>
      </c>
      <c r="E11" s="37">
        <v>20564953</v>
      </c>
      <c r="F11" s="10">
        <f t="shared" si="0"/>
        <v>0.30024788093599852</v>
      </c>
      <c r="G11" s="1"/>
      <c r="H11" s="1"/>
      <c r="I11" s="1"/>
    </row>
    <row r="12" spans="1:12" x14ac:dyDescent="0.25">
      <c r="A12" s="11" t="s">
        <v>46</v>
      </c>
      <c r="B12" s="38">
        <v>464060</v>
      </c>
      <c r="C12" s="38">
        <v>361284</v>
      </c>
      <c r="D12" s="38">
        <v>1737143</v>
      </c>
      <c r="E12" s="38">
        <v>1915798</v>
      </c>
      <c r="F12" s="13">
        <f t="shared" si="0"/>
        <v>10.284415272663225</v>
      </c>
      <c r="G12" s="1"/>
      <c r="H12" s="1"/>
      <c r="I12" s="1"/>
    </row>
    <row r="13" spans="1:12" x14ac:dyDescent="0.25">
      <c r="A13" s="8" t="s">
        <v>47</v>
      </c>
      <c r="B13" s="37">
        <v>1146504</v>
      </c>
      <c r="C13" s="37">
        <v>1164602</v>
      </c>
      <c r="D13" s="37">
        <v>3984331</v>
      </c>
      <c r="E13" s="37">
        <v>4351381</v>
      </c>
      <c r="F13" s="10">
        <f t="shared" si="0"/>
        <v>9.2123370272198741</v>
      </c>
      <c r="G13" s="1"/>
      <c r="H13" s="1"/>
      <c r="I13" s="1"/>
    </row>
    <row r="14" spans="1:12" x14ac:dyDescent="0.25">
      <c r="A14" s="11" t="s">
        <v>48</v>
      </c>
      <c r="B14" s="38">
        <v>3816956</v>
      </c>
      <c r="C14" s="38">
        <v>3757570</v>
      </c>
      <c r="D14" s="38">
        <v>14243283</v>
      </c>
      <c r="E14" s="38">
        <v>14839766</v>
      </c>
      <c r="F14" s="13">
        <f t="shared" si="0"/>
        <v>4.187819619956997</v>
      </c>
      <c r="G14" s="1"/>
      <c r="H14" s="1"/>
      <c r="I14" s="1"/>
    </row>
    <row r="15" spans="1:12" x14ac:dyDescent="0.25">
      <c r="A15" s="8" t="s">
        <v>49</v>
      </c>
      <c r="B15" s="37">
        <v>2745969</v>
      </c>
      <c r="C15" s="37">
        <v>2803545</v>
      </c>
      <c r="D15" s="37">
        <v>10417196</v>
      </c>
      <c r="E15" s="37">
        <v>11507215</v>
      </c>
      <c r="F15" s="10">
        <f t="shared" si="0"/>
        <v>10.463650679127085</v>
      </c>
      <c r="G15" s="1"/>
      <c r="H15" s="1"/>
      <c r="I15" s="1"/>
    </row>
    <row r="16" spans="1:12" x14ac:dyDescent="0.25">
      <c r="A16" s="11" t="s">
        <v>50</v>
      </c>
      <c r="B16" s="38">
        <v>2221062</v>
      </c>
      <c r="C16" s="38">
        <v>2199373</v>
      </c>
      <c r="D16" s="38">
        <v>8448926</v>
      </c>
      <c r="E16" s="38">
        <v>9087944</v>
      </c>
      <c r="F16" s="13">
        <f t="shared" si="0"/>
        <v>7.5633044957430116</v>
      </c>
      <c r="G16" s="1"/>
      <c r="H16" s="1"/>
      <c r="I16" s="1"/>
    </row>
    <row r="17" spans="1:9" x14ac:dyDescent="0.25">
      <c r="A17" s="8" t="s">
        <v>51</v>
      </c>
      <c r="B17" s="37">
        <v>1101922</v>
      </c>
      <c r="C17" s="37">
        <v>1024692</v>
      </c>
      <c r="D17" s="37">
        <v>4232579</v>
      </c>
      <c r="E17" s="37">
        <v>4165102</v>
      </c>
      <c r="F17" s="10">
        <f t="shared" si="0"/>
        <v>-1.5942289559155256</v>
      </c>
      <c r="G17" s="1"/>
      <c r="H17" s="1"/>
      <c r="I17" s="1"/>
    </row>
    <row r="18" spans="1:9" x14ac:dyDescent="0.25">
      <c r="A18" s="11" t="s">
        <v>52</v>
      </c>
      <c r="B18" s="38">
        <v>129820</v>
      </c>
      <c r="C18" s="38">
        <v>180241</v>
      </c>
      <c r="D18" s="38">
        <v>490543</v>
      </c>
      <c r="E18" s="38">
        <v>569948</v>
      </c>
      <c r="F18" s="13">
        <f t="shared" si="0"/>
        <v>16.187164020279567</v>
      </c>
      <c r="G18" s="1"/>
      <c r="H18" s="1"/>
      <c r="I18" s="1"/>
    </row>
    <row r="19" spans="1:9" x14ac:dyDescent="0.25">
      <c r="A19" s="8" t="s">
        <v>53</v>
      </c>
      <c r="B19" s="37">
        <v>734387</v>
      </c>
      <c r="C19" s="37">
        <v>716439</v>
      </c>
      <c r="D19" s="37">
        <v>2998777</v>
      </c>
      <c r="E19" s="37">
        <v>3092612</v>
      </c>
      <c r="F19" s="10">
        <f t="shared" si="0"/>
        <v>3.129108966755453</v>
      </c>
      <c r="G19" s="1"/>
      <c r="H19" s="1"/>
      <c r="I19" s="1"/>
    </row>
    <row r="20" spans="1:9" x14ac:dyDescent="0.25">
      <c r="A20" s="11" t="s">
        <v>54</v>
      </c>
      <c r="B20" s="38">
        <v>1467199</v>
      </c>
      <c r="C20" s="38">
        <v>1813521</v>
      </c>
      <c r="D20" s="38">
        <v>7025932</v>
      </c>
      <c r="E20" s="38">
        <v>6940342</v>
      </c>
      <c r="F20" s="13">
        <f t="shared" si="0"/>
        <v>-1.2182013717183651</v>
      </c>
      <c r="G20" s="1"/>
      <c r="H20" s="1"/>
      <c r="I20" s="1"/>
    </row>
    <row r="21" spans="1:9" x14ac:dyDescent="0.25">
      <c r="A21" s="8" t="s">
        <v>55</v>
      </c>
      <c r="B21" s="37">
        <v>1590248</v>
      </c>
      <c r="C21" s="37">
        <v>1615635</v>
      </c>
      <c r="D21" s="37">
        <v>6098915</v>
      </c>
      <c r="E21" s="37">
        <v>6537035</v>
      </c>
      <c r="F21" s="10">
        <f t="shared" si="0"/>
        <v>7.1835728158205256</v>
      </c>
      <c r="G21" s="1"/>
      <c r="H21" s="1"/>
      <c r="I21" s="1"/>
    </row>
    <row r="22" spans="1:9" x14ac:dyDescent="0.25">
      <c r="A22" s="11" t="s">
        <v>56</v>
      </c>
      <c r="B22" s="38">
        <v>1909728</v>
      </c>
      <c r="C22" s="38">
        <v>1776158</v>
      </c>
      <c r="D22" s="38">
        <v>7693835</v>
      </c>
      <c r="E22" s="38">
        <v>7240410</v>
      </c>
      <c r="F22" s="13">
        <f t="shared" si="0"/>
        <v>-5.8933548743896864</v>
      </c>
      <c r="G22" s="1"/>
      <c r="H22" s="1"/>
      <c r="I22" s="1"/>
    </row>
    <row r="23" spans="1:9" x14ac:dyDescent="0.25">
      <c r="A23" s="8" t="s">
        <v>57</v>
      </c>
      <c r="B23" s="37">
        <v>349071</v>
      </c>
      <c r="C23" s="37">
        <v>378357</v>
      </c>
      <c r="D23" s="37">
        <v>1221395</v>
      </c>
      <c r="E23" s="37">
        <v>1358892</v>
      </c>
      <c r="F23" s="10">
        <f t="shared" si="0"/>
        <v>11.257373740681757</v>
      </c>
      <c r="G23" s="1"/>
      <c r="H23" s="1"/>
      <c r="I23" s="1"/>
    </row>
    <row r="24" spans="1:9" x14ac:dyDescent="0.25">
      <c r="A24" s="11" t="s">
        <v>58</v>
      </c>
      <c r="B24" s="38">
        <v>177179</v>
      </c>
      <c r="C24" s="38">
        <v>172643</v>
      </c>
      <c r="D24" s="38">
        <v>638334</v>
      </c>
      <c r="E24" s="38">
        <v>599133</v>
      </c>
      <c r="F24" s="13">
        <f t="shared" si="0"/>
        <v>-6.1411424113395157</v>
      </c>
      <c r="G24" s="1"/>
      <c r="H24" s="1"/>
      <c r="I24" s="1"/>
    </row>
    <row r="25" spans="1:9" x14ac:dyDescent="0.25">
      <c r="A25" s="8" t="s">
        <v>59</v>
      </c>
      <c r="B25" s="37">
        <v>66991</v>
      </c>
      <c r="C25" s="37">
        <v>68113</v>
      </c>
      <c r="D25" s="37">
        <v>243798</v>
      </c>
      <c r="E25" s="37">
        <v>265360</v>
      </c>
      <c r="F25" s="10">
        <f t="shared" si="0"/>
        <v>8.8442070894757165</v>
      </c>
      <c r="G25" s="1"/>
      <c r="H25" s="1"/>
      <c r="I25" s="1"/>
    </row>
    <row r="26" spans="1:9" x14ac:dyDescent="0.25">
      <c r="A26" s="11" t="s">
        <v>60</v>
      </c>
      <c r="B26" s="38">
        <v>263996</v>
      </c>
      <c r="C26" s="38">
        <v>297055</v>
      </c>
      <c r="D26" s="38">
        <v>828992</v>
      </c>
      <c r="E26" s="38">
        <v>954056</v>
      </c>
      <c r="F26" s="13">
        <f t="shared" si="0"/>
        <v>15.08627345016599</v>
      </c>
      <c r="G26" s="1"/>
      <c r="H26" s="1"/>
      <c r="I26" s="1"/>
    </row>
    <row r="27" spans="1:9" x14ac:dyDescent="0.25">
      <c r="A27" s="8" t="s">
        <v>61</v>
      </c>
      <c r="B27" s="37">
        <v>458271</v>
      </c>
      <c r="C27" s="37">
        <v>429666</v>
      </c>
      <c r="D27" s="37">
        <v>1737855</v>
      </c>
      <c r="E27" s="37">
        <v>1851153</v>
      </c>
      <c r="F27" s="10">
        <f t="shared" si="0"/>
        <v>6.5194161768386891</v>
      </c>
      <c r="G27" s="1"/>
      <c r="H27" s="1"/>
      <c r="I27" s="1"/>
    </row>
    <row r="28" spans="1:9" x14ac:dyDescent="0.25">
      <c r="A28" s="11" t="s">
        <v>62</v>
      </c>
      <c r="B28" s="38">
        <v>1537604</v>
      </c>
      <c r="C28" s="38">
        <v>1508696</v>
      </c>
      <c r="D28" s="38">
        <v>6131859</v>
      </c>
      <c r="E28" s="38">
        <v>6126647</v>
      </c>
      <c r="F28" s="13">
        <f t="shared" si="0"/>
        <v>-8.4998692892312988E-2</v>
      </c>
      <c r="G28" s="1"/>
      <c r="H28" s="1"/>
      <c r="I28" s="1"/>
    </row>
    <row r="29" spans="1:9" x14ac:dyDescent="0.25">
      <c r="A29" s="8" t="s">
        <v>63</v>
      </c>
      <c r="B29" s="37">
        <v>498256</v>
      </c>
      <c r="C29" s="37">
        <v>516644</v>
      </c>
      <c r="D29" s="37">
        <v>1896344</v>
      </c>
      <c r="E29" s="37">
        <v>1828643</v>
      </c>
      <c r="F29" s="10">
        <f t="shared" si="0"/>
        <v>-3.5700801120471795</v>
      </c>
      <c r="G29" s="1"/>
      <c r="H29" s="1"/>
      <c r="I29" s="1"/>
    </row>
    <row r="30" spans="1:9" x14ac:dyDescent="0.25">
      <c r="A30" s="11" t="s">
        <v>64</v>
      </c>
      <c r="B30" s="38">
        <v>338571</v>
      </c>
      <c r="C30" s="38">
        <v>385747</v>
      </c>
      <c r="D30" s="38">
        <v>1380897</v>
      </c>
      <c r="E30" s="38">
        <v>1716411</v>
      </c>
      <c r="F30" s="13">
        <f t="shared" si="0"/>
        <v>24.296815765404659</v>
      </c>
      <c r="G30" s="1"/>
      <c r="H30" s="1"/>
      <c r="I30" s="1"/>
    </row>
    <row r="31" spans="1:9" x14ac:dyDescent="0.25">
      <c r="A31" s="8" t="s">
        <v>65</v>
      </c>
      <c r="B31" s="37">
        <v>2548859</v>
      </c>
      <c r="C31" s="37">
        <v>2352714</v>
      </c>
      <c r="D31" s="37">
        <v>10298146</v>
      </c>
      <c r="E31" s="37">
        <v>10333840</v>
      </c>
      <c r="F31" s="10">
        <f t="shared" si="0"/>
        <v>0.34660607841450997</v>
      </c>
      <c r="G31" s="1"/>
      <c r="H31" s="1"/>
      <c r="I31" s="1"/>
    </row>
    <row r="32" spans="1:9" x14ac:dyDescent="0.25">
      <c r="A32" s="11" t="s">
        <v>66</v>
      </c>
      <c r="B32" s="38">
        <v>3469929</v>
      </c>
      <c r="C32" s="38">
        <v>3886278</v>
      </c>
      <c r="D32" s="38">
        <v>12989594</v>
      </c>
      <c r="E32" s="38">
        <v>14717345</v>
      </c>
      <c r="F32" s="13">
        <f t="shared" si="0"/>
        <v>13.301039278055953</v>
      </c>
      <c r="G32" s="1"/>
      <c r="H32" s="1"/>
      <c r="I32" s="1"/>
    </row>
    <row r="33" spans="1:9" x14ac:dyDescent="0.25">
      <c r="A33" s="8" t="s">
        <v>67</v>
      </c>
      <c r="B33" s="37">
        <v>374452</v>
      </c>
      <c r="C33" s="37">
        <v>399703</v>
      </c>
      <c r="D33" s="37">
        <v>1401509</v>
      </c>
      <c r="E33" s="37">
        <v>1453579</v>
      </c>
      <c r="F33" s="10">
        <f t="shared" si="0"/>
        <v>3.7152811719368231</v>
      </c>
      <c r="G33" s="1"/>
      <c r="H33" s="1"/>
      <c r="I33" s="1"/>
    </row>
    <row r="34" spans="1:9" x14ac:dyDescent="0.25">
      <c r="A34" s="11" t="s">
        <v>68</v>
      </c>
      <c r="B34" s="38">
        <v>54265</v>
      </c>
      <c r="C34" s="38">
        <v>97650</v>
      </c>
      <c r="D34" s="38">
        <v>340488</v>
      </c>
      <c r="E34" s="38">
        <v>381341</v>
      </c>
      <c r="F34" s="13">
        <f t="shared" si="0"/>
        <v>11.99836704964639</v>
      </c>
      <c r="G34" s="1"/>
      <c r="H34" s="1"/>
      <c r="I34" s="1"/>
    </row>
    <row r="35" spans="1:9" x14ac:dyDescent="0.25">
      <c r="A35" s="14" t="s">
        <v>69</v>
      </c>
      <c r="B35" s="15">
        <f>SUM(B7:B34)</f>
        <v>34585681</v>
      </c>
      <c r="C35" s="15">
        <f t="shared" ref="C35:E35" si="1">SUM(C7:C34)</f>
        <v>36123214</v>
      </c>
      <c r="D35" s="15">
        <f t="shared" si="1"/>
        <v>136464951</v>
      </c>
      <c r="E35" s="15">
        <f t="shared" si="1"/>
        <v>142323960</v>
      </c>
      <c r="F35" s="16">
        <f t="shared" si="0"/>
        <v>4.2934167030184938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4664409</v>
      </c>
      <c r="C38" s="41">
        <f>D7</f>
        <v>4763531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20564953</v>
      </c>
      <c r="G38" s="42">
        <f>LOOKUP(E38,$A$38:$A$65,$C$38:$C$65)</f>
        <v>20503392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1240644</v>
      </c>
      <c r="C39" s="41">
        <f t="shared" ref="C39:C65" si="5">D8</f>
        <v>1062079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14839766</v>
      </c>
      <c r="G39" s="42">
        <f t="shared" ref="G39:G65" si="8">LOOKUP(E39,$A$38:$A$65,$C$38:$C$65)</f>
        <v>14243283</v>
      </c>
    </row>
    <row r="40" spans="1:9" x14ac:dyDescent="0.25">
      <c r="A40" s="42" t="str">
        <f t="shared" si="3"/>
        <v>ALMERIA</v>
      </c>
      <c r="B40" s="41">
        <f t="shared" si="4"/>
        <v>1948485</v>
      </c>
      <c r="C40" s="41">
        <f t="shared" si="5"/>
        <v>2033936</v>
      </c>
      <c r="D40" s="41">
        <f t="shared" si="6"/>
        <v>16</v>
      </c>
      <c r="E40" s="42" t="str">
        <f t="shared" si="2"/>
        <v>VALENCIA</v>
      </c>
      <c r="F40" s="42">
        <f t="shared" si="7"/>
        <v>14717345</v>
      </c>
      <c r="G40" s="42">
        <f t="shared" si="8"/>
        <v>12989594</v>
      </c>
    </row>
    <row r="41" spans="1:9" x14ac:dyDescent="0.25">
      <c r="A41" s="42" t="str">
        <f t="shared" si="3"/>
        <v>AVILES</v>
      </c>
      <c r="B41" s="41">
        <f t="shared" si="4"/>
        <v>2071516</v>
      </c>
      <c r="C41" s="41">
        <f t="shared" si="5"/>
        <v>1621342</v>
      </c>
      <c r="D41" s="41">
        <f t="shared" si="6"/>
        <v>15</v>
      </c>
      <c r="E41" s="42" t="str">
        <f t="shared" si="2"/>
        <v>BILBAO</v>
      </c>
      <c r="F41" s="42">
        <f t="shared" si="7"/>
        <v>11507215</v>
      </c>
      <c r="G41" s="42">
        <f t="shared" si="8"/>
        <v>10417196</v>
      </c>
    </row>
    <row r="42" spans="1:9" x14ac:dyDescent="0.25">
      <c r="A42" s="42" t="str">
        <f t="shared" si="3"/>
        <v>BAHIA DE ALGECIRAS</v>
      </c>
      <c r="B42" s="41">
        <f t="shared" si="4"/>
        <v>20564953</v>
      </c>
      <c r="C42" s="41">
        <f t="shared" si="5"/>
        <v>20503392</v>
      </c>
      <c r="D42" s="41">
        <f t="shared" si="6"/>
        <v>1</v>
      </c>
      <c r="E42" s="42" t="str">
        <f t="shared" si="2"/>
        <v>TARRAGONA</v>
      </c>
      <c r="F42" s="42">
        <f t="shared" si="7"/>
        <v>10333840</v>
      </c>
      <c r="G42" s="42">
        <f t="shared" si="8"/>
        <v>10298146</v>
      </c>
    </row>
    <row r="43" spans="1:9" x14ac:dyDescent="0.25">
      <c r="A43" s="42" t="str">
        <f t="shared" si="3"/>
        <v>BAHIA DE CADIZ</v>
      </c>
      <c r="B43" s="41">
        <f t="shared" si="4"/>
        <v>1915798</v>
      </c>
      <c r="C43" s="41">
        <f t="shared" si="5"/>
        <v>1737143</v>
      </c>
      <c r="D43" s="41">
        <f t="shared" si="6"/>
        <v>17</v>
      </c>
      <c r="E43" s="42" t="str">
        <f t="shared" si="2"/>
        <v>CARTAGENA</v>
      </c>
      <c r="F43" s="42">
        <f t="shared" si="7"/>
        <v>9087944</v>
      </c>
      <c r="G43" s="42">
        <f t="shared" si="8"/>
        <v>8448926</v>
      </c>
    </row>
    <row r="44" spans="1:9" x14ac:dyDescent="0.25">
      <c r="A44" s="42" t="str">
        <f t="shared" si="3"/>
        <v>BALEARES</v>
      </c>
      <c r="B44" s="41">
        <f t="shared" si="4"/>
        <v>4351381</v>
      </c>
      <c r="C44" s="41">
        <f t="shared" si="5"/>
        <v>3984331</v>
      </c>
      <c r="D44" s="41">
        <f t="shared" si="6"/>
        <v>12</v>
      </c>
      <c r="E44" s="42" t="str">
        <f t="shared" si="2"/>
        <v>LAS PALMAS</v>
      </c>
      <c r="F44" s="42">
        <f t="shared" si="7"/>
        <v>7240410</v>
      </c>
      <c r="G44" s="42">
        <f t="shared" si="8"/>
        <v>7693835</v>
      </c>
    </row>
    <row r="45" spans="1:9" x14ac:dyDescent="0.25">
      <c r="A45" s="42" t="str">
        <f t="shared" si="3"/>
        <v>BARCELONA</v>
      </c>
      <c r="B45" s="41">
        <f t="shared" si="4"/>
        <v>14839766</v>
      </c>
      <c r="C45" s="41">
        <f t="shared" si="5"/>
        <v>14243283</v>
      </c>
      <c r="D45" s="41">
        <f t="shared" si="6"/>
        <v>2</v>
      </c>
      <c r="E45" s="42" t="str">
        <f t="shared" si="2"/>
        <v>GIJON</v>
      </c>
      <c r="F45" s="42">
        <f t="shared" si="7"/>
        <v>6940342</v>
      </c>
      <c r="G45" s="42">
        <f t="shared" si="8"/>
        <v>7025932</v>
      </c>
    </row>
    <row r="46" spans="1:9" x14ac:dyDescent="0.25">
      <c r="A46" s="42" t="str">
        <f t="shared" si="3"/>
        <v>BILBAO</v>
      </c>
      <c r="B46" s="41">
        <f t="shared" si="4"/>
        <v>11507215</v>
      </c>
      <c r="C46" s="41">
        <f t="shared" si="5"/>
        <v>10417196</v>
      </c>
      <c r="D46" s="41">
        <f t="shared" si="6"/>
        <v>4</v>
      </c>
      <c r="E46" s="42" t="str">
        <f t="shared" si="2"/>
        <v>HUELVA</v>
      </c>
      <c r="F46" s="42">
        <f t="shared" si="7"/>
        <v>6537035</v>
      </c>
      <c r="G46" s="42">
        <f t="shared" si="8"/>
        <v>6098915</v>
      </c>
    </row>
    <row r="47" spans="1:9" x14ac:dyDescent="0.25">
      <c r="A47" s="42" t="str">
        <f t="shared" si="3"/>
        <v>CARTAGENA</v>
      </c>
      <c r="B47" s="41">
        <f t="shared" si="4"/>
        <v>9087944</v>
      </c>
      <c r="C47" s="41">
        <f t="shared" si="5"/>
        <v>8448926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6126647</v>
      </c>
      <c r="G47" s="42">
        <f t="shared" si="8"/>
        <v>6131859</v>
      </c>
    </row>
    <row r="48" spans="1:9" x14ac:dyDescent="0.25">
      <c r="A48" s="42" t="str">
        <f t="shared" si="3"/>
        <v>CASTELLON</v>
      </c>
      <c r="B48" s="41">
        <f t="shared" si="4"/>
        <v>4165102</v>
      </c>
      <c r="C48" s="41">
        <f t="shared" si="5"/>
        <v>4232579</v>
      </c>
      <c r="D48" s="41">
        <f t="shared" si="6"/>
        <v>13</v>
      </c>
      <c r="E48" s="42" t="str">
        <f t="shared" si="2"/>
        <v>A CORUÑA</v>
      </c>
      <c r="F48" s="42">
        <f t="shared" si="7"/>
        <v>4664409</v>
      </c>
      <c r="G48" s="42">
        <f t="shared" si="8"/>
        <v>4763531</v>
      </c>
    </row>
    <row r="49" spans="1:7" x14ac:dyDescent="0.25">
      <c r="A49" s="42" t="str">
        <f t="shared" si="3"/>
        <v>CEUTA</v>
      </c>
      <c r="B49" s="41">
        <f t="shared" si="4"/>
        <v>569948</v>
      </c>
      <c r="C49" s="41">
        <f t="shared" si="5"/>
        <v>490543</v>
      </c>
      <c r="D49" s="41">
        <f t="shared" si="6"/>
        <v>26</v>
      </c>
      <c r="E49" s="42" t="str">
        <f t="shared" si="2"/>
        <v>BALEARES</v>
      </c>
      <c r="F49" s="42">
        <f t="shared" si="7"/>
        <v>4351381</v>
      </c>
      <c r="G49" s="42">
        <f t="shared" si="8"/>
        <v>3984331</v>
      </c>
    </row>
    <row r="50" spans="1:7" x14ac:dyDescent="0.25">
      <c r="A50" s="42" t="str">
        <f t="shared" si="3"/>
        <v>FERROL-SAN CIBRAO</v>
      </c>
      <c r="B50" s="41">
        <f t="shared" si="4"/>
        <v>3092612</v>
      </c>
      <c r="C50" s="41">
        <f t="shared" si="5"/>
        <v>2998777</v>
      </c>
      <c r="D50" s="41">
        <f t="shared" si="6"/>
        <v>14</v>
      </c>
      <c r="E50" s="42" t="str">
        <f t="shared" si="2"/>
        <v>CASTELLON</v>
      </c>
      <c r="F50" s="42">
        <f t="shared" si="7"/>
        <v>4165102</v>
      </c>
      <c r="G50" s="42">
        <f t="shared" si="8"/>
        <v>4232579</v>
      </c>
    </row>
    <row r="51" spans="1:7" x14ac:dyDescent="0.25">
      <c r="A51" s="42" t="str">
        <f t="shared" si="3"/>
        <v>GIJON</v>
      </c>
      <c r="B51" s="41">
        <f t="shared" si="4"/>
        <v>6940342</v>
      </c>
      <c r="C51" s="41">
        <f t="shared" si="5"/>
        <v>7025932</v>
      </c>
      <c r="D51" s="41">
        <f t="shared" si="6"/>
        <v>8</v>
      </c>
      <c r="E51" s="42" t="str">
        <f t="shared" si="2"/>
        <v>FERROL-SAN CIBRAO</v>
      </c>
      <c r="F51" s="42">
        <f t="shared" si="7"/>
        <v>3092612</v>
      </c>
      <c r="G51" s="42">
        <f t="shared" si="8"/>
        <v>2998777</v>
      </c>
    </row>
    <row r="52" spans="1:7" x14ac:dyDescent="0.25">
      <c r="A52" s="42" t="str">
        <f t="shared" si="3"/>
        <v>HUELVA</v>
      </c>
      <c r="B52" s="41">
        <f t="shared" si="4"/>
        <v>6537035</v>
      </c>
      <c r="C52" s="41">
        <f t="shared" si="5"/>
        <v>6098915</v>
      </c>
      <c r="D52" s="41">
        <f t="shared" si="6"/>
        <v>9</v>
      </c>
      <c r="E52" s="42" t="str">
        <f t="shared" si="2"/>
        <v>AVILES</v>
      </c>
      <c r="F52" s="42">
        <f t="shared" si="7"/>
        <v>2071516</v>
      </c>
      <c r="G52" s="42">
        <f t="shared" si="8"/>
        <v>1621342</v>
      </c>
    </row>
    <row r="53" spans="1:7" x14ac:dyDescent="0.25">
      <c r="A53" s="42" t="str">
        <f t="shared" si="3"/>
        <v>LAS PALMAS</v>
      </c>
      <c r="B53" s="41">
        <f t="shared" si="4"/>
        <v>7240410</v>
      </c>
      <c r="C53" s="41">
        <f t="shared" si="5"/>
        <v>7693835</v>
      </c>
      <c r="D53" s="41">
        <f t="shared" si="6"/>
        <v>7</v>
      </c>
      <c r="E53" s="42" t="str">
        <f t="shared" si="2"/>
        <v>ALMERIA</v>
      </c>
      <c r="F53" s="42">
        <f t="shared" si="7"/>
        <v>1948485</v>
      </c>
      <c r="G53" s="42">
        <f t="shared" si="8"/>
        <v>2033936</v>
      </c>
    </row>
    <row r="54" spans="1:7" x14ac:dyDescent="0.25">
      <c r="A54" s="42" t="str">
        <f t="shared" si="3"/>
        <v>MALAGA</v>
      </c>
      <c r="B54" s="41">
        <f t="shared" si="4"/>
        <v>1358892</v>
      </c>
      <c r="C54" s="41">
        <f t="shared" si="5"/>
        <v>1221395</v>
      </c>
      <c r="D54" s="41">
        <f t="shared" si="6"/>
        <v>22</v>
      </c>
      <c r="E54" s="42" t="str">
        <f t="shared" si="2"/>
        <v>BAHIA DE CADIZ</v>
      </c>
      <c r="F54" s="42">
        <f t="shared" si="7"/>
        <v>1915798</v>
      </c>
      <c r="G54" s="42">
        <f t="shared" si="8"/>
        <v>1737143</v>
      </c>
    </row>
    <row r="55" spans="1:7" x14ac:dyDescent="0.25">
      <c r="A55" s="42" t="str">
        <f t="shared" si="3"/>
        <v>MARIN Y RIA DE PONTEVEDRA</v>
      </c>
      <c r="B55" s="41">
        <f t="shared" si="4"/>
        <v>599133</v>
      </c>
      <c r="C55" s="41">
        <f t="shared" si="5"/>
        <v>638334</v>
      </c>
      <c r="D55" s="41">
        <f t="shared" si="6"/>
        <v>25</v>
      </c>
      <c r="E55" s="42" t="str">
        <f t="shared" si="2"/>
        <v>PASAIA</v>
      </c>
      <c r="F55" s="42">
        <f t="shared" ref="F55:F65" si="9">LOOKUP(E55,$A$38:$A$65,$B$38:$B$65)</f>
        <v>1851153</v>
      </c>
      <c r="G55" s="42">
        <f t="shared" si="8"/>
        <v>1737855</v>
      </c>
    </row>
    <row r="56" spans="1:7" x14ac:dyDescent="0.25">
      <c r="A56" s="42" t="str">
        <f t="shared" si="3"/>
        <v>MELILLA</v>
      </c>
      <c r="B56" s="41">
        <f t="shared" si="4"/>
        <v>265360</v>
      </c>
      <c r="C56" s="41">
        <f t="shared" si="5"/>
        <v>243798</v>
      </c>
      <c r="D56" s="41">
        <f t="shared" si="6"/>
        <v>28</v>
      </c>
      <c r="E56" s="42" t="str">
        <f t="shared" si="2"/>
        <v>SANTANDER</v>
      </c>
      <c r="F56" s="42">
        <f t="shared" si="9"/>
        <v>1828643</v>
      </c>
      <c r="G56" s="42">
        <f t="shared" si="8"/>
        <v>1896344</v>
      </c>
    </row>
    <row r="57" spans="1:7" x14ac:dyDescent="0.25">
      <c r="A57" s="42" t="str">
        <f t="shared" si="3"/>
        <v>MOTRIL</v>
      </c>
      <c r="B57" s="41">
        <f t="shared" si="4"/>
        <v>954056</v>
      </c>
      <c r="C57" s="41">
        <f t="shared" si="5"/>
        <v>828992</v>
      </c>
      <c r="D57" s="41">
        <f t="shared" si="6"/>
        <v>24</v>
      </c>
      <c r="E57" s="42" t="str">
        <f t="shared" si="2"/>
        <v>SEVILLA</v>
      </c>
      <c r="F57" s="42">
        <f t="shared" si="9"/>
        <v>1716411</v>
      </c>
      <c r="G57" s="42">
        <f t="shared" si="8"/>
        <v>1380897</v>
      </c>
    </row>
    <row r="58" spans="1:7" x14ac:dyDescent="0.25">
      <c r="A58" s="42" t="str">
        <f t="shared" si="3"/>
        <v>PASAIA</v>
      </c>
      <c r="B58" s="41">
        <f t="shared" si="4"/>
        <v>1851153</v>
      </c>
      <c r="C58" s="41">
        <f t="shared" si="5"/>
        <v>1737855</v>
      </c>
      <c r="D58" s="41">
        <f t="shared" si="6"/>
        <v>18</v>
      </c>
      <c r="E58" s="42" t="str">
        <f t="shared" si="2"/>
        <v>VIGO</v>
      </c>
      <c r="F58" s="42">
        <f t="shared" si="9"/>
        <v>1453579</v>
      </c>
      <c r="G58" s="42">
        <f t="shared" si="8"/>
        <v>1401509</v>
      </c>
    </row>
    <row r="59" spans="1:7" x14ac:dyDescent="0.25">
      <c r="A59" s="42" t="str">
        <f t="shared" si="3"/>
        <v>SANTA CRUZ DE TENERIFE</v>
      </c>
      <c r="B59" s="41">
        <f t="shared" si="4"/>
        <v>6126647</v>
      </c>
      <c r="C59" s="41">
        <f t="shared" si="5"/>
        <v>6131859</v>
      </c>
      <c r="D59" s="41">
        <f t="shared" si="6"/>
        <v>10</v>
      </c>
      <c r="E59" s="42" t="str">
        <f t="shared" si="2"/>
        <v>MALAGA</v>
      </c>
      <c r="F59" s="42">
        <f t="shared" si="9"/>
        <v>1358892</v>
      </c>
      <c r="G59" s="42">
        <f t="shared" si="8"/>
        <v>1221395</v>
      </c>
    </row>
    <row r="60" spans="1:7" x14ac:dyDescent="0.25">
      <c r="A60" s="42" t="str">
        <f t="shared" si="3"/>
        <v>SANTANDER</v>
      </c>
      <c r="B60" s="41">
        <f t="shared" si="4"/>
        <v>1828643</v>
      </c>
      <c r="C60" s="41">
        <f t="shared" si="5"/>
        <v>1896344</v>
      </c>
      <c r="D60" s="41">
        <f t="shared" si="6"/>
        <v>19</v>
      </c>
      <c r="E60" s="42" t="str">
        <f t="shared" si="2"/>
        <v>ALICANTE</v>
      </c>
      <c r="F60" s="42">
        <f t="shared" si="9"/>
        <v>1240644</v>
      </c>
      <c r="G60" s="42">
        <f t="shared" si="8"/>
        <v>1062079</v>
      </c>
    </row>
    <row r="61" spans="1:7" x14ac:dyDescent="0.25">
      <c r="A61" s="42" t="str">
        <f t="shared" si="3"/>
        <v>SEVILLA</v>
      </c>
      <c r="B61" s="41">
        <f t="shared" si="4"/>
        <v>1716411</v>
      </c>
      <c r="C61" s="41">
        <f t="shared" si="5"/>
        <v>1380897</v>
      </c>
      <c r="D61" s="41">
        <f t="shared" si="6"/>
        <v>20</v>
      </c>
      <c r="E61" s="42" t="str">
        <f t="shared" si="2"/>
        <v>MOTRIL</v>
      </c>
      <c r="F61" s="42">
        <f t="shared" si="9"/>
        <v>954056</v>
      </c>
      <c r="G61" s="42">
        <f t="shared" si="8"/>
        <v>828992</v>
      </c>
    </row>
    <row r="62" spans="1:7" x14ac:dyDescent="0.25">
      <c r="A62" s="42" t="str">
        <f t="shared" si="3"/>
        <v>TARRAGONA</v>
      </c>
      <c r="B62" s="41">
        <f t="shared" si="4"/>
        <v>10333840</v>
      </c>
      <c r="C62" s="41">
        <f t="shared" si="5"/>
        <v>10298146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599133</v>
      </c>
      <c r="G62" s="42">
        <f t="shared" si="8"/>
        <v>638334</v>
      </c>
    </row>
    <row r="63" spans="1:7" x14ac:dyDescent="0.25">
      <c r="A63" s="42" t="str">
        <f t="shared" si="3"/>
        <v>VALENCIA</v>
      </c>
      <c r="B63" s="41">
        <f t="shared" si="4"/>
        <v>14717345</v>
      </c>
      <c r="C63" s="41">
        <f t="shared" si="5"/>
        <v>12989594</v>
      </c>
      <c r="D63" s="41">
        <f t="shared" si="6"/>
        <v>3</v>
      </c>
      <c r="E63" s="42" t="str">
        <f t="shared" si="2"/>
        <v>CEUTA</v>
      </c>
      <c r="F63" s="42">
        <f t="shared" si="9"/>
        <v>569948</v>
      </c>
      <c r="G63" s="42">
        <f t="shared" si="8"/>
        <v>490543</v>
      </c>
    </row>
    <row r="64" spans="1:7" x14ac:dyDescent="0.25">
      <c r="A64" s="42" t="str">
        <f t="shared" si="3"/>
        <v>VIGO</v>
      </c>
      <c r="B64" s="41">
        <f t="shared" si="4"/>
        <v>1453579</v>
      </c>
      <c r="C64" s="41">
        <f t="shared" si="5"/>
        <v>1401509</v>
      </c>
      <c r="D64" s="41">
        <f t="shared" si="6"/>
        <v>21</v>
      </c>
      <c r="E64" s="42" t="str">
        <f t="shared" si="2"/>
        <v>VILAGARCIA</v>
      </c>
      <c r="F64" s="42">
        <f t="shared" si="9"/>
        <v>381341</v>
      </c>
      <c r="G64" s="42">
        <f t="shared" si="8"/>
        <v>340488</v>
      </c>
    </row>
    <row r="65" spans="1:7" x14ac:dyDescent="0.25">
      <c r="A65" s="42" t="str">
        <f t="shared" si="3"/>
        <v>VILAGARCIA</v>
      </c>
      <c r="B65" s="41">
        <f t="shared" si="4"/>
        <v>381341</v>
      </c>
      <c r="C65" s="41">
        <f t="shared" si="5"/>
        <v>340488</v>
      </c>
      <c r="D65" s="41">
        <f t="shared" si="6"/>
        <v>27</v>
      </c>
      <c r="E65" s="42" t="str">
        <f t="shared" si="2"/>
        <v>MELILLA</v>
      </c>
      <c r="F65" s="42">
        <f t="shared" si="9"/>
        <v>265360</v>
      </c>
      <c r="G65" s="42">
        <f t="shared" si="8"/>
        <v>243798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639253</v>
      </c>
      <c r="C7" s="37">
        <v>776400</v>
      </c>
      <c r="D7" s="37">
        <v>2953506</v>
      </c>
      <c r="E7" s="37">
        <v>2858676</v>
      </c>
      <c r="F7" s="10">
        <f>((E7*100)/D7)-100</f>
        <v>-3.2107603641231748</v>
      </c>
      <c r="G7" s="1"/>
      <c r="H7" s="1"/>
      <c r="I7" s="1"/>
    </row>
    <row r="8" spans="1:12" x14ac:dyDescent="0.25">
      <c r="A8" s="11" t="s">
        <v>42</v>
      </c>
      <c r="B8" s="38">
        <v>18438</v>
      </c>
      <c r="C8" s="38">
        <v>19491</v>
      </c>
      <c r="D8" s="38">
        <v>53679</v>
      </c>
      <c r="E8" s="38">
        <v>59473</v>
      </c>
      <c r="F8" s="13">
        <f t="shared" ref="F8:F35" si="0">((E8*100)/D8)-100</f>
        <v>10.793792730863089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1048</v>
      </c>
      <c r="D9" s="37">
        <v>2000</v>
      </c>
      <c r="E9" s="37">
        <v>1048</v>
      </c>
      <c r="F9" s="10">
        <f t="shared" si="0"/>
        <v>-47.6</v>
      </c>
      <c r="G9" s="1"/>
      <c r="H9" s="1"/>
      <c r="I9" s="1"/>
    </row>
    <row r="10" spans="1:12" x14ac:dyDescent="0.25">
      <c r="A10" s="11" t="s">
        <v>44</v>
      </c>
      <c r="B10" s="38">
        <v>67306</v>
      </c>
      <c r="C10" s="38">
        <v>72699</v>
      </c>
      <c r="D10" s="38">
        <v>243163</v>
      </c>
      <c r="E10" s="38">
        <v>264856</v>
      </c>
      <c r="F10" s="13">
        <f t="shared" si="0"/>
        <v>8.9211763302805167</v>
      </c>
      <c r="G10" s="1"/>
      <c r="H10" s="1"/>
      <c r="I10" s="1"/>
    </row>
    <row r="11" spans="1:12" x14ac:dyDescent="0.25">
      <c r="A11" s="8" t="s">
        <v>45</v>
      </c>
      <c r="B11" s="37">
        <v>1397223</v>
      </c>
      <c r="C11" s="37">
        <v>1823685</v>
      </c>
      <c r="D11" s="37">
        <v>6540189</v>
      </c>
      <c r="E11" s="37">
        <v>6861624</v>
      </c>
      <c r="F11" s="10">
        <f t="shared" si="0"/>
        <v>4.9147662246458026</v>
      </c>
      <c r="G11" s="1"/>
      <c r="H11" s="1"/>
      <c r="I11" s="1"/>
    </row>
    <row r="12" spans="1:12" x14ac:dyDescent="0.25">
      <c r="A12" s="11" t="s">
        <v>46</v>
      </c>
      <c r="B12" s="38">
        <v>15420</v>
      </c>
      <c r="C12" s="38">
        <v>4993</v>
      </c>
      <c r="D12" s="38">
        <v>35264</v>
      </c>
      <c r="E12" s="38">
        <v>19854</v>
      </c>
      <c r="F12" s="13">
        <f t="shared" si="0"/>
        <v>-43.698956442831218</v>
      </c>
      <c r="G12" s="1"/>
      <c r="H12" s="1"/>
      <c r="I12" s="1"/>
    </row>
    <row r="13" spans="1:12" x14ac:dyDescent="0.25">
      <c r="A13" s="8" t="s">
        <v>47</v>
      </c>
      <c r="B13" s="37">
        <v>136580</v>
      </c>
      <c r="C13" s="37">
        <v>152875</v>
      </c>
      <c r="D13" s="37">
        <v>574579</v>
      </c>
      <c r="E13" s="37">
        <v>605077</v>
      </c>
      <c r="F13" s="10">
        <f t="shared" si="0"/>
        <v>5.3078862958792428</v>
      </c>
      <c r="G13" s="1"/>
      <c r="H13" s="1"/>
      <c r="I13" s="1"/>
    </row>
    <row r="14" spans="1:12" x14ac:dyDescent="0.25">
      <c r="A14" s="11" t="s">
        <v>48</v>
      </c>
      <c r="B14" s="38">
        <v>909558</v>
      </c>
      <c r="C14" s="38">
        <v>880036</v>
      </c>
      <c r="D14" s="38">
        <v>3954087</v>
      </c>
      <c r="E14" s="38">
        <v>3806786</v>
      </c>
      <c r="F14" s="13">
        <f t="shared" si="0"/>
        <v>-3.7252847496779964</v>
      </c>
      <c r="G14" s="1"/>
      <c r="H14" s="1"/>
      <c r="I14" s="1"/>
    </row>
    <row r="15" spans="1:12" x14ac:dyDescent="0.25">
      <c r="A15" s="8" t="s">
        <v>49</v>
      </c>
      <c r="B15" s="37">
        <v>1582055</v>
      </c>
      <c r="C15" s="37">
        <v>1711279</v>
      </c>
      <c r="D15" s="37">
        <v>6078628</v>
      </c>
      <c r="E15" s="37">
        <v>7192840</v>
      </c>
      <c r="F15" s="10">
        <f t="shared" si="0"/>
        <v>18.329991570466234</v>
      </c>
      <c r="G15" s="1"/>
      <c r="H15" s="1"/>
      <c r="I15" s="1"/>
    </row>
    <row r="16" spans="1:12" x14ac:dyDescent="0.25">
      <c r="A16" s="11" t="s">
        <v>50</v>
      </c>
      <c r="B16" s="38">
        <v>1715834</v>
      </c>
      <c r="C16" s="38">
        <v>1683385</v>
      </c>
      <c r="D16" s="38">
        <v>6748472</v>
      </c>
      <c r="E16" s="38">
        <v>6932525</v>
      </c>
      <c r="F16" s="13">
        <f t="shared" si="0"/>
        <v>2.7273284974732093</v>
      </c>
      <c r="G16" s="1"/>
      <c r="H16" s="1"/>
      <c r="I16" s="1"/>
    </row>
    <row r="17" spans="1:9" x14ac:dyDescent="0.25">
      <c r="A17" s="8" t="s">
        <v>51</v>
      </c>
      <c r="B17" s="37">
        <v>739590</v>
      </c>
      <c r="C17" s="37">
        <v>718403</v>
      </c>
      <c r="D17" s="37">
        <v>3000642</v>
      </c>
      <c r="E17" s="37">
        <v>2894806</v>
      </c>
      <c r="F17" s="10">
        <f t="shared" si="0"/>
        <v>-3.5271118647276154</v>
      </c>
      <c r="G17" s="1"/>
      <c r="H17" s="1"/>
      <c r="I17" s="1"/>
    </row>
    <row r="18" spans="1:9" x14ac:dyDescent="0.25">
      <c r="A18" s="11" t="s">
        <v>52</v>
      </c>
      <c r="B18" s="38">
        <v>53066</v>
      </c>
      <c r="C18" s="38">
        <v>108503</v>
      </c>
      <c r="D18" s="38">
        <v>208893</v>
      </c>
      <c r="E18" s="38">
        <v>272550</v>
      </c>
      <c r="F18" s="13">
        <f t="shared" si="0"/>
        <v>30.473496000344682</v>
      </c>
      <c r="G18" s="1"/>
      <c r="H18" s="1"/>
      <c r="I18" s="1"/>
    </row>
    <row r="19" spans="1:9" x14ac:dyDescent="0.25">
      <c r="A19" s="8" t="s">
        <v>53</v>
      </c>
      <c r="B19" s="37">
        <v>72025</v>
      </c>
      <c r="C19" s="37">
        <v>71397</v>
      </c>
      <c r="D19" s="37">
        <v>263506</v>
      </c>
      <c r="E19" s="37">
        <v>286377</v>
      </c>
      <c r="F19" s="10">
        <f t="shared" si="0"/>
        <v>8.679498759041536</v>
      </c>
      <c r="G19" s="1"/>
      <c r="H19" s="1"/>
      <c r="I19" s="1"/>
    </row>
    <row r="20" spans="1:9" x14ac:dyDescent="0.25">
      <c r="A20" s="11" t="s">
        <v>54</v>
      </c>
      <c r="B20" s="38">
        <v>100125</v>
      </c>
      <c r="C20" s="38">
        <v>113064</v>
      </c>
      <c r="D20" s="38">
        <v>536604</v>
      </c>
      <c r="E20" s="38">
        <v>518579</v>
      </c>
      <c r="F20" s="13">
        <f t="shared" si="0"/>
        <v>-3.3590878934931538</v>
      </c>
      <c r="G20" s="1"/>
      <c r="H20" s="1"/>
      <c r="I20" s="1"/>
    </row>
    <row r="21" spans="1:9" x14ac:dyDescent="0.25">
      <c r="A21" s="8" t="s">
        <v>55</v>
      </c>
      <c r="B21" s="37">
        <v>1080854</v>
      </c>
      <c r="C21" s="37">
        <v>970019</v>
      </c>
      <c r="D21" s="37">
        <v>4013540</v>
      </c>
      <c r="E21" s="37">
        <v>4038634</v>
      </c>
      <c r="F21" s="10">
        <f t="shared" si="0"/>
        <v>0.62523358431708687</v>
      </c>
      <c r="G21" s="1"/>
      <c r="H21" s="1"/>
      <c r="I21" s="1"/>
    </row>
    <row r="22" spans="1:9" x14ac:dyDescent="0.25">
      <c r="A22" s="11" t="s">
        <v>56</v>
      </c>
      <c r="B22" s="38">
        <v>393913</v>
      </c>
      <c r="C22" s="38">
        <v>341996</v>
      </c>
      <c r="D22" s="38">
        <v>1745415</v>
      </c>
      <c r="E22" s="38">
        <v>1427994</v>
      </c>
      <c r="F22" s="13">
        <f t="shared" si="0"/>
        <v>-18.185990151339368</v>
      </c>
      <c r="G22" s="1"/>
      <c r="H22" s="1"/>
      <c r="I22" s="1"/>
    </row>
    <row r="23" spans="1:9" x14ac:dyDescent="0.25">
      <c r="A23" s="8" t="s">
        <v>57</v>
      </c>
      <c r="B23" s="37">
        <v>3334</v>
      </c>
      <c r="C23" s="37">
        <v>2111</v>
      </c>
      <c r="D23" s="37">
        <v>32527</v>
      </c>
      <c r="E23" s="37">
        <v>20391</v>
      </c>
      <c r="F23" s="10">
        <f t="shared" si="0"/>
        <v>-37.310542011252188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8</v>
      </c>
      <c r="D24" s="38">
        <v>0</v>
      </c>
      <c r="E24" s="38">
        <v>8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6376</v>
      </c>
      <c r="C25" s="37">
        <v>8826</v>
      </c>
      <c r="D25" s="37">
        <v>22278</v>
      </c>
      <c r="E25" s="37">
        <v>26006</v>
      </c>
      <c r="F25" s="10">
        <f t="shared" si="0"/>
        <v>16.733997665858695</v>
      </c>
      <c r="G25" s="1"/>
      <c r="H25" s="1"/>
      <c r="I25" s="1"/>
    </row>
    <row r="26" spans="1:9" x14ac:dyDescent="0.25">
      <c r="A26" s="11" t="s">
        <v>60</v>
      </c>
      <c r="B26" s="38">
        <v>111453</v>
      </c>
      <c r="C26" s="38">
        <v>130119</v>
      </c>
      <c r="D26" s="38">
        <v>388780</v>
      </c>
      <c r="E26" s="38">
        <v>479238</v>
      </c>
      <c r="F26" s="13">
        <f t="shared" si="0"/>
        <v>23.267143371572615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774550</v>
      </c>
      <c r="C28" s="38">
        <v>741673</v>
      </c>
      <c r="D28" s="38">
        <v>3184497</v>
      </c>
      <c r="E28" s="38">
        <v>3158596</v>
      </c>
      <c r="F28" s="13">
        <f t="shared" si="0"/>
        <v>-0.81334666039880688</v>
      </c>
      <c r="G28" s="1"/>
      <c r="H28" s="1"/>
      <c r="I28" s="1"/>
    </row>
    <row r="29" spans="1:9" x14ac:dyDescent="0.25">
      <c r="A29" s="8" t="s">
        <v>63</v>
      </c>
      <c r="B29" s="37">
        <v>23166</v>
      </c>
      <c r="C29" s="37">
        <v>25065</v>
      </c>
      <c r="D29" s="37">
        <v>90198</v>
      </c>
      <c r="E29" s="37">
        <v>121111</v>
      </c>
      <c r="F29" s="10">
        <f t="shared" si="0"/>
        <v>34.272378544978835</v>
      </c>
      <c r="G29" s="1"/>
      <c r="H29" s="1"/>
      <c r="I29" s="1"/>
    </row>
    <row r="30" spans="1:9" x14ac:dyDescent="0.25">
      <c r="A30" s="11" t="s">
        <v>64</v>
      </c>
      <c r="B30" s="38">
        <v>31923</v>
      </c>
      <c r="C30" s="38">
        <v>39155</v>
      </c>
      <c r="D30" s="38">
        <v>146907</v>
      </c>
      <c r="E30" s="38">
        <v>152585</v>
      </c>
      <c r="F30" s="13">
        <f t="shared" si="0"/>
        <v>3.8650302572375779</v>
      </c>
      <c r="G30" s="1"/>
      <c r="H30" s="1"/>
      <c r="I30" s="1"/>
    </row>
    <row r="31" spans="1:9" x14ac:dyDescent="0.25">
      <c r="A31" s="8" t="s">
        <v>65</v>
      </c>
      <c r="B31" s="37">
        <v>1665196</v>
      </c>
      <c r="C31" s="37">
        <v>1551068</v>
      </c>
      <c r="D31" s="37">
        <v>6281836</v>
      </c>
      <c r="E31" s="37">
        <v>6149816</v>
      </c>
      <c r="F31" s="10">
        <f t="shared" si="0"/>
        <v>-2.1016148781980348</v>
      </c>
      <c r="G31" s="1"/>
      <c r="H31" s="1"/>
      <c r="I31" s="1"/>
    </row>
    <row r="32" spans="1:9" x14ac:dyDescent="0.25">
      <c r="A32" s="11" t="s">
        <v>66</v>
      </c>
      <c r="B32" s="38">
        <v>102475</v>
      </c>
      <c r="C32" s="38">
        <v>373851</v>
      </c>
      <c r="D32" s="38">
        <v>481528</v>
      </c>
      <c r="E32" s="38">
        <v>975498</v>
      </c>
      <c r="F32" s="13">
        <f t="shared" si="0"/>
        <v>102.58385805186822</v>
      </c>
      <c r="G32" s="1"/>
      <c r="H32" s="1"/>
      <c r="I32" s="1"/>
    </row>
    <row r="33" spans="1:9" x14ac:dyDescent="0.25">
      <c r="A33" s="8" t="s">
        <v>67</v>
      </c>
      <c r="B33" s="37">
        <v>6799</v>
      </c>
      <c r="C33" s="37">
        <v>1187</v>
      </c>
      <c r="D33" s="37">
        <v>22875</v>
      </c>
      <c r="E33" s="37">
        <v>29132</v>
      </c>
      <c r="F33" s="10">
        <f t="shared" si="0"/>
        <v>27.353005464480873</v>
      </c>
      <c r="G33" s="1"/>
      <c r="H33" s="1"/>
      <c r="I33" s="1"/>
    </row>
    <row r="34" spans="1:9" x14ac:dyDescent="0.25">
      <c r="A34" s="11" t="s">
        <v>68</v>
      </c>
      <c r="B34" s="38">
        <v>8440</v>
      </c>
      <c r="C34" s="38">
        <v>27546</v>
      </c>
      <c r="D34" s="38">
        <v>99482</v>
      </c>
      <c r="E34" s="38">
        <v>117976</v>
      </c>
      <c r="F34" s="13">
        <f t="shared" si="0"/>
        <v>18.59029774230514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11654952</v>
      </c>
      <c r="C35" s="15">
        <f t="shared" ref="C35:E35" si="1">SUM(C7:C34)</f>
        <v>12349882</v>
      </c>
      <c r="D35" s="15">
        <f t="shared" si="1"/>
        <v>47703075</v>
      </c>
      <c r="E35" s="15">
        <f t="shared" si="1"/>
        <v>49272056</v>
      </c>
      <c r="F35" s="16">
        <f t="shared" si="0"/>
        <v>3.2890563134556885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2858676</v>
      </c>
      <c r="C38" s="41">
        <f>D7</f>
        <v>2953506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7192840</v>
      </c>
      <c r="G38" s="42">
        <f>LOOKUP(E38,$A$38:$A$65,$C$38:$C$65)</f>
        <v>6078628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59473</v>
      </c>
      <c r="C39" s="41">
        <f t="shared" ref="C39:C65" si="5">D8</f>
        <v>53679</v>
      </c>
      <c r="D39" s="41">
        <f t="shared" ref="D39:D65" si="6">_xlfn.RANK.EQ(B39,$B$38:$B$65)+COUNTIF($B$38:$B$65,B39)-1</f>
        <v>21</v>
      </c>
      <c r="E39" s="42" t="str">
        <f t="shared" si="2"/>
        <v>CARTAGENA</v>
      </c>
      <c r="F39" s="42">
        <f t="shared" ref="F39:F54" si="7">LOOKUP(E39,$A$38:$A$65,$B$38:$B$65)</f>
        <v>6932525</v>
      </c>
      <c r="G39" s="42">
        <f t="shared" ref="G39:G65" si="8">LOOKUP(E39,$A$38:$A$65,$C$38:$C$65)</f>
        <v>6748472</v>
      </c>
    </row>
    <row r="40" spans="1:9" x14ac:dyDescent="0.25">
      <c r="A40" s="42" t="str">
        <f t="shared" si="3"/>
        <v>ALMERIA</v>
      </c>
      <c r="B40" s="41">
        <f t="shared" si="4"/>
        <v>1048</v>
      </c>
      <c r="C40" s="41">
        <f t="shared" si="5"/>
        <v>2000</v>
      </c>
      <c r="D40" s="41">
        <f t="shared" si="6"/>
        <v>26</v>
      </c>
      <c r="E40" s="42" t="str">
        <f t="shared" si="2"/>
        <v>BAHIA DE ALGECIRAS</v>
      </c>
      <c r="F40" s="42">
        <f t="shared" si="7"/>
        <v>6861624</v>
      </c>
      <c r="G40" s="42">
        <f t="shared" si="8"/>
        <v>6540189</v>
      </c>
    </row>
    <row r="41" spans="1:9" x14ac:dyDescent="0.25">
      <c r="A41" s="42" t="str">
        <f t="shared" si="3"/>
        <v>AVILES</v>
      </c>
      <c r="B41" s="41">
        <f t="shared" si="4"/>
        <v>264856</v>
      </c>
      <c r="C41" s="41">
        <f t="shared" si="5"/>
        <v>243163</v>
      </c>
      <c r="D41" s="41">
        <f t="shared" si="6"/>
        <v>17</v>
      </c>
      <c r="E41" s="42" t="str">
        <f t="shared" si="2"/>
        <v>TARRAGONA</v>
      </c>
      <c r="F41" s="42">
        <f t="shared" si="7"/>
        <v>6149816</v>
      </c>
      <c r="G41" s="42">
        <f t="shared" si="8"/>
        <v>6281836</v>
      </c>
    </row>
    <row r="42" spans="1:9" x14ac:dyDescent="0.25">
      <c r="A42" s="42" t="str">
        <f t="shared" si="3"/>
        <v>BAHIA DE ALGECIRAS</v>
      </c>
      <c r="B42" s="41">
        <f t="shared" si="4"/>
        <v>6861624</v>
      </c>
      <c r="C42" s="41">
        <f t="shared" si="5"/>
        <v>6540189</v>
      </c>
      <c r="D42" s="41">
        <f t="shared" si="6"/>
        <v>3</v>
      </c>
      <c r="E42" s="42" t="str">
        <f t="shared" si="2"/>
        <v>HUELVA</v>
      </c>
      <c r="F42" s="42">
        <f t="shared" si="7"/>
        <v>4038634</v>
      </c>
      <c r="G42" s="42">
        <f t="shared" si="8"/>
        <v>4013540</v>
      </c>
    </row>
    <row r="43" spans="1:9" x14ac:dyDescent="0.25">
      <c r="A43" s="42" t="str">
        <f t="shared" si="3"/>
        <v>BAHIA DE CADIZ</v>
      </c>
      <c r="B43" s="41">
        <f t="shared" si="4"/>
        <v>19854</v>
      </c>
      <c r="C43" s="41">
        <f t="shared" si="5"/>
        <v>35264</v>
      </c>
      <c r="D43" s="41">
        <f t="shared" si="6"/>
        <v>25</v>
      </c>
      <c r="E43" s="42" t="str">
        <f t="shared" si="2"/>
        <v>BARCELONA</v>
      </c>
      <c r="F43" s="42">
        <f t="shared" si="7"/>
        <v>3806786</v>
      </c>
      <c r="G43" s="42">
        <f t="shared" si="8"/>
        <v>3954087</v>
      </c>
    </row>
    <row r="44" spans="1:9" x14ac:dyDescent="0.25">
      <c r="A44" s="42" t="str">
        <f t="shared" si="3"/>
        <v>BALEARES</v>
      </c>
      <c r="B44" s="41">
        <f t="shared" si="4"/>
        <v>605077</v>
      </c>
      <c r="C44" s="41">
        <f t="shared" si="5"/>
        <v>574579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3158596</v>
      </c>
      <c r="G44" s="42">
        <f t="shared" si="8"/>
        <v>3184497</v>
      </c>
    </row>
    <row r="45" spans="1:9" x14ac:dyDescent="0.25">
      <c r="A45" s="42" t="str">
        <f t="shared" si="3"/>
        <v>BARCELONA</v>
      </c>
      <c r="B45" s="41">
        <f t="shared" si="4"/>
        <v>3806786</v>
      </c>
      <c r="C45" s="41">
        <f t="shared" si="5"/>
        <v>3954087</v>
      </c>
      <c r="D45" s="41">
        <f t="shared" si="6"/>
        <v>6</v>
      </c>
      <c r="E45" s="42" t="str">
        <f t="shared" si="2"/>
        <v>CASTELLON</v>
      </c>
      <c r="F45" s="42">
        <f t="shared" si="7"/>
        <v>2894806</v>
      </c>
      <c r="G45" s="42">
        <f t="shared" si="8"/>
        <v>3000642</v>
      </c>
    </row>
    <row r="46" spans="1:9" x14ac:dyDescent="0.25">
      <c r="A46" s="42" t="str">
        <f t="shared" si="3"/>
        <v>BILBAO</v>
      </c>
      <c r="B46" s="41">
        <f t="shared" si="4"/>
        <v>7192840</v>
      </c>
      <c r="C46" s="41">
        <f t="shared" si="5"/>
        <v>6078628</v>
      </c>
      <c r="D46" s="41">
        <f t="shared" si="6"/>
        <v>1</v>
      </c>
      <c r="E46" s="42" t="str">
        <f t="shared" si="2"/>
        <v>A CORUÑA</v>
      </c>
      <c r="F46" s="42">
        <f t="shared" si="7"/>
        <v>2858676</v>
      </c>
      <c r="G46" s="42">
        <f t="shared" si="8"/>
        <v>2953506</v>
      </c>
    </row>
    <row r="47" spans="1:9" x14ac:dyDescent="0.25">
      <c r="A47" s="42" t="str">
        <f t="shared" si="3"/>
        <v>CARTAGENA</v>
      </c>
      <c r="B47" s="41">
        <f t="shared" si="4"/>
        <v>6932525</v>
      </c>
      <c r="C47" s="41">
        <f t="shared" si="5"/>
        <v>6748472</v>
      </c>
      <c r="D47" s="41">
        <f t="shared" si="6"/>
        <v>2</v>
      </c>
      <c r="E47" s="42" t="str">
        <f t="shared" si="2"/>
        <v>LAS PALMAS</v>
      </c>
      <c r="F47" s="42">
        <f t="shared" si="7"/>
        <v>1427994</v>
      </c>
      <c r="G47" s="42">
        <f t="shared" si="8"/>
        <v>1745415</v>
      </c>
    </row>
    <row r="48" spans="1:9" x14ac:dyDescent="0.25">
      <c r="A48" s="42" t="str">
        <f t="shared" si="3"/>
        <v>CASTELLON</v>
      </c>
      <c r="B48" s="41">
        <f t="shared" si="4"/>
        <v>2894806</v>
      </c>
      <c r="C48" s="41">
        <f t="shared" si="5"/>
        <v>3000642</v>
      </c>
      <c r="D48" s="41">
        <f t="shared" si="6"/>
        <v>8</v>
      </c>
      <c r="E48" s="42" t="str">
        <f t="shared" si="2"/>
        <v>VALENCIA</v>
      </c>
      <c r="F48" s="42">
        <f t="shared" si="7"/>
        <v>975498</v>
      </c>
      <c r="G48" s="42">
        <f t="shared" si="8"/>
        <v>481528</v>
      </c>
    </row>
    <row r="49" spans="1:7" x14ac:dyDescent="0.25">
      <c r="A49" s="42" t="str">
        <f t="shared" si="3"/>
        <v>CEUTA</v>
      </c>
      <c r="B49" s="41">
        <f t="shared" si="4"/>
        <v>272550</v>
      </c>
      <c r="C49" s="41">
        <f t="shared" si="5"/>
        <v>208893</v>
      </c>
      <c r="D49" s="41">
        <f t="shared" si="6"/>
        <v>16</v>
      </c>
      <c r="E49" s="42" t="str">
        <f t="shared" si="2"/>
        <v>BALEARES</v>
      </c>
      <c r="F49" s="42">
        <f t="shared" si="7"/>
        <v>605077</v>
      </c>
      <c r="G49" s="42">
        <f t="shared" si="8"/>
        <v>574579</v>
      </c>
    </row>
    <row r="50" spans="1:7" x14ac:dyDescent="0.25">
      <c r="A50" s="42" t="str">
        <f t="shared" si="3"/>
        <v>FERROL-SAN CIBRAO</v>
      </c>
      <c r="B50" s="41">
        <f t="shared" si="4"/>
        <v>286377</v>
      </c>
      <c r="C50" s="41">
        <f t="shared" si="5"/>
        <v>263506</v>
      </c>
      <c r="D50" s="41">
        <f t="shared" si="6"/>
        <v>15</v>
      </c>
      <c r="E50" s="42" t="str">
        <f t="shared" si="2"/>
        <v>GIJON</v>
      </c>
      <c r="F50" s="42">
        <f t="shared" si="7"/>
        <v>518579</v>
      </c>
      <c r="G50" s="42">
        <f t="shared" si="8"/>
        <v>536604</v>
      </c>
    </row>
    <row r="51" spans="1:7" x14ac:dyDescent="0.25">
      <c r="A51" s="42" t="str">
        <f t="shared" si="3"/>
        <v>GIJON</v>
      </c>
      <c r="B51" s="41">
        <f t="shared" si="4"/>
        <v>518579</v>
      </c>
      <c r="C51" s="41">
        <f t="shared" si="5"/>
        <v>536604</v>
      </c>
      <c r="D51" s="41">
        <f t="shared" si="6"/>
        <v>13</v>
      </c>
      <c r="E51" s="42" t="str">
        <f t="shared" si="2"/>
        <v>MOTRIL</v>
      </c>
      <c r="F51" s="42">
        <f t="shared" si="7"/>
        <v>479238</v>
      </c>
      <c r="G51" s="42">
        <f t="shared" si="8"/>
        <v>388780</v>
      </c>
    </row>
    <row r="52" spans="1:7" x14ac:dyDescent="0.25">
      <c r="A52" s="42" t="str">
        <f t="shared" si="3"/>
        <v>HUELVA</v>
      </c>
      <c r="B52" s="41">
        <f t="shared" si="4"/>
        <v>4038634</v>
      </c>
      <c r="C52" s="41">
        <f t="shared" si="5"/>
        <v>4013540</v>
      </c>
      <c r="D52" s="41">
        <f t="shared" si="6"/>
        <v>5</v>
      </c>
      <c r="E52" s="42" t="str">
        <f t="shared" si="2"/>
        <v>FERROL-SAN CIBRAO</v>
      </c>
      <c r="F52" s="42">
        <f t="shared" si="7"/>
        <v>286377</v>
      </c>
      <c r="G52" s="42">
        <f t="shared" si="8"/>
        <v>263506</v>
      </c>
    </row>
    <row r="53" spans="1:7" x14ac:dyDescent="0.25">
      <c r="A53" s="42" t="str">
        <f t="shared" si="3"/>
        <v>LAS PALMAS</v>
      </c>
      <c r="B53" s="41">
        <f t="shared" si="4"/>
        <v>1427994</v>
      </c>
      <c r="C53" s="41">
        <f t="shared" si="5"/>
        <v>1745415</v>
      </c>
      <c r="D53" s="41">
        <f t="shared" si="6"/>
        <v>10</v>
      </c>
      <c r="E53" s="42" t="str">
        <f t="shared" si="2"/>
        <v>CEUTA</v>
      </c>
      <c r="F53" s="42">
        <f t="shared" si="7"/>
        <v>272550</v>
      </c>
      <c r="G53" s="42">
        <f t="shared" si="8"/>
        <v>208893</v>
      </c>
    </row>
    <row r="54" spans="1:7" x14ac:dyDescent="0.25">
      <c r="A54" s="42" t="str">
        <f t="shared" si="3"/>
        <v>MALAGA</v>
      </c>
      <c r="B54" s="41">
        <f t="shared" si="4"/>
        <v>20391</v>
      </c>
      <c r="C54" s="41">
        <f t="shared" si="5"/>
        <v>32527</v>
      </c>
      <c r="D54" s="41">
        <f t="shared" si="6"/>
        <v>24</v>
      </c>
      <c r="E54" s="42" t="str">
        <f t="shared" si="2"/>
        <v>AVILES</v>
      </c>
      <c r="F54" s="42">
        <f t="shared" si="7"/>
        <v>264856</v>
      </c>
      <c r="G54" s="42">
        <f t="shared" si="8"/>
        <v>243163</v>
      </c>
    </row>
    <row r="55" spans="1:7" x14ac:dyDescent="0.25">
      <c r="A55" s="42" t="str">
        <f t="shared" si="3"/>
        <v>MARIN Y RIA DE PONTEVEDRA</v>
      </c>
      <c r="B55" s="41">
        <f t="shared" si="4"/>
        <v>8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152585</v>
      </c>
      <c r="G55" s="42">
        <f t="shared" si="8"/>
        <v>146907</v>
      </c>
    </row>
    <row r="56" spans="1:7" x14ac:dyDescent="0.25">
      <c r="A56" s="42" t="str">
        <f t="shared" si="3"/>
        <v>MELILLA</v>
      </c>
      <c r="B56" s="41">
        <f t="shared" si="4"/>
        <v>26006</v>
      </c>
      <c r="C56" s="41">
        <f t="shared" si="5"/>
        <v>22278</v>
      </c>
      <c r="D56" s="41">
        <f t="shared" si="6"/>
        <v>23</v>
      </c>
      <c r="E56" s="42" t="str">
        <f t="shared" si="2"/>
        <v>SANTANDER</v>
      </c>
      <c r="F56" s="42">
        <f t="shared" si="9"/>
        <v>121111</v>
      </c>
      <c r="G56" s="42">
        <f t="shared" si="8"/>
        <v>90198</v>
      </c>
    </row>
    <row r="57" spans="1:7" x14ac:dyDescent="0.25">
      <c r="A57" s="42" t="str">
        <f t="shared" si="3"/>
        <v>MOTRIL</v>
      </c>
      <c r="B57" s="41">
        <f t="shared" si="4"/>
        <v>479238</v>
      </c>
      <c r="C57" s="41">
        <f t="shared" si="5"/>
        <v>388780</v>
      </c>
      <c r="D57" s="41">
        <f t="shared" si="6"/>
        <v>14</v>
      </c>
      <c r="E57" s="42" t="str">
        <f t="shared" si="2"/>
        <v>VILAGARCIA</v>
      </c>
      <c r="F57" s="42">
        <f t="shared" si="9"/>
        <v>117976</v>
      </c>
      <c r="G57" s="42">
        <f t="shared" si="8"/>
        <v>99482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59473</v>
      </c>
      <c r="G58" s="42">
        <f t="shared" si="8"/>
        <v>53679</v>
      </c>
    </row>
    <row r="59" spans="1:7" x14ac:dyDescent="0.25">
      <c r="A59" s="42" t="str">
        <f t="shared" si="3"/>
        <v>SANTA CRUZ DE TENERIFE</v>
      </c>
      <c r="B59" s="41">
        <f t="shared" si="4"/>
        <v>3158596</v>
      </c>
      <c r="C59" s="41">
        <f t="shared" si="5"/>
        <v>3184497</v>
      </c>
      <c r="D59" s="41">
        <f t="shared" si="6"/>
        <v>7</v>
      </c>
      <c r="E59" s="42" t="str">
        <f t="shared" si="2"/>
        <v>VIGO</v>
      </c>
      <c r="F59" s="42">
        <f t="shared" si="9"/>
        <v>29132</v>
      </c>
      <c r="G59" s="42">
        <f t="shared" si="8"/>
        <v>22875</v>
      </c>
    </row>
    <row r="60" spans="1:7" x14ac:dyDescent="0.25">
      <c r="A60" s="42" t="str">
        <f t="shared" si="3"/>
        <v>SANTANDER</v>
      </c>
      <c r="B60" s="41">
        <f t="shared" si="4"/>
        <v>121111</v>
      </c>
      <c r="C60" s="41">
        <f t="shared" si="5"/>
        <v>90198</v>
      </c>
      <c r="D60" s="41">
        <f t="shared" si="6"/>
        <v>19</v>
      </c>
      <c r="E60" s="42" t="str">
        <f t="shared" si="2"/>
        <v>MELILLA</v>
      </c>
      <c r="F60" s="42">
        <f t="shared" si="9"/>
        <v>26006</v>
      </c>
      <c r="G60" s="42">
        <f t="shared" si="8"/>
        <v>22278</v>
      </c>
    </row>
    <row r="61" spans="1:7" x14ac:dyDescent="0.25">
      <c r="A61" s="42" t="str">
        <f t="shared" si="3"/>
        <v>SEVILLA</v>
      </c>
      <c r="B61" s="41">
        <f t="shared" si="4"/>
        <v>152585</v>
      </c>
      <c r="C61" s="41">
        <f t="shared" si="5"/>
        <v>146907</v>
      </c>
      <c r="D61" s="41">
        <f t="shared" si="6"/>
        <v>18</v>
      </c>
      <c r="E61" s="42" t="str">
        <f t="shared" si="2"/>
        <v>MALAGA</v>
      </c>
      <c r="F61" s="42">
        <f t="shared" si="9"/>
        <v>20391</v>
      </c>
      <c r="G61" s="42">
        <f t="shared" si="8"/>
        <v>32527</v>
      </c>
    </row>
    <row r="62" spans="1:7" x14ac:dyDescent="0.25">
      <c r="A62" s="42" t="str">
        <f t="shared" si="3"/>
        <v>TARRAGONA</v>
      </c>
      <c r="B62" s="41">
        <f t="shared" si="4"/>
        <v>6149816</v>
      </c>
      <c r="C62" s="41">
        <f t="shared" si="5"/>
        <v>6281836</v>
      </c>
      <c r="D62" s="41">
        <f t="shared" si="6"/>
        <v>4</v>
      </c>
      <c r="E62" s="42" t="str">
        <f t="shared" si="2"/>
        <v>BAHIA DE CADIZ</v>
      </c>
      <c r="F62" s="42">
        <f t="shared" si="9"/>
        <v>19854</v>
      </c>
      <c r="G62" s="42">
        <f t="shared" si="8"/>
        <v>35264</v>
      </c>
    </row>
    <row r="63" spans="1:7" x14ac:dyDescent="0.25">
      <c r="A63" s="42" t="str">
        <f t="shared" si="3"/>
        <v>VALENCIA</v>
      </c>
      <c r="B63" s="41">
        <f t="shared" si="4"/>
        <v>975498</v>
      </c>
      <c r="C63" s="41">
        <f t="shared" si="5"/>
        <v>481528</v>
      </c>
      <c r="D63" s="41">
        <f t="shared" si="6"/>
        <v>11</v>
      </c>
      <c r="E63" s="42" t="str">
        <f t="shared" si="2"/>
        <v>ALMERIA</v>
      </c>
      <c r="F63" s="42">
        <f t="shared" si="9"/>
        <v>1048</v>
      </c>
      <c r="G63" s="42">
        <f t="shared" si="8"/>
        <v>2000</v>
      </c>
    </row>
    <row r="64" spans="1:7" x14ac:dyDescent="0.25">
      <c r="A64" s="42" t="str">
        <f t="shared" si="3"/>
        <v>VIGO</v>
      </c>
      <c r="B64" s="41">
        <f t="shared" si="4"/>
        <v>29132</v>
      </c>
      <c r="C64" s="41">
        <f t="shared" si="5"/>
        <v>22875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117976</v>
      </c>
      <c r="C65" s="41">
        <f t="shared" si="5"/>
        <v>99482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527196</v>
      </c>
      <c r="C7" s="19">
        <v>461754</v>
      </c>
      <c r="D7" s="19">
        <v>1479382</v>
      </c>
      <c r="E7" s="19">
        <v>1463069</v>
      </c>
      <c r="F7" s="10">
        <f>((E7*100)/D7)-100</f>
        <v>-1.1026901773848863</v>
      </c>
      <c r="G7" s="1"/>
      <c r="H7" s="1"/>
      <c r="I7" s="1"/>
    </row>
    <row r="8" spans="1:12" x14ac:dyDescent="0.25">
      <c r="A8" s="11" t="s">
        <v>42</v>
      </c>
      <c r="B8" s="20">
        <v>89575</v>
      </c>
      <c r="C8" s="20">
        <v>192177</v>
      </c>
      <c r="D8" s="20">
        <v>454555</v>
      </c>
      <c r="E8" s="20">
        <v>616835</v>
      </c>
      <c r="F8" s="13">
        <f t="shared" ref="F8:F35" si="0">((E8*100)/D8)-100</f>
        <v>35.700850282144074</v>
      </c>
      <c r="G8" s="1"/>
      <c r="H8" s="1"/>
      <c r="I8" s="1"/>
    </row>
    <row r="9" spans="1:12" x14ac:dyDescent="0.25">
      <c r="A9" s="8" t="s">
        <v>43</v>
      </c>
      <c r="B9" s="19">
        <v>345783</v>
      </c>
      <c r="C9" s="19">
        <v>517091</v>
      </c>
      <c r="D9" s="19">
        <v>1862972</v>
      </c>
      <c r="E9" s="19">
        <v>1756508</v>
      </c>
      <c r="F9" s="10">
        <f t="shared" si="0"/>
        <v>-5.7147396740262337</v>
      </c>
      <c r="G9" s="1"/>
      <c r="H9" s="1"/>
      <c r="I9" s="1"/>
    </row>
    <row r="10" spans="1:12" x14ac:dyDescent="0.25">
      <c r="A10" s="11" t="s">
        <v>44</v>
      </c>
      <c r="B10" s="20">
        <v>334228</v>
      </c>
      <c r="C10" s="20">
        <v>329276</v>
      </c>
      <c r="D10" s="20">
        <v>1015773</v>
      </c>
      <c r="E10" s="20">
        <v>1292392</v>
      </c>
      <c r="F10" s="13">
        <f t="shared" si="0"/>
        <v>27.232363923829439</v>
      </c>
      <c r="G10" s="1"/>
      <c r="H10" s="1"/>
      <c r="I10" s="1"/>
    </row>
    <row r="11" spans="1:12" x14ac:dyDescent="0.25">
      <c r="A11" s="8" t="s">
        <v>45</v>
      </c>
      <c r="B11" s="19">
        <v>105567</v>
      </c>
      <c r="C11" s="19">
        <v>234439</v>
      </c>
      <c r="D11" s="19">
        <v>854686</v>
      </c>
      <c r="E11" s="19">
        <v>786108</v>
      </c>
      <c r="F11" s="10">
        <f t="shared" si="0"/>
        <v>-8.0237654530435805</v>
      </c>
      <c r="G11" s="1"/>
      <c r="H11" s="1"/>
      <c r="I11" s="1"/>
    </row>
    <row r="12" spans="1:12" x14ac:dyDescent="0.25">
      <c r="A12" s="11" t="s">
        <v>46</v>
      </c>
      <c r="B12" s="20">
        <v>205759</v>
      </c>
      <c r="C12" s="20">
        <v>120213</v>
      </c>
      <c r="D12" s="20">
        <v>806798</v>
      </c>
      <c r="E12" s="20">
        <v>907466</v>
      </c>
      <c r="F12" s="13">
        <f t="shared" si="0"/>
        <v>12.477472675936227</v>
      </c>
      <c r="G12" s="1"/>
      <c r="H12" s="1"/>
      <c r="I12" s="1"/>
    </row>
    <row r="13" spans="1:12" x14ac:dyDescent="0.25">
      <c r="A13" s="8" t="s">
        <v>47</v>
      </c>
      <c r="B13" s="19">
        <v>188411</v>
      </c>
      <c r="C13" s="19">
        <v>205565</v>
      </c>
      <c r="D13" s="19">
        <v>765740</v>
      </c>
      <c r="E13" s="19">
        <v>775075</v>
      </c>
      <c r="F13" s="10">
        <f t="shared" si="0"/>
        <v>1.2190821950009081</v>
      </c>
      <c r="G13" s="1"/>
      <c r="H13" s="1"/>
      <c r="I13" s="1"/>
    </row>
    <row r="14" spans="1:12" x14ac:dyDescent="0.25">
      <c r="A14" s="11" t="s">
        <v>48</v>
      </c>
      <c r="B14" s="20">
        <v>385197</v>
      </c>
      <c r="C14" s="20">
        <v>359131</v>
      </c>
      <c r="D14" s="20">
        <v>1171557</v>
      </c>
      <c r="E14" s="20">
        <v>1319481</v>
      </c>
      <c r="F14" s="13">
        <f t="shared" si="0"/>
        <v>12.626274265784758</v>
      </c>
      <c r="G14" s="1"/>
      <c r="H14" s="1"/>
      <c r="I14" s="1"/>
    </row>
    <row r="15" spans="1:12" x14ac:dyDescent="0.25">
      <c r="A15" s="8" t="s">
        <v>49</v>
      </c>
      <c r="B15" s="19">
        <v>351392</v>
      </c>
      <c r="C15" s="19">
        <v>300983</v>
      </c>
      <c r="D15" s="19">
        <v>1308171</v>
      </c>
      <c r="E15" s="19">
        <v>1348695</v>
      </c>
      <c r="F15" s="10">
        <f t="shared" si="0"/>
        <v>3.0977601552090732</v>
      </c>
      <c r="G15" s="1"/>
      <c r="H15" s="1"/>
      <c r="I15" s="1"/>
    </row>
    <row r="16" spans="1:12" x14ac:dyDescent="0.25">
      <c r="A16" s="11" t="s">
        <v>50</v>
      </c>
      <c r="B16" s="20">
        <v>460867</v>
      </c>
      <c r="C16" s="20">
        <v>439765</v>
      </c>
      <c r="D16" s="20">
        <v>1478031</v>
      </c>
      <c r="E16" s="20">
        <v>1865061</v>
      </c>
      <c r="F16" s="13">
        <f t="shared" si="0"/>
        <v>26.185513023745784</v>
      </c>
      <c r="G16" s="1"/>
      <c r="H16" s="1"/>
      <c r="I16" s="1"/>
    </row>
    <row r="17" spans="1:9" x14ac:dyDescent="0.25">
      <c r="A17" s="8" t="s">
        <v>51</v>
      </c>
      <c r="B17" s="19">
        <v>246401</v>
      </c>
      <c r="C17" s="19">
        <v>208633</v>
      </c>
      <c r="D17" s="19">
        <v>900388</v>
      </c>
      <c r="E17" s="19">
        <v>868554</v>
      </c>
      <c r="F17" s="10">
        <f t="shared" si="0"/>
        <v>-3.5355868803227111</v>
      </c>
      <c r="G17" s="1"/>
      <c r="H17" s="1"/>
      <c r="I17" s="1"/>
    </row>
    <row r="18" spans="1:9" x14ac:dyDescent="0.25">
      <c r="A18" s="11" t="s">
        <v>52</v>
      </c>
      <c r="B18" s="20">
        <v>6054</v>
      </c>
      <c r="C18" s="20">
        <v>5061</v>
      </c>
      <c r="D18" s="20">
        <v>23420</v>
      </c>
      <c r="E18" s="20">
        <v>21652</v>
      </c>
      <c r="F18" s="13">
        <f t="shared" si="0"/>
        <v>-7.5491033304867585</v>
      </c>
      <c r="G18" s="1"/>
      <c r="H18" s="1"/>
      <c r="I18" s="1"/>
    </row>
    <row r="19" spans="1:9" x14ac:dyDescent="0.25">
      <c r="A19" s="8" t="s">
        <v>53</v>
      </c>
      <c r="B19" s="19">
        <v>623466</v>
      </c>
      <c r="C19" s="19">
        <v>605167</v>
      </c>
      <c r="D19" s="19">
        <v>2578092</v>
      </c>
      <c r="E19" s="19">
        <v>2658745</v>
      </c>
      <c r="F19" s="10">
        <f t="shared" si="0"/>
        <v>3.1283988313838336</v>
      </c>
      <c r="G19" s="1"/>
      <c r="H19" s="1"/>
      <c r="I19" s="1"/>
    </row>
    <row r="20" spans="1:9" x14ac:dyDescent="0.25">
      <c r="A20" s="11" t="s">
        <v>54</v>
      </c>
      <c r="B20" s="20">
        <v>1316992</v>
      </c>
      <c r="C20" s="20">
        <v>1640251</v>
      </c>
      <c r="D20" s="20">
        <v>6308730</v>
      </c>
      <c r="E20" s="20">
        <v>6211394</v>
      </c>
      <c r="F20" s="13">
        <f t="shared" si="0"/>
        <v>-1.5428778850893963</v>
      </c>
      <c r="G20" s="1"/>
      <c r="H20" s="1"/>
      <c r="I20" s="1"/>
    </row>
    <row r="21" spans="1:9" x14ac:dyDescent="0.25">
      <c r="A21" s="8" t="s">
        <v>55</v>
      </c>
      <c r="B21" s="19">
        <v>454012</v>
      </c>
      <c r="C21" s="19">
        <v>579459</v>
      </c>
      <c r="D21" s="19">
        <v>1921147</v>
      </c>
      <c r="E21" s="19">
        <v>2328741</v>
      </c>
      <c r="F21" s="10">
        <f t="shared" si="0"/>
        <v>21.216179709309074</v>
      </c>
      <c r="G21" s="1"/>
      <c r="H21" s="1"/>
      <c r="I21" s="1"/>
    </row>
    <row r="22" spans="1:9" x14ac:dyDescent="0.25">
      <c r="A22" s="11" t="s">
        <v>56</v>
      </c>
      <c r="B22" s="20">
        <v>125529</v>
      </c>
      <c r="C22" s="20">
        <v>129602</v>
      </c>
      <c r="D22" s="20">
        <v>546225</v>
      </c>
      <c r="E22" s="20">
        <v>544454</v>
      </c>
      <c r="F22" s="13">
        <f t="shared" si="0"/>
        <v>-0.32422536500526178</v>
      </c>
      <c r="G22" s="1"/>
      <c r="H22" s="1"/>
      <c r="I22" s="1"/>
    </row>
    <row r="23" spans="1:9" x14ac:dyDescent="0.25">
      <c r="A23" s="8" t="s">
        <v>57</v>
      </c>
      <c r="B23" s="19">
        <v>213155</v>
      </c>
      <c r="C23" s="19">
        <v>152556</v>
      </c>
      <c r="D23" s="19">
        <v>607893</v>
      </c>
      <c r="E23" s="19">
        <v>624910</v>
      </c>
      <c r="F23" s="10">
        <f t="shared" si="0"/>
        <v>2.7993413314514299</v>
      </c>
      <c r="G23" s="1"/>
      <c r="H23" s="1"/>
      <c r="I23" s="1"/>
    </row>
    <row r="24" spans="1:9" x14ac:dyDescent="0.25">
      <c r="A24" s="11" t="s">
        <v>58</v>
      </c>
      <c r="B24" s="20">
        <v>105472</v>
      </c>
      <c r="C24" s="20">
        <v>81926</v>
      </c>
      <c r="D24" s="20">
        <v>374553</v>
      </c>
      <c r="E24" s="20">
        <v>290377</v>
      </c>
      <c r="F24" s="13">
        <f t="shared" si="0"/>
        <v>-22.473722009969222</v>
      </c>
      <c r="G24" s="1"/>
      <c r="H24" s="1"/>
      <c r="I24" s="1"/>
    </row>
    <row r="25" spans="1:9" x14ac:dyDescent="0.25">
      <c r="A25" s="8" t="s">
        <v>59</v>
      </c>
      <c r="B25" s="19">
        <v>4832</v>
      </c>
      <c r="C25" s="19">
        <v>3388</v>
      </c>
      <c r="D25" s="19">
        <v>25921</v>
      </c>
      <c r="E25" s="19">
        <v>14286</v>
      </c>
      <c r="F25" s="10">
        <f t="shared" si="0"/>
        <v>-44.886385556112806</v>
      </c>
      <c r="G25" s="1"/>
      <c r="H25" s="1"/>
      <c r="I25" s="1"/>
    </row>
    <row r="26" spans="1:9" x14ac:dyDescent="0.25">
      <c r="A26" s="11" t="s">
        <v>60</v>
      </c>
      <c r="B26" s="20">
        <v>134783</v>
      </c>
      <c r="C26" s="20">
        <v>142097</v>
      </c>
      <c r="D26" s="20">
        <v>375976</v>
      </c>
      <c r="E26" s="20">
        <v>397120</v>
      </c>
      <c r="F26" s="13">
        <f t="shared" si="0"/>
        <v>5.6237632189288718</v>
      </c>
      <c r="G26" s="1"/>
      <c r="H26" s="1"/>
      <c r="I26" s="1"/>
    </row>
    <row r="27" spans="1:9" x14ac:dyDescent="0.25">
      <c r="A27" s="8" t="s">
        <v>61</v>
      </c>
      <c r="B27" s="19">
        <v>263101</v>
      </c>
      <c r="C27" s="19">
        <v>289447</v>
      </c>
      <c r="D27" s="19">
        <v>1030538</v>
      </c>
      <c r="E27" s="19">
        <v>1117595</v>
      </c>
      <c r="F27" s="10">
        <f t="shared" si="0"/>
        <v>8.4477234221348425</v>
      </c>
      <c r="G27" s="1"/>
      <c r="H27" s="1"/>
      <c r="I27" s="1"/>
    </row>
    <row r="28" spans="1:9" x14ac:dyDescent="0.25">
      <c r="A28" s="11" t="s">
        <v>62</v>
      </c>
      <c r="B28" s="20">
        <v>148967</v>
      </c>
      <c r="C28" s="20">
        <v>190541</v>
      </c>
      <c r="D28" s="20">
        <v>581130</v>
      </c>
      <c r="E28" s="20">
        <v>631744</v>
      </c>
      <c r="F28" s="13">
        <f t="shared" si="0"/>
        <v>8.709583053705714</v>
      </c>
      <c r="G28" s="1"/>
      <c r="H28" s="1"/>
      <c r="I28" s="1"/>
    </row>
    <row r="29" spans="1:9" x14ac:dyDescent="0.25">
      <c r="A29" s="8" t="s">
        <v>63</v>
      </c>
      <c r="B29" s="19">
        <v>368348</v>
      </c>
      <c r="C29" s="19">
        <v>380129</v>
      </c>
      <c r="D29" s="19">
        <v>1423382</v>
      </c>
      <c r="E29" s="19">
        <v>1325218</v>
      </c>
      <c r="F29" s="10">
        <f t="shared" si="0"/>
        <v>-6.8965323433906036</v>
      </c>
      <c r="G29" s="1"/>
      <c r="H29" s="1"/>
      <c r="I29" s="1"/>
    </row>
    <row r="30" spans="1:9" x14ac:dyDescent="0.25">
      <c r="A30" s="11" t="s">
        <v>64</v>
      </c>
      <c r="B30" s="20">
        <v>183960</v>
      </c>
      <c r="C30" s="20">
        <v>179100</v>
      </c>
      <c r="D30" s="20">
        <v>715169</v>
      </c>
      <c r="E30" s="20">
        <v>888639</v>
      </c>
      <c r="F30" s="13">
        <f t="shared" si="0"/>
        <v>24.255805271201638</v>
      </c>
      <c r="G30" s="1"/>
      <c r="H30" s="1"/>
      <c r="I30" s="1"/>
    </row>
    <row r="31" spans="1:9" x14ac:dyDescent="0.25">
      <c r="A31" s="8" t="s">
        <v>65</v>
      </c>
      <c r="B31" s="19">
        <v>807151</v>
      </c>
      <c r="C31" s="19">
        <v>700737</v>
      </c>
      <c r="D31" s="19">
        <v>3660730</v>
      </c>
      <c r="E31" s="19">
        <v>3748006</v>
      </c>
      <c r="F31" s="10">
        <f t="shared" si="0"/>
        <v>2.384114643800558</v>
      </c>
      <c r="G31" s="1"/>
      <c r="H31" s="1"/>
      <c r="I31" s="1"/>
    </row>
    <row r="32" spans="1:9" x14ac:dyDescent="0.25">
      <c r="A32" s="11" t="s">
        <v>66</v>
      </c>
      <c r="B32" s="20">
        <v>587398</v>
      </c>
      <c r="C32" s="20">
        <v>538737</v>
      </c>
      <c r="D32" s="20">
        <v>1991358</v>
      </c>
      <c r="E32" s="20">
        <v>2522512</v>
      </c>
      <c r="F32" s="13">
        <f t="shared" si="0"/>
        <v>26.672953833514612</v>
      </c>
      <c r="G32" s="1"/>
      <c r="H32" s="1"/>
      <c r="I32" s="1"/>
    </row>
    <row r="33" spans="1:9" x14ac:dyDescent="0.25">
      <c r="A33" s="8" t="s">
        <v>67</v>
      </c>
      <c r="B33" s="19">
        <v>55027</v>
      </c>
      <c r="C33" s="19">
        <v>65228</v>
      </c>
      <c r="D33" s="19">
        <v>208162</v>
      </c>
      <c r="E33" s="19">
        <v>236178</v>
      </c>
      <c r="F33" s="10">
        <f t="shared" si="0"/>
        <v>13.458748474745633</v>
      </c>
      <c r="G33" s="1"/>
      <c r="H33" s="1"/>
      <c r="I33" s="1"/>
    </row>
    <row r="34" spans="1:9" x14ac:dyDescent="0.25">
      <c r="A34" s="11" t="s">
        <v>68</v>
      </c>
      <c r="B34" s="20">
        <v>30439</v>
      </c>
      <c r="C34" s="20">
        <v>38160</v>
      </c>
      <c r="D34" s="20">
        <v>160318</v>
      </c>
      <c r="E34" s="20">
        <v>187379</v>
      </c>
      <c r="F34" s="13">
        <f t="shared" si="0"/>
        <v>16.879576841028452</v>
      </c>
      <c r="G34" s="1"/>
      <c r="H34" s="1"/>
      <c r="I34" s="1"/>
    </row>
    <row r="35" spans="1:9" x14ac:dyDescent="0.25">
      <c r="A35" s="14" t="s">
        <v>69</v>
      </c>
      <c r="B35" s="15">
        <f>SUM(B7:B34)</f>
        <v>8669062</v>
      </c>
      <c r="C35" s="15">
        <f t="shared" ref="C35:E35" si="1">SUM(C7:C34)</f>
        <v>9090613</v>
      </c>
      <c r="D35" s="15">
        <f t="shared" si="1"/>
        <v>34630797</v>
      </c>
      <c r="E35" s="15">
        <f t="shared" si="1"/>
        <v>36748194</v>
      </c>
      <c r="F35" s="16">
        <f t="shared" si="0"/>
        <v>6.1142023384561384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1463069</v>
      </c>
      <c r="C38" s="41">
        <f>D7</f>
        <v>1479382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6211394</v>
      </c>
      <c r="G38" s="42">
        <f>LOOKUP(E38,$A$38:$A$65,$C$38:$C$65)</f>
        <v>6308730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616835</v>
      </c>
      <c r="C39" s="41">
        <f t="shared" ref="C39:C65" si="5">D8</f>
        <v>454555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3748006</v>
      </c>
      <c r="G39" s="42">
        <f t="shared" ref="G39:G65" si="8">LOOKUP(E39,$A$38:$A$65,$C$38:$C$65)</f>
        <v>3660730</v>
      </c>
    </row>
    <row r="40" spans="1:9" x14ac:dyDescent="0.25">
      <c r="A40" s="42" t="str">
        <f t="shared" si="3"/>
        <v>ALMERIA</v>
      </c>
      <c r="B40" s="41">
        <f t="shared" si="4"/>
        <v>1756508</v>
      </c>
      <c r="C40" s="41">
        <f t="shared" si="5"/>
        <v>1862972</v>
      </c>
      <c r="D40" s="41">
        <f t="shared" si="6"/>
        <v>7</v>
      </c>
      <c r="E40" s="42" t="str">
        <f t="shared" si="2"/>
        <v>FERROL-SAN CIBRAO</v>
      </c>
      <c r="F40" s="42">
        <f t="shared" si="7"/>
        <v>2658745</v>
      </c>
      <c r="G40" s="42">
        <f t="shared" si="8"/>
        <v>2578092</v>
      </c>
    </row>
    <row r="41" spans="1:9" x14ac:dyDescent="0.25">
      <c r="A41" s="42" t="str">
        <f t="shared" si="3"/>
        <v>AVILES</v>
      </c>
      <c r="B41" s="41">
        <f t="shared" si="4"/>
        <v>1292392</v>
      </c>
      <c r="C41" s="41">
        <f t="shared" si="5"/>
        <v>1015773</v>
      </c>
      <c r="D41" s="41">
        <f t="shared" si="6"/>
        <v>12</v>
      </c>
      <c r="E41" s="42" t="str">
        <f t="shared" si="2"/>
        <v>VALENCIA</v>
      </c>
      <c r="F41" s="42">
        <f t="shared" si="7"/>
        <v>2522512</v>
      </c>
      <c r="G41" s="42">
        <f t="shared" si="8"/>
        <v>1991358</v>
      </c>
    </row>
    <row r="42" spans="1:9" x14ac:dyDescent="0.25">
      <c r="A42" s="42" t="str">
        <f t="shared" si="3"/>
        <v>BAHIA DE ALGECIRAS</v>
      </c>
      <c r="B42" s="41">
        <f t="shared" si="4"/>
        <v>786108</v>
      </c>
      <c r="C42" s="41">
        <f t="shared" si="5"/>
        <v>854686</v>
      </c>
      <c r="D42" s="41">
        <f t="shared" si="6"/>
        <v>17</v>
      </c>
      <c r="E42" s="42" t="str">
        <f t="shared" si="2"/>
        <v>HUELVA</v>
      </c>
      <c r="F42" s="42">
        <f t="shared" si="7"/>
        <v>2328741</v>
      </c>
      <c r="G42" s="42">
        <f t="shared" si="8"/>
        <v>1921147</v>
      </c>
    </row>
    <row r="43" spans="1:9" x14ac:dyDescent="0.25">
      <c r="A43" s="42" t="str">
        <f t="shared" si="3"/>
        <v>BAHIA DE CADIZ</v>
      </c>
      <c r="B43" s="41">
        <f t="shared" si="4"/>
        <v>907466</v>
      </c>
      <c r="C43" s="41">
        <f t="shared" si="5"/>
        <v>806798</v>
      </c>
      <c r="D43" s="41">
        <f t="shared" si="6"/>
        <v>14</v>
      </c>
      <c r="E43" s="42" t="str">
        <f t="shared" si="2"/>
        <v>CARTAGENA</v>
      </c>
      <c r="F43" s="42">
        <f t="shared" si="7"/>
        <v>1865061</v>
      </c>
      <c r="G43" s="42">
        <f t="shared" si="8"/>
        <v>1478031</v>
      </c>
    </row>
    <row r="44" spans="1:9" x14ac:dyDescent="0.25">
      <c r="A44" s="42" t="str">
        <f t="shared" si="3"/>
        <v>BALEARES</v>
      </c>
      <c r="B44" s="41">
        <f t="shared" si="4"/>
        <v>775075</v>
      </c>
      <c r="C44" s="41">
        <f t="shared" si="5"/>
        <v>765740</v>
      </c>
      <c r="D44" s="41">
        <f t="shared" si="6"/>
        <v>18</v>
      </c>
      <c r="E44" s="42" t="str">
        <f t="shared" si="2"/>
        <v>ALMERIA</v>
      </c>
      <c r="F44" s="42">
        <f t="shared" si="7"/>
        <v>1756508</v>
      </c>
      <c r="G44" s="42">
        <f t="shared" si="8"/>
        <v>1862972</v>
      </c>
    </row>
    <row r="45" spans="1:9" x14ac:dyDescent="0.25">
      <c r="A45" s="42" t="str">
        <f t="shared" si="3"/>
        <v>BARCELONA</v>
      </c>
      <c r="B45" s="41">
        <f t="shared" si="4"/>
        <v>1319481</v>
      </c>
      <c r="C45" s="41">
        <f t="shared" si="5"/>
        <v>1171557</v>
      </c>
      <c r="D45" s="41">
        <f t="shared" si="6"/>
        <v>11</v>
      </c>
      <c r="E45" s="42" t="str">
        <f t="shared" si="2"/>
        <v>A CORUÑA</v>
      </c>
      <c r="F45" s="42">
        <f t="shared" si="7"/>
        <v>1463069</v>
      </c>
      <c r="G45" s="42">
        <f t="shared" si="8"/>
        <v>1479382</v>
      </c>
    </row>
    <row r="46" spans="1:9" x14ac:dyDescent="0.25">
      <c r="A46" s="42" t="str">
        <f t="shared" si="3"/>
        <v>BILBAO</v>
      </c>
      <c r="B46" s="41">
        <f t="shared" si="4"/>
        <v>1348695</v>
      </c>
      <c r="C46" s="41">
        <f t="shared" si="5"/>
        <v>1308171</v>
      </c>
      <c r="D46" s="41">
        <f t="shared" si="6"/>
        <v>9</v>
      </c>
      <c r="E46" s="42" t="str">
        <f t="shared" si="2"/>
        <v>BILBAO</v>
      </c>
      <c r="F46" s="42">
        <f t="shared" si="7"/>
        <v>1348695</v>
      </c>
      <c r="G46" s="42">
        <f t="shared" si="8"/>
        <v>1308171</v>
      </c>
    </row>
    <row r="47" spans="1:9" x14ac:dyDescent="0.25">
      <c r="A47" s="42" t="str">
        <f t="shared" si="3"/>
        <v>CARTAGENA</v>
      </c>
      <c r="B47" s="41">
        <f t="shared" si="4"/>
        <v>1865061</v>
      </c>
      <c r="C47" s="41">
        <f t="shared" si="5"/>
        <v>1478031</v>
      </c>
      <c r="D47" s="41">
        <f t="shared" si="6"/>
        <v>6</v>
      </c>
      <c r="E47" s="42" t="str">
        <f t="shared" si="2"/>
        <v>SANTANDER</v>
      </c>
      <c r="F47" s="42">
        <f t="shared" si="7"/>
        <v>1325218</v>
      </c>
      <c r="G47" s="42">
        <f t="shared" si="8"/>
        <v>1423382</v>
      </c>
    </row>
    <row r="48" spans="1:9" x14ac:dyDescent="0.25">
      <c r="A48" s="42" t="str">
        <f t="shared" si="3"/>
        <v>CASTELLON</v>
      </c>
      <c r="B48" s="41">
        <f t="shared" si="4"/>
        <v>868554</v>
      </c>
      <c r="C48" s="41">
        <f t="shared" si="5"/>
        <v>900388</v>
      </c>
      <c r="D48" s="41">
        <f t="shared" si="6"/>
        <v>16</v>
      </c>
      <c r="E48" s="42" t="str">
        <f t="shared" si="2"/>
        <v>BARCELONA</v>
      </c>
      <c r="F48" s="42">
        <f t="shared" si="7"/>
        <v>1319481</v>
      </c>
      <c r="G48" s="42">
        <f t="shared" si="8"/>
        <v>1171557</v>
      </c>
    </row>
    <row r="49" spans="1:7" x14ac:dyDescent="0.25">
      <c r="A49" s="42" t="str">
        <f t="shared" si="3"/>
        <v>CEUTA</v>
      </c>
      <c r="B49" s="41">
        <f t="shared" si="4"/>
        <v>21652</v>
      </c>
      <c r="C49" s="41">
        <f t="shared" si="5"/>
        <v>23420</v>
      </c>
      <c r="D49" s="41">
        <f t="shared" si="6"/>
        <v>27</v>
      </c>
      <c r="E49" s="42" t="str">
        <f t="shared" si="2"/>
        <v>AVILES</v>
      </c>
      <c r="F49" s="42">
        <f t="shared" si="7"/>
        <v>1292392</v>
      </c>
      <c r="G49" s="42">
        <f t="shared" si="8"/>
        <v>1015773</v>
      </c>
    </row>
    <row r="50" spans="1:7" x14ac:dyDescent="0.25">
      <c r="A50" s="42" t="str">
        <f t="shared" si="3"/>
        <v>FERROL-SAN CIBRAO</v>
      </c>
      <c r="B50" s="41">
        <f t="shared" si="4"/>
        <v>2658745</v>
      </c>
      <c r="C50" s="41">
        <f t="shared" si="5"/>
        <v>2578092</v>
      </c>
      <c r="D50" s="41">
        <f t="shared" si="6"/>
        <v>3</v>
      </c>
      <c r="E50" s="42" t="str">
        <f t="shared" si="2"/>
        <v>PASAIA</v>
      </c>
      <c r="F50" s="42">
        <f t="shared" si="7"/>
        <v>1117595</v>
      </c>
      <c r="G50" s="42">
        <f t="shared" si="8"/>
        <v>1030538</v>
      </c>
    </row>
    <row r="51" spans="1:7" x14ac:dyDescent="0.25">
      <c r="A51" s="42" t="str">
        <f t="shared" si="3"/>
        <v>GIJON</v>
      </c>
      <c r="B51" s="41">
        <f t="shared" si="4"/>
        <v>6211394</v>
      </c>
      <c r="C51" s="41">
        <f t="shared" si="5"/>
        <v>6308730</v>
      </c>
      <c r="D51" s="41">
        <f t="shared" si="6"/>
        <v>1</v>
      </c>
      <c r="E51" s="42" t="str">
        <f t="shared" si="2"/>
        <v>BAHIA DE CADIZ</v>
      </c>
      <c r="F51" s="42">
        <f t="shared" si="7"/>
        <v>907466</v>
      </c>
      <c r="G51" s="42">
        <f t="shared" si="8"/>
        <v>806798</v>
      </c>
    </row>
    <row r="52" spans="1:7" x14ac:dyDescent="0.25">
      <c r="A52" s="42" t="str">
        <f t="shared" si="3"/>
        <v>HUELVA</v>
      </c>
      <c r="B52" s="41">
        <f t="shared" si="4"/>
        <v>2328741</v>
      </c>
      <c r="C52" s="41">
        <f t="shared" si="5"/>
        <v>1921147</v>
      </c>
      <c r="D52" s="41">
        <f t="shared" si="6"/>
        <v>5</v>
      </c>
      <c r="E52" s="42" t="str">
        <f t="shared" si="2"/>
        <v>SEVILLA</v>
      </c>
      <c r="F52" s="42">
        <f t="shared" si="7"/>
        <v>888639</v>
      </c>
      <c r="G52" s="42">
        <f t="shared" si="8"/>
        <v>715169</v>
      </c>
    </row>
    <row r="53" spans="1:7" x14ac:dyDescent="0.25">
      <c r="A53" s="42" t="str">
        <f t="shared" si="3"/>
        <v>LAS PALMAS</v>
      </c>
      <c r="B53" s="41">
        <f t="shared" si="4"/>
        <v>544454</v>
      </c>
      <c r="C53" s="41">
        <f t="shared" si="5"/>
        <v>546225</v>
      </c>
      <c r="D53" s="41">
        <f t="shared" si="6"/>
        <v>22</v>
      </c>
      <c r="E53" s="42" t="str">
        <f t="shared" si="2"/>
        <v>CASTELLON</v>
      </c>
      <c r="F53" s="42">
        <f t="shared" si="7"/>
        <v>868554</v>
      </c>
      <c r="G53" s="42">
        <f t="shared" si="8"/>
        <v>900388</v>
      </c>
    </row>
    <row r="54" spans="1:7" x14ac:dyDescent="0.25">
      <c r="A54" s="42" t="str">
        <f t="shared" si="3"/>
        <v>MALAGA</v>
      </c>
      <c r="B54" s="41">
        <f t="shared" si="4"/>
        <v>624910</v>
      </c>
      <c r="C54" s="41">
        <f t="shared" si="5"/>
        <v>607893</v>
      </c>
      <c r="D54" s="41">
        <f t="shared" si="6"/>
        <v>20</v>
      </c>
      <c r="E54" s="42" t="str">
        <f t="shared" si="2"/>
        <v>BAHIA DE ALGECIRAS</v>
      </c>
      <c r="F54" s="42">
        <f t="shared" si="7"/>
        <v>786108</v>
      </c>
      <c r="G54" s="42">
        <f t="shared" si="8"/>
        <v>854686</v>
      </c>
    </row>
    <row r="55" spans="1:7" x14ac:dyDescent="0.25">
      <c r="A55" s="42" t="str">
        <f t="shared" si="3"/>
        <v>MARIN Y RIA DE PONTEVEDRA</v>
      </c>
      <c r="B55" s="41">
        <f t="shared" si="4"/>
        <v>290377</v>
      </c>
      <c r="C55" s="41">
        <f t="shared" si="5"/>
        <v>374553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775075</v>
      </c>
      <c r="G55" s="42">
        <f t="shared" si="8"/>
        <v>765740</v>
      </c>
    </row>
    <row r="56" spans="1:7" x14ac:dyDescent="0.25">
      <c r="A56" s="42" t="str">
        <f t="shared" si="3"/>
        <v>MELILLA</v>
      </c>
      <c r="B56" s="41">
        <f t="shared" si="4"/>
        <v>14286</v>
      </c>
      <c r="C56" s="41">
        <f t="shared" si="5"/>
        <v>25921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631744</v>
      </c>
      <c r="G56" s="42">
        <f t="shared" si="8"/>
        <v>581130</v>
      </c>
    </row>
    <row r="57" spans="1:7" x14ac:dyDescent="0.25">
      <c r="A57" s="42" t="str">
        <f t="shared" si="3"/>
        <v>MOTRIL</v>
      </c>
      <c r="B57" s="41">
        <f t="shared" si="4"/>
        <v>397120</v>
      </c>
      <c r="C57" s="41">
        <f t="shared" si="5"/>
        <v>375976</v>
      </c>
      <c r="D57" s="41">
        <f t="shared" si="6"/>
        <v>23</v>
      </c>
      <c r="E57" s="42" t="str">
        <f t="shared" si="2"/>
        <v>MALAGA</v>
      </c>
      <c r="F57" s="42">
        <f t="shared" si="9"/>
        <v>624910</v>
      </c>
      <c r="G57" s="42">
        <f t="shared" si="8"/>
        <v>607893</v>
      </c>
    </row>
    <row r="58" spans="1:7" x14ac:dyDescent="0.25">
      <c r="A58" s="42" t="str">
        <f t="shared" si="3"/>
        <v>PASAIA</v>
      </c>
      <c r="B58" s="41">
        <f t="shared" si="4"/>
        <v>1117595</v>
      </c>
      <c r="C58" s="41">
        <f t="shared" si="5"/>
        <v>1030538</v>
      </c>
      <c r="D58" s="41">
        <f t="shared" si="6"/>
        <v>13</v>
      </c>
      <c r="E58" s="42" t="str">
        <f t="shared" si="2"/>
        <v>ALICANTE</v>
      </c>
      <c r="F58" s="42">
        <f t="shared" si="9"/>
        <v>616835</v>
      </c>
      <c r="G58" s="42">
        <f t="shared" si="8"/>
        <v>454555</v>
      </c>
    </row>
    <row r="59" spans="1:7" x14ac:dyDescent="0.25">
      <c r="A59" s="42" t="str">
        <f t="shared" si="3"/>
        <v>SANTA CRUZ DE TENERIFE</v>
      </c>
      <c r="B59" s="41">
        <f t="shared" si="4"/>
        <v>631744</v>
      </c>
      <c r="C59" s="41">
        <f t="shared" si="5"/>
        <v>581130</v>
      </c>
      <c r="D59" s="41">
        <f t="shared" si="6"/>
        <v>19</v>
      </c>
      <c r="E59" s="42" t="str">
        <f t="shared" si="2"/>
        <v>LAS PALMAS</v>
      </c>
      <c r="F59" s="42">
        <f t="shared" si="9"/>
        <v>544454</v>
      </c>
      <c r="G59" s="42">
        <f t="shared" si="8"/>
        <v>546225</v>
      </c>
    </row>
    <row r="60" spans="1:7" x14ac:dyDescent="0.25">
      <c r="A60" s="42" t="str">
        <f t="shared" si="3"/>
        <v>SANTANDER</v>
      </c>
      <c r="B60" s="41">
        <f t="shared" si="4"/>
        <v>1325218</v>
      </c>
      <c r="C60" s="41">
        <f t="shared" si="5"/>
        <v>1423382</v>
      </c>
      <c r="D60" s="41">
        <f t="shared" si="6"/>
        <v>10</v>
      </c>
      <c r="E60" s="42" t="str">
        <f t="shared" si="2"/>
        <v>MOTRIL</v>
      </c>
      <c r="F60" s="42">
        <f t="shared" si="9"/>
        <v>397120</v>
      </c>
      <c r="G60" s="42">
        <f t="shared" si="8"/>
        <v>375976</v>
      </c>
    </row>
    <row r="61" spans="1:7" x14ac:dyDescent="0.25">
      <c r="A61" s="42" t="str">
        <f t="shared" si="3"/>
        <v>SEVILLA</v>
      </c>
      <c r="B61" s="41">
        <f t="shared" si="4"/>
        <v>888639</v>
      </c>
      <c r="C61" s="41">
        <f t="shared" si="5"/>
        <v>715169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290377</v>
      </c>
      <c r="G61" s="42">
        <f t="shared" si="8"/>
        <v>374553</v>
      </c>
    </row>
    <row r="62" spans="1:7" x14ac:dyDescent="0.25">
      <c r="A62" s="42" t="str">
        <f t="shared" si="3"/>
        <v>TARRAGONA</v>
      </c>
      <c r="B62" s="41">
        <f t="shared" si="4"/>
        <v>3748006</v>
      </c>
      <c r="C62" s="41">
        <f t="shared" si="5"/>
        <v>3660730</v>
      </c>
      <c r="D62" s="41">
        <f t="shared" si="6"/>
        <v>2</v>
      </c>
      <c r="E62" s="42" t="str">
        <f t="shared" si="2"/>
        <v>VIGO</v>
      </c>
      <c r="F62" s="42">
        <f t="shared" si="9"/>
        <v>236178</v>
      </c>
      <c r="G62" s="42">
        <f t="shared" si="8"/>
        <v>208162</v>
      </c>
    </row>
    <row r="63" spans="1:7" x14ac:dyDescent="0.25">
      <c r="A63" s="42" t="str">
        <f t="shared" si="3"/>
        <v>VALENCIA</v>
      </c>
      <c r="B63" s="41">
        <f t="shared" si="4"/>
        <v>2522512</v>
      </c>
      <c r="C63" s="41">
        <f t="shared" si="5"/>
        <v>1991358</v>
      </c>
      <c r="D63" s="41">
        <f t="shared" si="6"/>
        <v>4</v>
      </c>
      <c r="E63" s="42" t="str">
        <f t="shared" si="2"/>
        <v>VILAGARCIA</v>
      </c>
      <c r="F63" s="42">
        <f t="shared" si="9"/>
        <v>187379</v>
      </c>
      <c r="G63" s="42">
        <f t="shared" si="8"/>
        <v>160318</v>
      </c>
    </row>
    <row r="64" spans="1:7" x14ac:dyDescent="0.25">
      <c r="A64" s="42" t="str">
        <f t="shared" si="3"/>
        <v>VIGO</v>
      </c>
      <c r="B64" s="41">
        <f t="shared" si="4"/>
        <v>236178</v>
      </c>
      <c r="C64" s="41">
        <f t="shared" si="5"/>
        <v>208162</v>
      </c>
      <c r="D64" s="41">
        <f t="shared" si="6"/>
        <v>25</v>
      </c>
      <c r="E64" s="42" t="str">
        <f t="shared" si="2"/>
        <v>CEUTA</v>
      </c>
      <c r="F64" s="42">
        <f t="shared" si="9"/>
        <v>21652</v>
      </c>
      <c r="G64" s="42">
        <f t="shared" si="8"/>
        <v>23420</v>
      </c>
    </row>
    <row r="65" spans="1:7" x14ac:dyDescent="0.25">
      <c r="A65" s="42" t="str">
        <f t="shared" si="3"/>
        <v>VILAGARCIA</v>
      </c>
      <c r="B65" s="41">
        <f t="shared" si="4"/>
        <v>187379</v>
      </c>
      <c r="C65" s="41">
        <f t="shared" si="5"/>
        <v>160318</v>
      </c>
      <c r="D65" s="41">
        <f t="shared" si="6"/>
        <v>26</v>
      </c>
      <c r="E65" s="42" t="str">
        <f t="shared" si="2"/>
        <v>MELILLA</v>
      </c>
      <c r="F65" s="42">
        <f t="shared" si="9"/>
        <v>14286</v>
      </c>
      <c r="G65" s="42">
        <f t="shared" si="8"/>
        <v>25921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67748</v>
      </c>
      <c r="C7" s="21">
        <v>87170</v>
      </c>
      <c r="D7" s="21">
        <v>330643</v>
      </c>
      <c r="E7" s="21">
        <v>342664</v>
      </c>
      <c r="F7" s="10">
        <f>((E7*100)/D7)-100</f>
        <v>3.6356432768877625</v>
      </c>
      <c r="G7" s="1"/>
      <c r="H7" s="1"/>
      <c r="I7" s="1"/>
    </row>
    <row r="8" spans="1:12" x14ac:dyDescent="0.25">
      <c r="A8" s="11" t="s">
        <v>42</v>
      </c>
      <c r="B8" s="22">
        <v>148142</v>
      </c>
      <c r="C8" s="22">
        <v>159546</v>
      </c>
      <c r="D8" s="22">
        <v>553845</v>
      </c>
      <c r="E8" s="22">
        <v>564336</v>
      </c>
      <c r="F8" s="13">
        <f t="shared" ref="F8:F35" si="0">((E8*100)/D8)-100</f>
        <v>1.8942122796089222</v>
      </c>
      <c r="G8" s="1"/>
      <c r="H8" s="1"/>
      <c r="I8" s="1"/>
    </row>
    <row r="9" spans="1:12" x14ac:dyDescent="0.25">
      <c r="A9" s="8" t="s">
        <v>43</v>
      </c>
      <c r="B9" s="21">
        <v>50861</v>
      </c>
      <c r="C9" s="21">
        <v>44565</v>
      </c>
      <c r="D9" s="21">
        <v>168964</v>
      </c>
      <c r="E9" s="21">
        <v>190929</v>
      </c>
      <c r="F9" s="10">
        <f t="shared" si="0"/>
        <v>12.999810610544259</v>
      </c>
      <c r="G9" s="1"/>
      <c r="H9" s="1"/>
      <c r="I9" s="1"/>
    </row>
    <row r="10" spans="1:12" x14ac:dyDescent="0.25">
      <c r="A10" s="11" t="s">
        <v>44</v>
      </c>
      <c r="B10" s="22">
        <v>99648</v>
      </c>
      <c r="C10" s="22">
        <v>159774</v>
      </c>
      <c r="D10" s="22">
        <v>362406</v>
      </c>
      <c r="E10" s="22">
        <v>514268</v>
      </c>
      <c r="F10" s="13">
        <f t="shared" si="0"/>
        <v>41.903831614266863</v>
      </c>
      <c r="G10" s="1"/>
      <c r="H10" s="1"/>
      <c r="I10" s="1"/>
    </row>
    <row r="11" spans="1:12" x14ac:dyDescent="0.25">
      <c r="A11" s="8" t="s">
        <v>45</v>
      </c>
      <c r="B11" s="21">
        <v>3229414</v>
      </c>
      <c r="C11" s="21">
        <v>3337773</v>
      </c>
      <c r="D11" s="21">
        <v>13108517</v>
      </c>
      <c r="E11" s="21">
        <v>12917221</v>
      </c>
      <c r="F11" s="10">
        <f t="shared" si="0"/>
        <v>-1.459326024446554</v>
      </c>
      <c r="G11" s="1"/>
      <c r="H11" s="1"/>
      <c r="I11" s="1"/>
    </row>
    <row r="12" spans="1:12" x14ac:dyDescent="0.25">
      <c r="A12" s="11" t="s">
        <v>46</v>
      </c>
      <c r="B12" s="22">
        <v>242881</v>
      </c>
      <c r="C12" s="22">
        <v>236078</v>
      </c>
      <c r="D12" s="22">
        <v>895081</v>
      </c>
      <c r="E12" s="22">
        <v>988478</v>
      </c>
      <c r="F12" s="13">
        <f t="shared" si="0"/>
        <v>10.434474645311425</v>
      </c>
      <c r="G12" s="1"/>
      <c r="H12" s="1"/>
      <c r="I12" s="1"/>
    </row>
    <row r="13" spans="1:12" x14ac:dyDescent="0.25">
      <c r="A13" s="8" t="s">
        <v>47</v>
      </c>
      <c r="B13" s="21">
        <v>821513</v>
      </c>
      <c r="C13" s="21">
        <v>806162</v>
      </c>
      <c r="D13" s="21">
        <v>2644012</v>
      </c>
      <c r="E13" s="21">
        <v>2971229</v>
      </c>
      <c r="F13" s="10">
        <f t="shared" si="0"/>
        <v>12.375775904194086</v>
      </c>
      <c r="G13" s="1"/>
      <c r="H13" s="1"/>
      <c r="I13" s="1"/>
    </row>
    <row r="14" spans="1:12" x14ac:dyDescent="0.25">
      <c r="A14" s="11" t="s">
        <v>48</v>
      </c>
      <c r="B14" s="22">
        <v>2522201</v>
      </c>
      <c r="C14" s="22">
        <v>2518403</v>
      </c>
      <c r="D14" s="22">
        <v>9117639</v>
      </c>
      <c r="E14" s="22">
        <v>9713499</v>
      </c>
      <c r="F14" s="13">
        <f t="shared" si="0"/>
        <v>6.5352444859902903</v>
      </c>
      <c r="G14" s="1"/>
      <c r="H14" s="1"/>
      <c r="I14" s="1"/>
    </row>
    <row r="15" spans="1:12" x14ac:dyDescent="0.25">
      <c r="A15" s="8" t="s">
        <v>49</v>
      </c>
      <c r="B15" s="21">
        <v>812522</v>
      </c>
      <c r="C15" s="21">
        <v>791283</v>
      </c>
      <c r="D15" s="21">
        <v>3030397</v>
      </c>
      <c r="E15" s="21">
        <v>2965680</v>
      </c>
      <c r="F15" s="10">
        <f t="shared" si="0"/>
        <v>-2.135594775206016</v>
      </c>
      <c r="G15" s="1"/>
      <c r="H15" s="1"/>
      <c r="I15" s="1"/>
    </row>
    <row r="16" spans="1:12" x14ac:dyDescent="0.25">
      <c r="A16" s="11" t="s">
        <v>50</v>
      </c>
      <c r="B16" s="22">
        <v>44361</v>
      </c>
      <c r="C16" s="22">
        <v>76223</v>
      </c>
      <c r="D16" s="22">
        <v>222423</v>
      </c>
      <c r="E16" s="22">
        <v>290358</v>
      </c>
      <c r="F16" s="13">
        <f t="shared" si="0"/>
        <v>30.543154260125988</v>
      </c>
      <c r="G16" s="1"/>
      <c r="H16" s="1"/>
      <c r="I16" s="1"/>
    </row>
    <row r="17" spans="1:9" x14ac:dyDescent="0.25">
      <c r="A17" s="8" t="s">
        <v>51</v>
      </c>
      <c r="B17" s="21">
        <v>115931</v>
      </c>
      <c r="C17" s="21">
        <v>97656</v>
      </c>
      <c r="D17" s="21">
        <v>331549</v>
      </c>
      <c r="E17" s="21">
        <v>401742</v>
      </c>
      <c r="F17" s="10">
        <f t="shared" si="0"/>
        <v>21.171229592006014</v>
      </c>
      <c r="G17" s="1"/>
      <c r="H17" s="1"/>
      <c r="I17" s="1"/>
    </row>
    <row r="18" spans="1:9" x14ac:dyDescent="0.25">
      <c r="A18" s="11" t="s">
        <v>52</v>
      </c>
      <c r="B18" s="22">
        <v>70700</v>
      </c>
      <c r="C18" s="22">
        <v>66677</v>
      </c>
      <c r="D18" s="22">
        <v>258230</v>
      </c>
      <c r="E18" s="22">
        <v>275746</v>
      </c>
      <c r="F18" s="13">
        <f t="shared" si="0"/>
        <v>6.7831003369089586</v>
      </c>
      <c r="G18" s="1"/>
      <c r="H18" s="1"/>
      <c r="I18" s="1"/>
    </row>
    <row r="19" spans="1:9" x14ac:dyDescent="0.25">
      <c r="A19" s="8" t="s">
        <v>53</v>
      </c>
      <c r="B19" s="21">
        <v>38896</v>
      </c>
      <c r="C19" s="21">
        <v>39875</v>
      </c>
      <c r="D19" s="21">
        <v>157179</v>
      </c>
      <c r="E19" s="21">
        <v>147490</v>
      </c>
      <c r="F19" s="10">
        <f t="shared" si="0"/>
        <v>-6.1643094815465105</v>
      </c>
      <c r="G19" s="1"/>
      <c r="H19" s="1"/>
      <c r="I19" s="1"/>
    </row>
    <row r="20" spans="1:9" x14ac:dyDescent="0.25">
      <c r="A20" s="11" t="s">
        <v>54</v>
      </c>
      <c r="B20" s="22">
        <v>50082</v>
      </c>
      <c r="C20" s="22">
        <v>60206</v>
      </c>
      <c r="D20" s="22">
        <v>180598</v>
      </c>
      <c r="E20" s="22">
        <v>210369</v>
      </c>
      <c r="F20" s="13">
        <f t="shared" si="0"/>
        <v>16.48467867861217</v>
      </c>
      <c r="G20" s="1"/>
      <c r="H20" s="1"/>
      <c r="I20" s="1"/>
    </row>
    <row r="21" spans="1:9" x14ac:dyDescent="0.25">
      <c r="A21" s="8" t="s">
        <v>55</v>
      </c>
      <c r="B21" s="21">
        <v>55382</v>
      </c>
      <c r="C21" s="21">
        <v>66157</v>
      </c>
      <c r="D21" s="21">
        <v>164228</v>
      </c>
      <c r="E21" s="21">
        <v>169660</v>
      </c>
      <c r="F21" s="10">
        <f t="shared" si="0"/>
        <v>3.3075967557298327</v>
      </c>
      <c r="G21" s="1"/>
      <c r="H21" s="1"/>
      <c r="I21" s="1"/>
    </row>
    <row r="22" spans="1:9" x14ac:dyDescent="0.25">
      <c r="A22" s="11" t="s">
        <v>56</v>
      </c>
      <c r="B22" s="22">
        <v>1390286</v>
      </c>
      <c r="C22" s="22">
        <v>1304560</v>
      </c>
      <c r="D22" s="22">
        <v>5402195</v>
      </c>
      <c r="E22" s="22">
        <v>5267962</v>
      </c>
      <c r="F22" s="13">
        <f t="shared" si="0"/>
        <v>-2.4847862766893769</v>
      </c>
      <c r="G22" s="1"/>
      <c r="H22" s="1"/>
      <c r="I22" s="1"/>
    </row>
    <row r="23" spans="1:9" x14ac:dyDescent="0.25">
      <c r="A23" s="8" t="s">
        <v>57</v>
      </c>
      <c r="B23" s="21">
        <v>132582</v>
      </c>
      <c r="C23" s="21">
        <v>223690</v>
      </c>
      <c r="D23" s="21">
        <v>580975</v>
      </c>
      <c r="E23" s="21">
        <v>713591</v>
      </c>
      <c r="F23" s="10">
        <f t="shared" si="0"/>
        <v>22.826455527346269</v>
      </c>
      <c r="G23" s="1"/>
      <c r="H23" s="1"/>
      <c r="I23" s="1"/>
    </row>
    <row r="24" spans="1:9" x14ac:dyDescent="0.25">
      <c r="A24" s="11" t="s">
        <v>58</v>
      </c>
      <c r="B24" s="22">
        <v>71707</v>
      </c>
      <c r="C24" s="22">
        <v>90709</v>
      </c>
      <c r="D24" s="22">
        <v>263781</v>
      </c>
      <c r="E24" s="22">
        <v>308748</v>
      </c>
      <c r="F24" s="13">
        <f t="shared" si="0"/>
        <v>17.047095886360282</v>
      </c>
      <c r="G24" s="1"/>
      <c r="H24" s="1"/>
      <c r="I24" s="1"/>
    </row>
    <row r="25" spans="1:9" x14ac:dyDescent="0.25">
      <c r="A25" s="8" t="s">
        <v>59</v>
      </c>
      <c r="B25" s="21">
        <v>55783</v>
      </c>
      <c r="C25" s="21">
        <v>55899</v>
      </c>
      <c r="D25" s="21">
        <v>195599</v>
      </c>
      <c r="E25" s="21">
        <v>225068</v>
      </c>
      <c r="F25" s="10">
        <f t="shared" si="0"/>
        <v>15.066027944928138</v>
      </c>
      <c r="G25" s="1"/>
      <c r="H25" s="1"/>
      <c r="I25" s="1"/>
    </row>
    <row r="26" spans="1:9" x14ac:dyDescent="0.25">
      <c r="A26" s="11" t="s">
        <v>60</v>
      </c>
      <c r="B26" s="22">
        <v>17760</v>
      </c>
      <c r="C26" s="22">
        <v>24839</v>
      </c>
      <c r="D26" s="22">
        <v>64236</v>
      </c>
      <c r="E26" s="22">
        <v>77698</v>
      </c>
      <c r="F26" s="13">
        <f t="shared" si="0"/>
        <v>20.95709570957095</v>
      </c>
      <c r="G26" s="1"/>
      <c r="H26" s="1"/>
      <c r="I26" s="1"/>
    </row>
    <row r="27" spans="1:9" x14ac:dyDescent="0.25">
      <c r="A27" s="8" t="s">
        <v>61</v>
      </c>
      <c r="B27" s="21">
        <v>195170</v>
      </c>
      <c r="C27" s="21">
        <v>140219</v>
      </c>
      <c r="D27" s="21">
        <v>707317</v>
      </c>
      <c r="E27" s="21">
        <v>733558</v>
      </c>
      <c r="F27" s="10">
        <f t="shared" si="0"/>
        <v>3.7099348665449838</v>
      </c>
      <c r="G27" s="1"/>
      <c r="H27" s="1"/>
      <c r="I27" s="1"/>
    </row>
    <row r="28" spans="1:9" x14ac:dyDescent="0.25">
      <c r="A28" s="11" t="s">
        <v>62</v>
      </c>
      <c r="B28" s="22">
        <v>614087</v>
      </c>
      <c r="C28" s="22">
        <v>576482</v>
      </c>
      <c r="D28" s="22">
        <v>2366232</v>
      </c>
      <c r="E28" s="22">
        <v>2336307</v>
      </c>
      <c r="F28" s="13">
        <f t="shared" si="0"/>
        <v>-1.2646688913006017</v>
      </c>
      <c r="G28" s="1"/>
      <c r="H28" s="1"/>
      <c r="I28" s="1"/>
    </row>
    <row r="29" spans="1:9" x14ac:dyDescent="0.25">
      <c r="A29" s="8" t="s">
        <v>63</v>
      </c>
      <c r="B29" s="21">
        <v>106742</v>
      </c>
      <c r="C29" s="21">
        <v>111450</v>
      </c>
      <c r="D29" s="21">
        <v>382764</v>
      </c>
      <c r="E29" s="21">
        <v>382314</v>
      </c>
      <c r="F29" s="10">
        <f t="shared" si="0"/>
        <v>-0.11756591528984472</v>
      </c>
      <c r="G29" s="1"/>
      <c r="H29" s="1"/>
      <c r="I29" s="1"/>
    </row>
    <row r="30" spans="1:9" x14ac:dyDescent="0.25">
      <c r="A30" s="11" t="s">
        <v>64</v>
      </c>
      <c r="B30" s="22">
        <v>122688</v>
      </c>
      <c r="C30" s="22">
        <v>167492</v>
      </c>
      <c r="D30" s="22">
        <v>518821</v>
      </c>
      <c r="E30" s="22">
        <v>675187</v>
      </c>
      <c r="F30" s="13">
        <f t="shared" si="0"/>
        <v>30.138718363366166</v>
      </c>
      <c r="G30" s="1"/>
      <c r="H30" s="1"/>
      <c r="I30" s="1"/>
    </row>
    <row r="31" spans="1:9" x14ac:dyDescent="0.25">
      <c r="A31" s="8" t="s">
        <v>65</v>
      </c>
      <c r="B31" s="21">
        <v>76512</v>
      </c>
      <c r="C31" s="21">
        <v>100909</v>
      </c>
      <c r="D31" s="21">
        <v>355580</v>
      </c>
      <c r="E31" s="21">
        <v>436018</v>
      </c>
      <c r="F31" s="10">
        <f t="shared" si="0"/>
        <v>22.62163226278193</v>
      </c>
      <c r="G31" s="1"/>
      <c r="H31" s="1"/>
      <c r="I31" s="1"/>
    </row>
    <row r="32" spans="1:9" x14ac:dyDescent="0.25">
      <c r="A32" s="11" t="s">
        <v>66</v>
      </c>
      <c r="B32" s="22">
        <v>2780056</v>
      </c>
      <c r="C32" s="22">
        <v>2973690</v>
      </c>
      <c r="D32" s="22">
        <v>10516708</v>
      </c>
      <c r="E32" s="22">
        <v>11219335</v>
      </c>
      <c r="F32" s="13">
        <f t="shared" si="0"/>
        <v>6.6810545657443328</v>
      </c>
      <c r="G32" s="1"/>
      <c r="H32" s="1"/>
      <c r="I32" s="1"/>
    </row>
    <row r="33" spans="1:9" x14ac:dyDescent="0.25">
      <c r="A33" s="8" t="s">
        <v>67</v>
      </c>
      <c r="B33" s="21">
        <v>312626</v>
      </c>
      <c r="C33" s="21">
        <v>333288</v>
      </c>
      <c r="D33" s="21">
        <v>1170472</v>
      </c>
      <c r="E33" s="21">
        <v>1188269</v>
      </c>
      <c r="F33" s="10">
        <f t="shared" si="0"/>
        <v>1.5204977137428273</v>
      </c>
      <c r="G33" s="1"/>
      <c r="H33" s="1"/>
      <c r="I33" s="1"/>
    </row>
    <row r="34" spans="1:9" x14ac:dyDescent="0.25">
      <c r="A34" s="11" t="s">
        <v>68</v>
      </c>
      <c r="B34" s="22">
        <v>15386</v>
      </c>
      <c r="C34" s="22">
        <v>31944</v>
      </c>
      <c r="D34" s="22">
        <v>80688</v>
      </c>
      <c r="E34" s="22">
        <v>75986</v>
      </c>
      <c r="F34" s="13">
        <f t="shared" si="0"/>
        <v>-5.8273844933571297</v>
      </c>
      <c r="G34" s="1"/>
      <c r="H34" s="1"/>
      <c r="I34" s="1"/>
    </row>
    <row r="35" spans="1:9" x14ac:dyDescent="0.25">
      <c r="A35" s="14" t="s">
        <v>69</v>
      </c>
      <c r="B35" s="15">
        <f>SUM(B7:B34)</f>
        <v>14261667</v>
      </c>
      <c r="C35" s="15">
        <f t="shared" ref="C35:E35" si="1">SUM(C7:C34)</f>
        <v>14682719</v>
      </c>
      <c r="D35" s="15">
        <f t="shared" si="1"/>
        <v>54131079</v>
      </c>
      <c r="E35" s="15">
        <f t="shared" si="1"/>
        <v>56303710</v>
      </c>
      <c r="F35" s="16">
        <f t="shared" si="0"/>
        <v>4.0136480560455823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342664</v>
      </c>
      <c r="C38" s="41">
        <f>D7</f>
        <v>330643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12917221</v>
      </c>
      <c r="G38" s="42">
        <f>LOOKUP(E38,$A$38:$A$65,$C$38:$C$65)</f>
        <v>13108517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564336</v>
      </c>
      <c r="C39" s="41">
        <f t="shared" ref="C39:C65" si="5">D8</f>
        <v>553845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11219335</v>
      </c>
      <c r="G39" s="42">
        <f t="shared" ref="G39:G65" si="8">LOOKUP(E39,$A$38:$A$65,$C$38:$C$65)</f>
        <v>10516708</v>
      </c>
    </row>
    <row r="40" spans="1:9" x14ac:dyDescent="0.25">
      <c r="A40" s="42" t="str">
        <f t="shared" si="3"/>
        <v>ALMERIA</v>
      </c>
      <c r="B40" s="41">
        <f t="shared" si="4"/>
        <v>190929</v>
      </c>
      <c r="C40" s="41">
        <f t="shared" si="5"/>
        <v>168964</v>
      </c>
      <c r="D40" s="41">
        <f t="shared" si="6"/>
        <v>24</v>
      </c>
      <c r="E40" s="42" t="str">
        <f t="shared" si="2"/>
        <v>BARCELONA</v>
      </c>
      <c r="F40" s="42">
        <f t="shared" si="7"/>
        <v>9713499</v>
      </c>
      <c r="G40" s="42">
        <f t="shared" si="8"/>
        <v>9117639</v>
      </c>
    </row>
    <row r="41" spans="1:9" x14ac:dyDescent="0.25">
      <c r="A41" s="42" t="str">
        <f t="shared" si="3"/>
        <v>AVILES</v>
      </c>
      <c r="B41" s="41">
        <f t="shared" si="4"/>
        <v>514268</v>
      </c>
      <c r="C41" s="41">
        <f t="shared" si="5"/>
        <v>362406</v>
      </c>
      <c r="D41" s="41">
        <f t="shared" si="6"/>
        <v>14</v>
      </c>
      <c r="E41" s="42" t="str">
        <f t="shared" si="2"/>
        <v>LAS PALMAS</v>
      </c>
      <c r="F41" s="42">
        <f t="shared" si="7"/>
        <v>5267962</v>
      </c>
      <c r="G41" s="42">
        <f t="shared" si="8"/>
        <v>5402195</v>
      </c>
    </row>
    <row r="42" spans="1:9" x14ac:dyDescent="0.25">
      <c r="A42" s="42" t="str">
        <f t="shared" si="3"/>
        <v>BAHIA DE ALGECIRAS</v>
      </c>
      <c r="B42" s="41">
        <f t="shared" si="4"/>
        <v>12917221</v>
      </c>
      <c r="C42" s="41">
        <f t="shared" si="5"/>
        <v>13108517</v>
      </c>
      <c r="D42" s="41">
        <f t="shared" si="6"/>
        <v>1</v>
      </c>
      <c r="E42" s="42" t="str">
        <f t="shared" si="2"/>
        <v>BALEARES</v>
      </c>
      <c r="F42" s="42">
        <f t="shared" si="7"/>
        <v>2971229</v>
      </c>
      <c r="G42" s="42">
        <f t="shared" si="8"/>
        <v>2644012</v>
      </c>
    </row>
    <row r="43" spans="1:9" x14ac:dyDescent="0.25">
      <c r="A43" s="42" t="str">
        <f t="shared" si="3"/>
        <v>BAHIA DE CADIZ</v>
      </c>
      <c r="B43" s="41">
        <f t="shared" si="4"/>
        <v>988478</v>
      </c>
      <c r="C43" s="41">
        <f t="shared" si="5"/>
        <v>895081</v>
      </c>
      <c r="D43" s="41">
        <f t="shared" si="6"/>
        <v>9</v>
      </c>
      <c r="E43" s="42" t="str">
        <f t="shared" si="2"/>
        <v>BILBAO</v>
      </c>
      <c r="F43" s="42">
        <f t="shared" si="7"/>
        <v>2965680</v>
      </c>
      <c r="G43" s="42">
        <f t="shared" si="8"/>
        <v>3030397</v>
      </c>
    </row>
    <row r="44" spans="1:9" x14ac:dyDescent="0.25">
      <c r="A44" s="42" t="str">
        <f t="shared" si="3"/>
        <v>BALEARES</v>
      </c>
      <c r="B44" s="41">
        <f t="shared" si="4"/>
        <v>2971229</v>
      </c>
      <c r="C44" s="41">
        <f t="shared" si="5"/>
        <v>2644012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2336307</v>
      </c>
      <c r="G44" s="42">
        <f t="shared" si="8"/>
        <v>2366232</v>
      </c>
    </row>
    <row r="45" spans="1:9" x14ac:dyDescent="0.25">
      <c r="A45" s="42" t="str">
        <f t="shared" si="3"/>
        <v>BARCELONA</v>
      </c>
      <c r="B45" s="41">
        <f t="shared" si="4"/>
        <v>9713499</v>
      </c>
      <c r="C45" s="41">
        <f t="shared" si="5"/>
        <v>9117639</v>
      </c>
      <c r="D45" s="41">
        <f t="shared" si="6"/>
        <v>3</v>
      </c>
      <c r="E45" s="42" t="str">
        <f t="shared" si="2"/>
        <v>VIGO</v>
      </c>
      <c r="F45" s="42">
        <f t="shared" si="7"/>
        <v>1188269</v>
      </c>
      <c r="G45" s="42">
        <f t="shared" si="8"/>
        <v>1170472</v>
      </c>
    </row>
    <row r="46" spans="1:9" x14ac:dyDescent="0.25">
      <c r="A46" s="42" t="str">
        <f t="shared" si="3"/>
        <v>BILBAO</v>
      </c>
      <c r="B46" s="41">
        <f t="shared" si="4"/>
        <v>2965680</v>
      </c>
      <c r="C46" s="41">
        <f t="shared" si="5"/>
        <v>3030397</v>
      </c>
      <c r="D46" s="41">
        <f t="shared" si="6"/>
        <v>6</v>
      </c>
      <c r="E46" s="42" t="str">
        <f t="shared" si="2"/>
        <v>BAHIA DE CADIZ</v>
      </c>
      <c r="F46" s="42">
        <f t="shared" si="7"/>
        <v>988478</v>
      </c>
      <c r="G46" s="42">
        <f t="shared" si="8"/>
        <v>895081</v>
      </c>
    </row>
    <row r="47" spans="1:9" x14ac:dyDescent="0.25">
      <c r="A47" s="42" t="str">
        <f t="shared" si="3"/>
        <v>CARTAGENA</v>
      </c>
      <c r="B47" s="41">
        <f t="shared" si="4"/>
        <v>290358</v>
      </c>
      <c r="C47" s="41">
        <f t="shared" si="5"/>
        <v>222423</v>
      </c>
      <c r="D47" s="41">
        <f t="shared" si="6"/>
        <v>20</v>
      </c>
      <c r="E47" s="42" t="str">
        <f t="shared" si="2"/>
        <v>PASAIA</v>
      </c>
      <c r="F47" s="42">
        <f t="shared" si="7"/>
        <v>733558</v>
      </c>
      <c r="G47" s="42">
        <f t="shared" si="8"/>
        <v>707317</v>
      </c>
    </row>
    <row r="48" spans="1:9" x14ac:dyDescent="0.25">
      <c r="A48" s="42" t="str">
        <f t="shared" si="3"/>
        <v>CASTELLON</v>
      </c>
      <c r="B48" s="41">
        <f t="shared" si="4"/>
        <v>401742</v>
      </c>
      <c r="C48" s="41">
        <f t="shared" si="5"/>
        <v>331549</v>
      </c>
      <c r="D48" s="41">
        <f t="shared" si="6"/>
        <v>16</v>
      </c>
      <c r="E48" s="42" t="str">
        <f t="shared" si="2"/>
        <v>MALAGA</v>
      </c>
      <c r="F48" s="42">
        <f t="shared" si="7"/>
        <v>713591</v>
      </c>
      <c r="G48" s="42">
        <f t="shared" si="8"/>
        <v>580975</v>
      </c>
    </row>
    <row r="49" spans="1:7" x14ac:dyDescent="0.25">
      <c r="A49" s="42" t="str">
        <f t="shared" si="3"/>
        <v>CEUTA</v>
      </c>
      <c r="B49" s="41">
        <f t="shared" si="4"/>
        <v>275746</v>
      </c>
      <c r="C49" s="41">
        <f t="shared" si="5"/>
        <v>258230</v>
      </c>
      <c r="D49" s="41">
        <f t="shared" si="6"/>
        <v>21</v>
      </c>
      <c r="E49" s="42" t="str">
        <f t="shared" si="2"/>
        <v>SEVILLA</v>
      </c>
      <c r="F49" s="42">
        <f t="shared" si="7"/>
        <v>675187</v>
      </c>
      <c r="G49" s="42">
        <f t="shared" si="8"/>
        <v>518821</v>
      </c>
    </row>
    <row r="50" spans="1:7" x14ac:dyDescent="0.25">
      <c r="A50" s="42" t="str">
        <f t="shared" si="3"/>
        <v>FERROL-SAN CIBRAO</v>
      </c>
      <c r="B50" s="41">
        <f t="shared" si="4"/>
        <v>147490</v>
      </c>
      <c r="C50" s="41">
        <f t="shared" si="5"/>
        <v>157179</v>
      </c>
      <c r="D50" s="41">
        <f t="shared" si="6"/>
        <v>26</v>
      </c>
      <c r="E50" s="42" t="str">
        <f t="shared" si="2"/>
        <v>ALICANTE</v>
      </c>
      <c r="F50" s="42">
        <f t="shared" si="7"/>
        <v>564336</v>
      </c>
      <c r="G50" s="42">
        <f t="shared" si="8"/>
        <v>553845</v>
      </c>
    </row>
    <row r="51" spans="1:7" x14ac:dyDescent="0.25">
      <c r="A51" s="42" t="str">
        <f t="shared" si="3"/>
        <v>GIJON</v>
      </c>
      <c r="B51" s="41">
        <f t="shared" si="4"/>
        <v>210369</v>
      </c>
      <c r="C51" s="41">
        <f t="shared" si="5"/>
        <v>180598</v>
      </c>
      <c r="D51" s="41">
        <f t="shared" si="6"/>
        <v>23</v>
      </c>
      <c r="E51" s="42" t="str">
        <f t="shared" si="2"/>
        <v>AVILES</v>
      </c>
      <c r="F51" s="42">
        <f t="shared" si="7"/>
        <v>514268</v>
      </c>
      <c r="G51" s="42">
        <f t="shared" si="8"/>
        <v>362406</v>
      </c>
    </row>
    <row r="52" spans="1:7" x14ac:dyDescent="0.25">
      <c r="A52" s="42" t="str">
        <f t="shared" si="3"/>
        <v>HUELVA</v>
      </c>
      <c r="B52" s="41">
        <f t="shared" si="4"/>
        <v>169660</v>
      </c>
      <c r="C52" s="41">
        <f t="shared" si="5"/>
        <v>164228</v>
      </c>
      <c r="D52" s="41">
        <f t="shared" si="6"/>
        <v>25</v>
      </c>
      <c r="E52" s="42" t="str">
        <f t="shared" si="2"/>
        <v>TARRAGONA</v>
      </c>
      <c r="F52" s="42">
        <f t="shared" si="7"/>
        <v>436018</v>
      </c>
      <c r="G52" s="42">
        <f t="shared" si="8"/>
        <v>355580</v>
      </c>
    </row>
    <row r="53" spans="1:7" x14ac:dyDescent="0.25">
      <c r="A53" s="42" t="str">
        <f t="shared" si="3"/>
        <v>LAS PALMAS</v>
      </c>
      <c r="B53" s="41">
        <f t="shared" si="4"/>
        <v>5267962</v>
      </c>
      <c r="C53" s="41">
        <f t="shared" si="5"/>
        <v>5402195</v>
      </c>
      <c r="D53" s="41">
        <f t="shared" si="6"/>
        <v>4</v>
      </c>
      <c r="E53" s="42" t="str">
        <f t="shared" si="2"/>
        <v>CASTELLON</v>
      </c>
      <c r="F53" s="42">
        <f t="shared" si="7"/>
        <v>401742</v>
      </c>
      <c r="G53" s="42">
        <f t="shared" si="8"/>
        <v>331549</v>
      </c>
    </row>
    <row r="54" spans="1:7" x14ac:dyDescent="0.25">
      <c r="A54" s="42" t="str">
        <f t="shared" si="3"/>
        <v>MALAGA</v>
      </c>
      <c r="B54" s="41">
        <f t="shared" si="4"/>
        <v>713591</v>
      </c>
      <c r="C54" s="41">
        <f t="shared" si="5"/>
        <v>580975</v>
      </c>
      <c r="D54" s="41">
        <f t="shared" si="6"/>
        <v>11</v>
      </c>
      <c r="E54" s="42" t="str">
        <f t="shared" si="2"/>
        <v>SANTANDER</v>
      </c>
      <c r="F54" s="42">
        <f t="shared" si="7"/>
        <v>382314</v>
      </c>
      <c r="G54" s="42">
        <f t="shared" si="8"/>
        <v>382764</v>
      </c>
    </row>
    <row r="55" spans="1:7" x14ac:dyDescent="0.25">
      <c r="A55" s="42" t="str">
        <f t="shared" si="3"/>
        <v>MARIN Y RIA DE PONTEVEDRA</v>
      </c>
      <c r="B55" s="41">
        <f t="shared" si="4"/>
        <v>308748</v>
      </c>
      <c r="C55" s="41">
        <f t="shared" si="5"/>
        <v>263781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342664</v>
      </c>
      <c r="G55" s="42">
        <f t="shared" si="8"/>
        <v>330643</v>
      </c>
    </row>
    <row r="56" spans="1:7" x14ac:dyDescent="0.25">
      <c r="A56" s="42" t="str">
        <f t="shared" si="3"/>
        <v>MELILLA</v>
      </c>
      <c r="B56" s="41">
        <f t="shared" si="4"/>
        <v>225068</v>
      </c>
      <c r="C56" s="41">
        <f t="shared" si="5"/>
        <v>195599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308748</v>
      </c>
      <c r="G56" s="42">
        <f t="shared" si="8"/>
        <v>263781</v>
      </c>
    </row>
    <row r="57" spans="1:7" x14ac:dyDescent="0.25">
      <c r="A57" s="42" t="str">
        <f t="shared" si="3"/>
        <v>MOTRIL</v>
      </c>
      <c r="B57" s="41">
        <f t="shared" si="4"/>
        <v>77698</v>
      </c>
      <c r="C57" s="41">
        <f t="shared" si="5"/>
        <v>64236</v>
      </c>
      <c r="D57" s="41">
        <f t="shared" si="6"/>
        <v>27</v>
      </c>
      <c r="E57" s="42" t="str">
        <f t="shared" si="2"/>
        <v>CARTAGENA</v>
      </c>
      <c r="F57" s="42">
        <f t="shared" si="9"/>
        <v>290358</v>
      </c>
      <c r="G57" s="42">
        <f t="shared" si="8"/>
        <v>222423</v>
      </c>
    </row>
    <row r="58" spans="1:7" x14ac:dyDescent="0.25">
      <c r="A58" s="42" t="str">
        <f t="shared" si="3"/>
        <v>PASAIA</v>
      </c>
      <c r="B58" s="41">
        <f t="shared" si="4"/>
        <v>733558</v>
      </c>
      <c r="C58" s="41">
        <f t="shared" si="5"/>
        <v>707317</v>
      </c>
      <c r="D58" s="41">
        <f t="shared" si="6"/>
        <v>10</v>
      </c>
      <c r="E58" s="42" t="str">
        <f t="shared" si="2"/>
        <v>CEUTA</v>
      </c>
      <c r="F58" s="42">
        <f t="shared" si="9"/>
        <v>275746</v>
      </c>
      <c r="G58" s="42">
        <f t="shared" si="8"/>
        <v>258230</v>
      </c>
    </row>
    <row r="59" spans="1:7" x14ac:dyDescent="0.25">
      <c r="A59" s="42" t="str">
        <f t="shared" si="3"/>
        <v>SANTA CRUZ DE TENERIFE</v>
      </c>
      <c r="B59" s="41">
        <f t="shared" si="4"/>
        <v>2336307</v>
      </c>
      <c r="C59" s="41">
        <f t="shared" si="5"/>
        <v>2366232</v>
      </c>
      <c r="D59" s="41">
        <f t="shared" si="6"/>
        <v>7</v>
      </c>
      <c r="E59" s="42" t="str">
        <f t="shared" si="2"/>
        <v>MELILLA</v>
      </c>
      <c r="F59" s="42">
        <f t="shared" si="9"/>
        <v>225068</v>
      </c>
      <c r="G59" s="42">
        <f t="shared" si="8"/>
        <v>195599</v>
      </c>
    </row>
    <row r="60" spans="1:7" x14ac:dyDescent="0.25">
      <c r="A60" s="42" t="str">
        <f t="shared" si="3"/>
        <v>SANTANDER</v>
      </c>
      <c r="B60" s="41">
        <f t="shared" si="4"/>
        <v>382314</v>
      </c>
      <c r="C60" s="41">
        <f t="shared" si="5"/>
        <v>382764</v>
      </c>
      <c r="D60" s="41">
        <f t="shared" si="6"/>
        <v>17</v>
      </c>
      <c r="E60" s="42" t="str">
        <f t="shared" si="2"/>
        <v>GIJON</v>
      </c>
      <c r="F60" s="42">
        <f t="shared" si="9"/>
        <v>210369</v>
      </c>
      <c r="G60" s="42">
        <f t="shared" si="8"/>
        <v>180598</v>
      </c>
    </row>
    <row r="61" spans="1:7" x14ac:dyDescent="0.25">
      <c r="A61" s="42" t="str">
        <f t="shared" si="3"/>
        <v>SEVILLA</v>
      </c>
      <c r="B61" s="41">
        <f t="shared" si="4"/>
        <v>675187</v>
      </c>
      <c r="C61" s="41">
        <f t="shared" si="5"/>
        <v>518821</v>
      </c>
      <c r="D61" s="41">
        <f t="shared" si="6"/>
        <v>12</v>
      </c>
      <c r="E61" s="42" t="str">
        <f t="shared" si="2"/>
        <v>ALMERIA</v>
      </c>
      <c r="F61" s="42">
        <f t="shared" si="9"/>
        <v>190929</v>
      </c>
      <c r="G61" s="42">
        <f t="shared" si="8"/>
        <v>168964</v>
      </c>
    </row>
    <row r="62" spans="1:7" x14ac:dyDescent="0.25">
      <c r="A62" s="42" t="str">
        <f t="shared" si="3"/>
        <v>TARRAGONA</v>
      </c>
      <c r="B62" s="41">
        <f t="shared" si="4"/>
        <v>436018</v>
      </c>
      <c r="C62" s="41">
        <f t="shared" si="5"/>
        <v>355580</v>
      </c>
      <c r="D62" s="41">
        <f t="shared" si="6"/>
        <v>15</v>
      </c>
      <c r="E62" s="42" t="str">
        <f t="shared" si="2"/>
        <v>HUELVA</v>
      </c>
      <c r="F62" s="42">
        <f t="shared" si="9"/>
        <v>169660</v>
      </c>
      <c r="G62" s="42">
        <f t="shared" si="8"/>
        <v>164228</v>
      </c>
    </row>
    <row r="63" spans="1:7" x14ac:dyDescent="0.25">
      <c r="A63" s="42" t="str">
        <f t="shared" si="3"/>
        <v>VALENCIA</v>
      </c>
      <c r="B63" s="41">
        <f t="shared" si="4"/>
        <v>11219335</v>
      </c>
      <c r="C63" s="41">
        <f t="shared" si="5"/>
        <v>10516708</v>
      </c>
      <c r="D63" s="41">
        <f t="shared" si="6"/>
        <v>2</v>
      </c>
      <c r="E63" s="42" t="str">
        <f t="shared" si="2"/>
        <v>FERROL-SAN CIBRAO</v>
      </c>
      <c r="F63" s="42">
        <f t="shared" si="9"/>
        <v>147490</v>
      </c>
      <c r="G63" s="42">
        <f t="shared" si="8"/>
        <v>157179</v>
      </c>
    </row>
    <row r="64" spans="1:7" x14ac:dyDescent="0.25">
      <c r="A64" s="42" t="str">
        <f t="shared" si="3"/>
        <v>VIGO</v>
      </c>
      <c r="B64" s="41">
        <f t="shared" si="4"/>
        <v>1188269</v>
      </c>
      <c r="C64" s="41">
        <f t="shared" si="5"/>
        <v>1170472</v>
      </c>
      <c r="D64" s="41">
        <f t="shared" si="6"/>
        <v>8</v>
      </c>
      <c r="E64" s="42" t="str">
        <f t="shared" si="2"/>
        <v>MOTRIL</v>
      </c>
      <c r="F64" s="42">
        <f t="shared" si="9"/>
        <v>77698</v>
      </c>
      <c r="G64" s="42">
        <f t="shared" si="8"/>
        <v>64236</v>
      </c>
    </row>
    <row r="65" spans="1:7" x14ac:dyDescent="0.25">
      <c r="A65" s="42" t="str">
        <f t="shared" si="3"/>
        <v>VILAGARCIA</v>
      </c>
      <c r="B65" s="41">
        <f t="shared" si="4"/>
        <v>75986</v>
      </c>
      <c r="C65" s="41">
        <f t="shared" si="5"/>
        <v>80688</v>
      </c>
      <c r="D65" s="41">
        <f t="shared" si="6"/>
        <v>28</v>
      </c>
      <c r="E65" s="42" t="str">
        <f t="shared" si="2"/>
        <v>VILAGARCIA</v>
      </c>
      <c r="F65" s="42">
        <f t="shared" si="9"/>
        <v>75986</v>
      </c>
      <c r="G65" s="42">
        <f t="shared" si="8"/>
        <v>80688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2815</v>
      </c>
      <c r="C7" s="23">
        <v>2531</v>
      </c>
      <c r="D7" s="23">
        <v>10494</v>
      </c>
      <c r="E7" s="23">
        <v>9702</v>
      </c>
      <c r="F7" s="10">
        <f>((E7*100)/D7)-100</f>
        <v>-7.5471698113207566</v>
      </c>
      <c r="G7" s="1"/>
      <c r="H7" s="1"/>
      <c r="I7" s="1"/>
    </row>
    <row r="8" spans="1:12" x14ac:dyDescent="0.25">
      <c r="A8" s="11" t="s">
        <v>42</v>
      </c>
      <c r="B8" s="24">
        <v>495</v>
      </c>
      <c r="C8" s="24">
        <v>91</v>
      </c>
      <c r="D8" s="24">
        <v>1288</v>
      </c>
      <c r="E8" s="24">
        <v>616</v>
      </c>
      <c r="F8" s="13">
        <f t="shared" ref="F8:F35" si="0">((E8*100)/D8)-100</f>
        <v>-52.173913043478258</v>
      </c>
      <c r="G8" s="1"/>
      <c r="H8" s="1"/>
      <c r="I8" s="1"/>
    </row>
    <row r="9" spans="1:12" x14ac:dyDescent="0.25">
      <c r="A9" s="8" t="s">
        <v>43</v>
      </c>
      <c r="B9" s="23">
        <v>9</v>
      </c>
      <c r="C9" s="23">
        <v>461</v>
      </c>
      <c r="D9" s="23">
        <v>542</v>
      </c>
      <c r="E9" s="23">
        <v>1461</v>
      </c>
      <c r="F9" s="10">
        <f t="shared" si="0"/>
        <v>169.55719557195573</v>
      </c>
      <c r="G9" s="1"/>
      <c r="H9" s="1"/>
      <c r="I9" s="1"/>
    </row>
    <row r="10" spans="1:12" x14ac:dyDescent="0.25">
      <c r="A10" s="11" t="s">
        <v>44</v>
      </c>
      <c r="B10" s="24">
        <v>1635</v>
      </c>
      <c r="C10" s="24">
        <v>1061</v>
      </c>
      <c r="D10" s="24">
        <v>7812</v>
      </c>
      <c r="E10" s="24">
        <v>6267</v>
      </c>
      <c r="F10" s="13">
        <f t="shared" si="0"/>
        <v>-19.777265745007682</v>
      </c>
      <c r="G10" s="1"/>
      <c r="H10" s="1"/>
      <c r="I10" s="1"/>
    </row>
    <row r="11" spans="1:12" x14ac:dyDescent="0.25">
      <c r="A11" s="8" t="s">
        <v>45</v>
      </c>
      <c r="B11" s="23">
        <v>69</v>
      </c>
      <c r="C11" s="23">
        <v>32</v>
      </c>
      <c r="D11" s="23">
        <v>274</v>
      </c>
      <c r="E11" s="23">
        <v>332</v>
      </c>
      <c r="F11" s="10">
        <f t="shared" si="0"/>
        <v>21.167883211678827</v>
      </c>
      <c r="G11" s="1"/>
      <c r="H11" s="1"/>
      <c r="I11" s="1"/>
    </row>
    <row r="12" spans="1:12" x14ac:dyDescent="0.25">
      <c r="A12" s="11" t="s">
        <v>46</v>
      </c>
      <c r="B12" s="24">
        <v>2263</v>
      </c>
      <c r="C12" s="24">
        <v>1877</v>
      </c>
      <c r="D12" s="24">
        <v>8954</v>
      </c>
      <c r="E12" s="24">
        <v>7917</v>
      </c>
      <c r="F12" s="13">
        <f t="shared" si="0"/>
        <v>-11.581416126870678</v>
      </c>
      <c r="G12" s="1"/>
      <c r="H12" s="1"/>
      <c r="I12" s="1"/>
    </row>
    <row r="13" spans="1:12" x14ac:dyDescent="0.25">
      <c r="A13" s="8" t="s">
        <v>47</v>
      </c>
      <c r="B13" s="23">
        <v>260</v>
      </c>
      <c r="C13" s="23">
        <v>196</v>
      </c>
      <c r="D13" s="23">
        <v>1011</v>
      </c>
      <c r="E13" s="23">
        <v>865</v>
      </c>
      <c r="F13" s="10">
        <f t="shared" si="0"/>
        <v>-14.441147378832838</v>
      </c>
      <c r="G13" s="1"/>
      <c r="H13" s="1"/>
      <c r="I13" s="1"/>
    </row>
    <row r="14" spans="1:12" x14ac:dyDescent="0.25">
      <c r="A14" s="11" t="s">
        <v>48</v>
      </c>
      <c r="B14" s="24">
        <v>302</v>
      </c>
      <c r="C14" s="24">
        <v>330</v>
      </c>
      <c r="D14" s="24">
        <v>981</v>
      </c>
      <c r="E14" s="24">
        <v>1138</v>
      </c>
      <c r="F14" s="13">
        <f t="shared" si="0"/>
        <v>16.004077471967378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162</v>
      </c>
      <c r="C16" s="24">
        <v>100</v>
      </c>
      <c r="D16" s="24">
        <v>563</v>
      </c>
      <c r="E16" s="24">
        <v>434</v>
      </c>
      <c r="F16" s="13">
        <f t="shared" si="0"/>
        <v>-22.912966252220244</v>
      </c>
      <c r="G16" s="1"/>
      <c r="H16" s="1"/>
      <c r="I16" s="1"/>
    </row>
    <row r="17" spans="1:9" x14ac:dyDescent="0.25">
      <c r="A17" s="8" t="s">
        <v>51</v>
      </c>
      <c r="B17" s="23">
        <v>780</v>
      </c>
      <c r="C17" s="23">
        <v>936</v>
      </c>
      <c r="D17" s="23">
        <v>1912</v>
      </c>
      <c r="E17" s="23">
        <v>2459</v>
      </c>
      <c r="F17" s="10">
        <f t="shared" si="0"/>
        <v>28.608786610878667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1</v>
      </c>
      <c r="D18" s="24">
        <v>25</v>
      </c>
      <c r="E18" s="24">
        <v>1</v>
      </c>
      <c r="F18" s="13">
        <f t="shared" si="0"/>
        <v>-96</v>
      </c>
      <c r="G18" s="1"/>
      <c r="H18" s="1"/>
      <c r="I18" s="1"/>
    </row>
    <row r="19" spans="1:9" x14ac:dyDescent="0.25">
      <c r="A19" s="8" t="s">
        <v>53</v>
      </c>
      <c r="B19" s="23">
        <v>25</v>
      </c>
      <c r="C19" s="23">
        <v>30</v>
      </c>
      <c r="D19" s="23">
        <v>90</v>
      </c>
      <c r="E19" s="23">
        <v>61</v>
      </c>
      <c r="F19" s="10">
        <f t="shared" si="0"/>
        <v>-32.222222222222229</v>
      </c>
      <c r="G19" s="1"/>
      <c r="H19" s="1"/>
      <c r="I19" s="1"/>
    </row>
    <row r="20" spans="1:9" x14ac:dyDescent="0.25">
      <c r="A20" s="11" t="s">
        <v>54</v>
      </c>
      <c r="B20" s="24">
        <v>106</v>
      </c>
      <c r="C20" s="24">
        <v>163</v>
      </c>
      <c r="D20" s="24">
        <v>1229</v>
      </c>
      <c r="E20" s="24">
        <v>2372</v>
      </c>
      <c r="F20" s="13">
        <f t="shared" si="0"/>
        <v>93.00244100895037</v>
      </c>
      <c r="G20" s="1"/>
      <c r="H20" s="1"/>
      <c r="I20" s="1"/>
    </row>
    <row r="21" spans="1:9" x14ac:dyDescent="0.25">
      <c r="A21" s="8" t="s">
        <v>55</v>
      </c>
      <c r="B21" s="23">
        <v>105</v>
      </c>
      <c r="C21" s="23">
        <v>246</v>
      </c>
      <c r="D21" s="23">
        <v>796</v>
      </c>
      <c r="E21" s="23">
        <v>808</v>
      </c>
      <c r="F21" s="10">
        <f t="shared" si="0"/>
        <v>1.5075376884422127</v>
      </c>
      <c r="G21" s="1"/>
      <c r="H21" s="1"/>
      <c r="I21" s="1"/>
    </row>
    <row r="22" spans="1:9" x14ac:dyDescent="0.25">
      <c r="A22" s="11" t="s">
        <v>56</v>
      </c>
      <c r="B22" s="24">
        <v>332</v>
      </c>
      <c r="C22" s="24">
        <v>327</v>
      </c>
      <c r="D22" s="24">
        <v>1851</v>
      </c>
      <c r="E22" s="24">
        <v>1419</v>
      </c>
      <c r="F22" s="13">
        <f t="shared" si="0"/>
        <v>-23.338735818476493</v>
      </c>
      <c r="G22" s="1"/>
      <c r="H22" s="1"/>
      <c r="I22" s="1"/>
    </row>
    <row r="23" spans="1:9" x14ac:dyDescent="0.25">
      <c r="A23" s="8" t="s">
        <v>57</v>
      </c>
      <c r="B23" s="23">
        <v>31</v>
      </c>
      <c r="C23" s="23">
        <v>34</v>
      </c>
      <c r="D23" s="23">
        <v>196</v>
      </c>
      <c r="E23" s="23">
        <v>514</v>
      </c>
      <c r="F23" s="10">
        <f t="shared" si="0"/>
        <v>162.24489795918367</v>
      </c>
      <c r="G23" s="1"/>
      <c r="H23" s="1"/>
      <c r="I23" s="1"/>
    </row>
    <row r="24" spans="1:9" x14ac:dyDescent="0.25">
      <c r="A24" s="11" t="s">
        <v>58</v>
      </c>
      <c r="B24" s="24">
        <v>535</v>
      </c>
      <c r="C24" s="24">
        <v>404</v>
      </c>
      <c r="D24" s="24">
        <v>1878</v>
      </c>
      <c r="E24" s="24">
        <v>1628</v>
      </c>
      <c r="F24" s="13">
        <f t="shared" si="0"/>
        <v>-13.312034078807244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114</v>
      </c>
      <c r="C26" s="24">
        <v>269</v>
      </c>
      <c r="D26" s="24">
        <v>655</v>
      </c>
      <c r="E26" s="24">
        <v>1020</v>
      </c>
      <c r="F26" s="13">
        <f t="shared" si="0"/>
        <v>55.725190839694648</v>
      </c>
      <c r="G26" s="1"/>
      <c r="H26" s="1"/>
      <c r="I26" s="1"/>
    </row>
    <row r="27" spans="1:9" x14ac:dyDescent="0.25">
      <c r="A27" s="8" t="s">
        <v>61</v>
      </c>
      <c r="B27" s="23">
        <v>1115</v>
      </c>
      <c r="C27" s="23">
        <v>804</v>
      </c>
      <c r="D27" s="23">
        <v>4697</v>
      </c>
      <c r="E27" s="23">
        <v>4673</v>
      </c>
      <c r="F27" s="10">
        <f t="shared" si="0"/>
        <v>-0.51096444539066965</v>
      </c>
      <c r="G27" s="1"/>
      <c r="H27" s="1"/>
      <c r="I27" s="1"/>
    </row>
    <row r="28" spans="1:9" x14ac:dyDescent="0.25">
      <c r="A28" s="11" t="s">
        <v>62</v>
      </c>
      <c r="B28" s="24">
        <v>144</v>
      </c>
      <c r="C28" s="24">
        <v>270</v>
      </c>
      <c r="D28" s="24">
        <v>452</v>
      </c>
      <c r="E28" s="24">
        <v>463</v>
      </c>
      <c r="F28" s="13">
        <f t="shared" si="0"/>
        <v>2.4336283185840699</v>
      </c>
      <c r="G28" s="1"/>
      <c r="H28" s="1"/>
      <c r="I28" s="1"/>
    </row>
    <row r="29" spans="1:9" x14ac:dyDescent="0.25">
      <c r="A29" s="8" t="s">
        <v>63</v>
      </c>
      <c r="B29" s="23">
        <v>685</v>
      </c>
      <c r="C29" s="23">
        <v>963</v>
      </c>
      <c r="D29" s="23">
        <v>3328</v>
      </c>
      <c r="E29" s="23">
        <v>3620</v>
      </c>
      <c r="F29" s="10">
        <f t="shared" si="0"/>
        <v>8.774038461538467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318</v>
      </c>
      <c r="C31" s="23">
        <v>369</v>
      </c>
      <c r="D31" s="23">
        <v>866</v>
      </c>
      <c r="E31" s="23">
        <v>1006</v>
      </c>
      <c r="F31" s="10">
        <f t="shared" si="0"/>
        <v>16.166281755196309</v>
      </c>
      <c r="G31" s="1"/>
      <c r="H31" s="1"/>
      <c r="I31" s="1"/>
    </row>
    <row r="32" spans="1:9" x14ac:dyDescent="0.25">
      <c r="A32" s="11" t="s">
        <v>66</v>
      </c>
      <c r="B32" s="24">
        <v>295</v>
      </c>
      <c r="C32" s="24">
        <v>143</v>
      </c>
      <c r="D32" s="24">
        <v>748</v>
      </c>
      <c r="E32" s="24">
        <v>483</v>
      </c>
      <c r="F32" s="13">
        <f t="shared" si="0"/>
        <v>-35.427807486631011</v>
      </c>
      <c r="G32" s="1"/>
      <c r="H32" s="1"/>
      <c r="I32" s="1"/>
    </row>
    <row r="33" spans="1:9" x14ac:dyDescent="0.25">
      <c r="A33" s="8" t="s">
        <v>67</v>
      </c>
      <c r="B33" s="23">
        <v>5634</v>
      </c>
      <c r="C33" s="23">
        <v>6109</v>
      </c>
      <c r="D33" s="23">
        <v>20123</v>
      </c>
      <c r="E33" s="23">
        <v>21990</v>
      </c>
      <c r="F33" s="10">
        <f t="shared" si="0"/>
        <v>9.2779406649108012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18229</v>
      </c>
      <c r="C35" s="15">
        <f t="shared" ref="C35:E35" si="1">SUM(C7:C34)</f>
        <v>17747</v>
      </c>
      <c r="D35" s="15">
        <f t="shared" si="1"/>
        <v>70765</v>
      </c>
      <c r="E35" s="15">
        <f t="shared" si="1"/>
        <v>71249</v>
      </c>
      <c r="F35" s="16">
        <f t="shared" si="0"/>
        <v>0.68395393202854393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9702</v>
      </c>
      <c r="C38" s="41">
        <f>D7</f>
        <v>10494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21990</v>
      </c>
      <c r="G38" s="42">
        <f>LOOKUP(E38,$A$38:$A$65,$C$38:$C$65)</f>
        <v>20123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616</v>
      </c>
      <c r="C39" s="41">
        <f t="shared" ref="C39:C65" si="5">D8</f>
        <v>1288</v>
      </c>
      <c r="D39" s="41">
        <f t="shared" ref="D39:D65" si="6">_xlfn.RANK.EQ(B39,$B$38:$B$65)+COUNTIF($B$38:$B$65,B39)-1</f>
        <v>17</v>
      </c>
      <c r="E39" s="42" t="str">
        <f t="shared" si="2"/>
        <v>A CORUÑA</v>
      </c>
      <c r="F39" s="42">
        <f t="shared" ref="F39:F54" si="7">LOOKUP(E39,$A$38:$A$65,$B$38:$B$65)</f>
        <v>9702</v>
      </c>
      <c r="G39" s="42">
        <f t="shared" ref="G39:G65" si="8">LOOKUP(E39,$A$38:$A$65,$C$38:$C$65)</f>
        <v>10494</v>
      </c>
    </row>
    <row r="40" spans="1:9" x14ac:dyDescent="0.25">
      <c r="A40" s="42" t="str">
        <f t="shared" si="3"/>
        <v>ALMERIA</v>
      </c>
      <c r="B40" s="41">
        <f t="shared" si="4"/>
        <v>1461</v>
      </c>
      <c r="C40" s="41">
        <f t="shared" si="5"/>
        <v>542</v>
      </c>
      <c r="D40" s="41">
        <f t="shared" si="6"/>
        <v>10</v>
      </c>
      <c r="E40" s="42" t="str">
        <f t="shared" si="2"/>
        <v>BAHIA DE CADIZ</v>
      </c>
      <c r="F40" s="42">
        <f t="shared" si="7"/>
        <v>7917</v>
      </c>
      <c r="G40" s="42">
        <f t="shared" si="8"/>
        <v>8954</v>
      </c>
    </row>
    <row r="41" spans="1:9" x14ac:dyDescent="0.25">
      <c r="A41" s="42" t="str">
        <f t="shared" si="3"/>
        <v>AVILES</v>
      </c>
      <c r="B41" s="41">
        <f t="shared" si="4"/>
        <v>6267</v>
      </c>
      <c r="C41" s="41">
        <f t="shared" si="5"/>
        <v>7812</v>
      </c>
      <c r="D41" s="41">
        <f t="shared" si="6"/>
        <v>4</v>
      </c>
      <c r="E41" s="42" t="str">
        <f t="shared" si="2"/>
        <v>AVILES</v>
      </c>
      <c r="F41" s="42">
        <f t="shared" si="7"/>
        <v>6267</v>
      </c>
      <c r="G41" s="42">
        <f t="shared" si="8"/>
        <v>7812</v>
      </c>
    </row>
    <row r="42" spans="1:9" x14ac:dyDescent="0.25">
      <c r="A42" s="42" t="str">
        <f t="shared" si="3"/>
        <v>BAHIA DE ALGECIRAS</v>
      </c>
      <c r="B42" s="41">
        <f t="shared" si="4"/>
        <v>332</v>
      </c>
      <c r="C42" s="41">
        <f t="shared" si="5"/>
        <v>274</v>
      </c>
      <c r="D42" s="41">
        <f t="shared" si="6"/>
        <v>22</v>
      </c>
      <c r="E42" s="42" t="str">
        <f t="shared" si="2"/>
        <v>PASAIA</v>
      </c>
      <c r="F42" s="42">
        <f t="shared" si="7"/>
        <v>4673</v>
      </c>
      <c r="G42" s="42">
        <f t="shared" si="8"/>
        <v>4697</v>
      </c>
    </row>
    <row r="43" spans="1:9" x14ac:dyDescent="0.25">
      <c r="A43" s="42" t="str">
        <f t="shared" si="3"/>
        <v>BAHIA DE CADIZ</v>
      </c>
      <c r="B43" s="41">
        <f t="shared" si="4"/>
        <v>7917</v>
      </c>
      <c r="C43" s="41">
        <f t="shared" si="5"/>
        <v>8954</v>
      </c>
      <c r="D43" s="41">
        <f t="shared" si="6"/>
        <v>3</v>
      </c>
      <c r="E43" s="42" t="str">
        <f t="shared" si="2"/>
        <v>SANTANDER</v>
      </c>
      <c r="F43" s="42">
        <f t="shared" si="7"/>
        <v>3620</v>
      </c>
      <c r="G43" s="42">
        <f t="shared" si="8"/>
        <v>3328</v>
      </c>
    </row>
    <row r="44" spans="1:9" x14ac:dyDescent="0.25">
      <c r="A44" s="42" t="str">
        <f t="shared" si="3"/>
        <v>BALEARES</v>
      </c>
      <c r="B44" s="41">
        <f t="shared" si="4"/>
        <v>865</v>
      </c>
      <c r="C44" s="41">
        <f t="shared" si="5"/>
        <v>1011</v>
      </c>
      <c r="D44" s="41">
        <f t="shared" si="6"/>
        <v>15</v>
      </c>
      <c r="E44" s="42" t="str">
        <f t="shared" si="2"/>
        <v>CASTELLON</v>
      </c>
      <c r="F44" s="42">
        <f t="shared" si="7"/>
        <v>2459</v>
      </c>
      <c r="G44" s="42">
        <f t="shared" si="8"/>
        <v>1912</v>
      </c>
    </row>
    <row r="45" spans="1:9" x14ac:dyDescent="0.25">
      <c r="A45" s="42" t="str">
        <f t="shared" si="3"/>
        <v>BARCELONA</v>
      </c>
      <c r="B45" s="41">
        <f t="shared" si="4"/>
        <v>1138</v>
      </c>
      <c r="C45" s="41">
        <f t="shared" si="5"/>
        <v>981</v>
      </c>
      <c r="D45" s="41">
        <f t="shared" si="6"/>
        <v>12</v>
      </c>
      <c r="E45" s="42" t="str">
        <f t="shared" si="2"/>
        <v>GIJON</v>
      </c>
      <c r="F45" s="42">
        <f t="shared" si="7"/>
        <v>2372</v>
      </c>
      <c r="G45" s="42">
        <f t="shared" si="8"/>
        <v>1229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1628</v>
      </c>
      <c r="G46" s="42">
        <f t="shared" si="8"/>
        <v>1878</v>
      </c>
    </row>
    <row r="47" spans="1:9" x14ac:dyDescent="0.25">
      <c r="A47" s="42" t="str">
        <f t="shared" si="3"/>
        <v>CARTAGENA</v>
      </c>
      <c r="B47" s="41">
        <f t="shared" si="4"/>
        <v>434</v>
      </c>
      <c r="C47" s="41">
        <f t="shared" si="5"/>
        <v>563</v>
      </c>
      <c r="D47" s="41">
        <f t="shared" si="6"/>
        <v>21</v>
      </c>
      <c r="E47" s="42" t="str">
        <f t="shared" si="2"/>
        <v>ALMERIA</v>
      </c>
      <c r="F47" s="42">
        <f t="shared" si="7"/>
        <v>1461</v>
      </c>
      <c r="G47" s="42">
        <f t="shared" si="8"/>
        <v>542</v>
      </c>
    </row>
    <row r="48" spans="1:9" x14ac:dyDescent="0.25">
      <c r="A48" s="42" t="str">
        <f t="shared" si="3"/>
        <v>CASTELLON</v>
      </c>
      <c r="B48" s="41">
        <f t="shared" si="4"/>
        <v>2459</v>
      </c>
      <c r="C48" s="41">
        <f t="shared" si="5"/>
        <v>1912</v>
      </c>
      <c r="D48" s="41">
        <f t="shared" si="6"/>
        <v>7</v>
      </c>
      <c r="E48" s="42" t="str">
        <f t="shared" si="2"/>
        <v>LAS PALMAS</v>
      </c>
      <c r="F48" s="42">
        <f t="shared" si="7"/>
        <v>1419</v>
      </c>
      <c r="G48" s="42">
        <f t="shared" si="8"/>
        <v>1851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25</v>
      </c>
      <c r="D49" s="41">
        <f t="shared" si="6"/>
        <v>24</v>
      </c>
      <c r="E49" s="42" t="str">
        <f t="shared" si="2"/>
        <v>BARCELONA</v>
      </c>
      <c r="F49" s="42">
        <f t="shared" si="7"/>
        <v>1138</v>
      </c>
      <c r="G49" s="42">
        <f t="shared" si="8"/>
        <v>981</v>
      </c>
    </row>
    <row r="50" spans="1:7" x14ac:dyDescent="0.25">
      <c r="A50" s="42" t="str">
        <f t="shared" si="3"/>
        <v>FERROL-SAN CIBRAO</v>
      </c>
      <c r="B50" s="41">
        <f t="shared" si="4"/>
        <v>61</v>
      </c>
      <c r="C50" s="41">
        <f t="shared" si="5"/>
        <v>90</v>
      </c>
      <c r="D50" s="41">
        <f t="shared" si="6"/>
        <v>23</v>
      </c>
      <c r="E50" s="42" t="str">
        <f t="shared" si="2"/>
        <v>MOTRIL</v>
      </c>
      <c r="F50" s="42">
        <f t="shared" si="7"/>
        <v>1020</v>
      </c>
      <c r="G50" s="42">
        <f t="shared" si="8"/>
        <v>655</v>
      </c>
    </row>
    <row r="51" spans="1:7" x14ac:dyDescent="0.25">
      <c r="A51" s="42" t="str">
        <f t="shared" si="3"/>
        <v>GIJON</v>
      </c>
      <c r="B51" s="41">
        <f t="shared" si="4"/>
        <v>2372</v>
      </c>
      <c r="C51" s="41">
        <f t="shared" si="5"/>
        <v>1229</v>
      </c>
      <c r="D51" s="41">
        <f t="shared" si="6"/>
        <v>8</v>
      </c>
      <c r="E51" s="42" t="str">
        <f t="shared" si="2"/>
        <v>TARRAGONA</v>
      </c>
      <c r="F51" s="42">
        <f t="shared" si="7"/>
        <v>1006</v>
      </c>
      <c r="G51" s="42">
        <f t="shared" si="8"/>
        <v>866</v>
      </c>
    </row>
    <row r="52" spans="1:7" x14ac:dyDescent="0.25">
      <c r="A52" s="42" t="str">
        <f t="shared" si="3"/>
        <v>HUELVA</v>
      </c>
      <c r="B52" s="41">
        <f t="shared" si="4"/>
        <v>808</v>
      </c>
      <c r="C52" s="41">
        <f t="shared" si="5"/>
        <v>796</v>
      </c>
      <c r="D52" s="41">
        <f t="shared" si="6"/>
        <v>16</v>
      </c>
      <c r="E52" s="42" t="str">
        <f t="shared" si="2"/>
        <v>BALEARES</v>
      </c>
      <c r="F52" s="42">
        <f t="shared" si="7"/>
        <v>865</v>
      </c>
      <c r="G52" s="42">
        <f t="shared" si="8"/>
        <v>1011</v>
      </c>
    </row>
    <row r="53" spans="1:7" x14ac:dyDescent="0.25">
      <c r="A53" s="42" t="str">
        <f t="shared" si="3"/>
        <v>LAS PALMAS</v>
      </c>
      <c r="B53" s="41">
        <f t="shared" si="4"/>
        <v>1419</v>
      </c>
      <c r="C53" s="41">
        <f t="shared" si="5"/>
        <v>1851</v>
      </c>
      <c r="D53" s="41">
        <f t="shared" si="6"/>
        <v>11</v>
      </c>
      <c r="E53" s="42" t="str">
        <f t="shared" si="2"/>
        <v>HUELVA</v>
      </c>
      <c r="F53" s="42">
        <f t="shared" si="7"/>
        <v>808</v>
      </c>
      <c r="G53" s="42">
        <f t="shared" si="8"/>
        <v>796</v>
      </c>
    </row>
    <row r="54" spans="1:7" x14ac:dyDescent="0.25">
      <c r="A54" s="42" t="str">
        <f t="shared" si="3"/>
        <v>MALAGA</v>
      </c>
      <c r="B54" s="41">
        <f t="shared" si="4"/>
        <v>514</v>
      </c>
      <c r="C54" s="41">
        <f t="shared" si="5"/>
        <v>196</v>
      </c>
      <c r="D54" s="41">
        <f t="shared" si="6"/>
        <v>18</v>
      </c>
      <c r="E54" s="42" t="str">
        <f t="shared" si="2"/>
        <v>ALICANTE</v>
      </c>
      <c r="F54" s="42">
        <f t="shared" si="7"/>
        <v>616</v>
      </c>
      <c r="G54" s="42">
        <f t="shared" si="8"/>
        <v>1288</v>
      </c>
    </row>
    <row r="55" spans="1:7" x14ac:dyDescent="0.25">
      <c r="A55" s="42" t="str">
        <f t="shared" si="3"/>
        <v>MARIN Y RIA DE PONTEVEDRA</v>
      </c>
      <c r="B55" s="41">
        <f t="shared" si="4"/>
        <v>1628</v>
      </c>
      <c r="C55" s="41">
        <f t="shared" si="5"/>
        <v>1878</v>
      </c>
      <c r="D55" s="41">
        <f t="shared" si="6"/>
        <v>9</v>
      </c>
      <c r="E55" s="42" t="str">
        <f t="shared" si="2"/>
        <v>MALAGA</v>
      </c>
      <c r="F55" s="42">
        <f t="shared" ref="F55:F65" si="9">LOOKUP(E55,$A$38:$A$65,$B$38:$B$65)</f>
        <v>514</v>
      </c>
      <c r="G55" s="42">
        <f t="shared" si="8"/>
        <v>196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483</v>
      </c>
      <c r="G56" s="42">
        <f t="shared" si="8"/>
        <v>748</v>
      </c>
    </row>
    <row r="57" spans="1:7" x14ac:dyDescent="0.25">
      <c r="A57" s="42" t="str">
        <f t="shared" si="3"/>
        <v>MOTRIL</v>
      </c>
      <c r="B57" s="41">
        <f t="shared" si="4"/>
        <v>1020</v>
      </c>
      <c r="C57" s="41">
        <f t="shared" si="5"/>
        <v>655</v>
      </c>
      <c r="D57" s="41">
        <f t="shared" si="6"/>
        <v>13</v>
      </c>
      <c r="E57" s="42" t="str">
        <f t="shared" si="2"/>
        <v>SANTA CRUZ DE TENERIFE</v>
      </c>
      <c r="F57" s="42">
        <f t="shared" si="9"/>
        <v>463</v>
      </c>
      <c r="G57" s="42">
        <f t="shared" si="8"/>
        <v>452</v>
      </c>
    </row>
    <row r="58" spans="1:7" x14ac:dyDescent="0.25">
      <c r="A58" s="42" t="str">
        <f t="shared" si="3"/>
        <v>PASAIA</v>
      </c>
      <c r="B58" s="41">
        <f t="shared" si="4"/>
        <v>4673</v>
      </c>
      <c r="C58" s="41">
        <f t="shared" si="5"/>
        <v>4697</v>
      </c>
      <c r="D58" s="41">
        <f t="shared" si="6"/>
        <v>5</v>
      </c>
      <c r="E58" s="42" t="str">
        <f t="shared" si="2"/>
        <v>CARTAGENA</v>
      </c>
      <c r="F58" s="42">
        <f t="shared" si="9"/>
        <v>434</v>
      </c>
      <c r="G58" s="42">
        <f t="shared" si="8"/>
        <v>563</v>
      </c>
    </row>
    <row r="59" spans="1:7" x14ac:dyDescent="0.25">
      <c r="A59" s="42" t="str">
        <f t="shared" si="3"/>
        <v>SANTA CRUZ DE TENERIFE</v>
      </c>
      <c r="B59" s="41">
        <f t="shared" si="4"/>
        <v>463</v>
      </c>
      <c r="C59" s="41">
        <f t="shared" si="5"/>
        <v>452</v>
      </c>
      <c r="D59" s="41">
        <f t="shared" si="6"/>
        <v>20</v>
      </c>
      <c r="E59" s="42" t="str">
        <f t="shared" si="2"/>
        <v>BAHIA DE ALGECIRAS</v>
      </c>
      <c r="F59" s="42">
        <f t="shared" si="9"/>
        <v>332</v>
      </c>
      <c r="G59" s="42">
        <f t="shared" si="8"/>
        <v>274</v>
      </c>
    </row>
    <row r="60" spans="1:7" x14ac:dyDescent="0.25">
      <c r="A60" s="42" t="str">
        <f t="shared" si="3"/>
        <v>SANTANDER</v>
      </c>
      <c r="B60" s="41">
        <f t="shared" si="4"/>
        <v>3620</v>
      </c>
      <c r="C60" s="41">
        <f t="shared" si="5"/>
        <v>3328</v>
      </c>
      <c r="D60" s="41">
        <f t="shared" si="6"/>
        <v>6</v>
      </c>
      <c r="E60" s="42" t="str">
        <f t="shared" si="2"/>
        <v>FERROL-SAN CIBRAO</v>
      </c>
      <c r="F60" s="42">
        <f t="shared" si="9"/>
        <v>61</v>
      </c>
      <c r="G60" s="42">
        <f t="shared" si="8"/>
        <v>90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1006</v>
      </c>
      <c r="C62" s="41">
        <f t="shared" si="5"/>
        <v>866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483</v>
      </c>
      <c r="C63" s="41">
        <f t="shared" si="5"/>
        <v>748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21990</v>
      </c>
      <c r="C64" s="41">
        <f t="shared" si="5"/>
        <v>20123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4501</v>
      </c>
      <c r="C7" s="25">
        <v>3350</v>
      </c>
      <c r="D7" s="25">
        <v>19572</v>
      </c>
      <c r="E7" s="25">
        <v>14102</v>
      </c>
      <c r="F7" s="10">
        <f>((E7*100)/D7)-100</f>
        <v>-27.948089106887394</v>
      </c>
      <c r="G7" s="1"/>
      <c r="H7" s="1"/>
      <c r="I7" s="1"/>
    </row>
    <row r="8" spans="1:12" x14ac:dyDescent="0.25">
      <c r="A8" s="11" t="s">
        <v>42</v>
      </c>
      <c r="B8" s="26">
        <v>4942</v>
      </c>
      <c r="C8" s="26">
        <v>5689</v>
      </c>
      <c r="D8" s="26">
        <v>15225</v>
      </c>
      <c r="E8" s="26">
        <v>17700</v>
      </c>
      <c r="F8" s="13">
        <f t="shared" ref="F8:F35" si="0">((E8*100)/D8)-100</f>
        <v>16.256157635467986</v>
      </c>
      <c r="G8" s="1"/>
      <c r="H8" s="1"/>
      <c r="I8" s="1"/>
    </row>
    <row r="9" spans="1:12" x14ac:dyDescent="0.25">
      <c r="A9" s="8" t="s">
        <v>43</v>
      </c>
      <c r="B9" s="25">
        <v>8637</v>
      </c>
      <c r="C9" s="25">
        <v>8140</v>
      </c>
      <c r="D9" s="25">
        <v>37550</v>
      </c>
      <c r="E9" s="25">
        <v>33752</v>
      </c>
      <c r="F9" s="10">
        <f t="shared" si="0"/>
        <v>-10.114513981358186</v>
      </c>
      <c r="G9" s="1"/>
      <c r="H9" s="1"/>
      <c r="I9" s="1"/>
    </row>
    <row r="10" spans="1:12" x14ac:dyDescent="0.25">
      <c r="A10" s="11" t="s">
        <v>44</v>
      </c>
      <c r="B10" s="26">
        <v>3919</v>
      </c>
      <c r="C10" s="26">
        <v>4691</v>
      </c>
      <c r="D10" s="26">
        <v>17150</v>
      </c>
      <c r="E10" s="26">
        <v>18786</v>
      </c>
      <c r="F10" s="13">
        <f t="shared" si="0"/>
        <v>9.5393586005830855</v>
      </c>
      <c r="G10" s="1"/>
      <c r="H10" s="1"/>
      <c r="I10" s="1"/>
    </row>
    <row r="11" spans="1:12" x14ac:dyDescent="0.25">
      <c r="A11" s="8" t="s">
        <v>45</v>
      </c>
      <c r="B11" s="25">
        <v>225242</v>
      </c>
      <c r="C11" s="25">
        <v>255272</v>
      </c>
      <c r="D11" s="25">
        <v>923889</v>
      </c>
      <c r="E11" s="25">
        <v>1005935</v>
      </c>
      <c r="F11" s="10">
        <f t="shared" si="0"/>
        <v>8.8805040432346374</v>
      </c>
      <c r="G11" s="1"/>
      <c r="H11" s="1"/>
      <c r="I11" s="1"/>
    </row>
    <row r="12" spans="1:12" x14ac:dyDescent="0.25">
      <c r="A12" s="11" t="s">
        <v>46</v>
      </c>
      <c r="B12" s="26">
        <v>7781</v>
      </c>
      <c r="C12" s="26">
        <v>6039</v>
      </c>
      <c r="D12" s="26">
        <v>23111</v>
      </c>
      <c r="E12" s="26">
        <v>21080</v>
      </c>
      <c r="F12" s="13">
        <f t="shared" si="0"/>
        <v>-8.7880230193414377</v>
      </c>
      <c r="G12" s="1"/>
      <c r="H12" s="1"/>
      <c r="I12" s="1"/>
    </row>
    <row r="13" spans="1:12" x14ac:dyDescent="0.25">
      <c r="A13" s="8" t="s">
        <v>47</v>
      </c>
      <c r="B13" s="25">
        <v>18089</v>
      </c>
      <c r="C13" s="25">
        <v>9520</v>
      </c>
      <c r="D13" s="25">
        <v>31571</v>
      </c>
      <c r="E13" s="25">
        <v>16999</v>
      </c>
      <c r="F13" s="10">
        <f t="shared" si="0"/>
        <v>-46.156282664470559</v>
      </c>
      <c r="G13" s="1"/>
      <c r="H13" s="1"/>
      <c r="I13" s="1"/>
    </row>
    <row r="14" spans="1:12" x14ac:dyDescent="0.25">
      <c r="A14" s="11" t="s">
        <v>48</v>
      </c>
      <c r="B14" s="26">
        <v>92383</v>
      </c>
      <c r="C14" s="26">
        <v>99236</v>
      </c>
      <c r="D14" s="26">
        <v>316864</v>
      </c>
      <c r="E14" s="26">
        <v>308233</v>
      </c>
      <c r="F14" s="13">
        <f t="shared" si="0"/>
        <v>-2.7238815390830098</v>
      </c>
      <c r="G14" s="1"/>
      <c r="H14" s="1"/>
      <c r="I14" s="1"/>
    </row>
    <row r="15" spans="1:12" x14ac:dyDescent="0.25">
      <c r="A15" s="8" t="s">
        <v>49</v>
      </c>
      <c r="B15" s="25">
        <v>10968</v>
      </c>
      <c r="C15" s="25">
        <v>10810</v>
      </c>
      <c r="D15" s="25">
        <v>43963</v>
      </c>
      <c r="E15" s="25">
        <v>43215</v>
      </c>
      <c r="F15" s="10">
        <f t="shared" si="0"/>
        <v>-1.7014307485840305</v>
      </c>
      <c r="G15" s="1"/>
      <c r="H15" s="1"/>
      <c r="I15" s="1"/>
    </row>
    <row r="16" spans="1:12" x14ac:dyDescent="0.25">
      <c r="A16" s="11" t="s">
        <v>50</v>
      </c>
      <c r="B16" s="26">
        <v>14330</v>
      </c>
      <c r="C16" s="26">
        <v>13916</v>
      </c>
      <c r="D16" s="26">
        <v>47969</v>
      </c>
      <c r="E16" s="26">
        <v>44489</v>
      </c>
      <c r="F16" s="13">
        <f t="shared" si="0"/>
        <v>-7.2546853176009449</v>
      </c>
      <c r="G16" s="1"/>
      <c r="H16" s="1"/>
      <c r="I16" s="1"/>
    </row>
    <row r="17" spans="1:9" x14ac:dyDescent="0.25">
      <c r="A17" s="8" t="s">
        <v>51</v>
      </c>
      <c r="B17" s="25">
        <v>3004</v>
      </c>
      <c r="C17" s="25">
        <v>2693</v>
      </c>
      <c r="D17" s="25">
        <v>11349</v>
      </c>
      <c r="E17" s="25">
        <v>11509</v>
      </c>
      <c r="F17" s="10">
        <f t="shared" si="0"/>
        <v>1.4098158428055285</v>
      </c>
      <c r="G17" s="1"/>
      <c r="H17" s="1"/>
      <c r="I17" s="1"/>
    </row>
    <row r="18" spans="1:9" x14ac:dyDescent="0.25">
      <c r="A18" s="11" t="s">
        <v>52</v>
      </c>
      <c r="B18" s="26">
        <v>33768</v>
      </c>
      <c r="C18" s="26">
        <v>24494</v>
      </c>
      <c r="D18" s="26">
        <v>125658</v>
      </c>
      <c r="E18" s="26">
        <v>114664</v>
      </c>
      <c r="F18" s="13">
        <f t="shared" si="0"/>
        <v>-8.749144503334449</v>
      </c>
      <c r="G18" s="1"/>
      <c r="H18" s="1"/>
      <c r="I18" s="1"/>
    </row>
    <row r="19" spans="1:9" x14ac:dyDescent="0.25">
      <c r="A19" s="8" t="s">
        <v>53</v>
      </c>
      <c r="B19" s="25">
        <v>847</v>
      </c>
      <c r="C19" s="25">
        <v>1183</v>
      </c>
      <c r="D19" s="25">
        <v>4819</v>
      </c>
      <c r="E19" s="25">
        <v>3921</v>
      </c>
      <c r="F19" s="10">
        <f t="shared" si="0"/>
        <v>-18.634571487860555</v>
      </c>
      <c r="G19" s="1"/>
      <c r="H19" s="1"/>
      <c r="I19" s="1"/>
    </row>
    <row r="20" spans="1:9" x14ac:dyDescent="0.25">
      <c r="A20" s="11" t="s">
        <v>54</v>
      </c>
      <c r="B20" s="26">
        <v>11013</v>
      </c>
      <c r="C20" s="26">
        <v>32204</v>
      </c>
      <c r="D20" s="26">
        <v>64652</v>
      </c>
      <c r="E20" s="26">
        <v>88419</v>
      </c>
      <c r="F20" s="13">
        <f t="shared" si="0"/>
        <v>36.761430427519656</v>
      </c>
      <c r="G20" s="1"/>
      <c r="H20" s="1"/>
      <c r="I20" s="1"/>
    </row>
    <row r="21" spans="1:9" x14ac:dyDescent="0.25">
      <c r="A21" s="8" t="s">
        <v>55</v>
      </c>
      <c r="B21" s="25">
        <v>11046</v>
      </c>
      <c r="C21" s="25">
        <v>6163</v>
      </c>
      <c r="D21" s="25">
        <v>32482</v>
      </c>
      <c r="E21" s="25">
        <v>34108</v>
      </c>
      <c r="F21" s="10">
        <f t="shared" si="0"/>
        <v>5.0058493935102462</v>
      </c>
      <c r="G21" s="1"/>
      <c r="H21" s="1"/>
      <c r="I21" s="1"/>
    </row>
    <row r="22" spans="1:9" x14ac:dyDescent="0.25">
      <c r="A22" s="11" t="s">
        <v>56</v>
      </c>
      <c r="B22" s="26">
        <v>186226</v>
      </c>
      <c r="C22" s="26">
        <v>159489</v>
      </c>
      <c r="D22" s="26">
        <v>730234</v>
      </c>
      <c r="E22" s="26">
        <v>630167</v>
      </c>
      <c r="F22" s="13">
        <f t="shared" si="0"/>
        <v>-13.703415617459612</v>
      </c>
      <c r="G22" s="1"/>
      <c r="H22" s="1"/>
      <c r="I22" s="1"/>
    </row>
    <row r="23" spans="1:9" x14ac:dyDescent="0.25">
      <c r="A23" s="8" t="s">
        <v>57</v>
      </c>
      <c r="B23" s="25">
        <v>6022</v>
      </c>
      <c r="C23" s="25">
        <v>7900</v>
      </c>
      <c r="D23" s="25">
        <v>23083</v>
      </c>
      <c r="E23" s="25">
        <v>22682</v>
      </c>
      <c r="F23" s="10">
        <f t="shared" si="0"/>
        <v>-1.7372092015769169</v>
      </c>
      <c r="G23" s="1"/>
      <c r="H23" s="1"/>
      <c r="I23" s="1"/>
    </row>
    <row r="24" spans="1:9" x14ac:dyDescent="0.25">
      <c r="A24" s="11" t="s">
        <v>58</v>
      </c>
      <c r="B24" s="26">
        <v>6401</v>
      </c>
      <c r="C24" s="26">
        <v>4543</v>
      </c>
      <c r="D24" s="26">
        <v>23183</v>
      </c>
      <c r="E24" s="26">
        <v>21351</v>
      </c>
      <c r="F24" s="13">
        <f t="shared" si="0"/>
        <v>-7.9023422335331901</v>
      </c>
      <c r="G24" s="1"/>
      <c r="H24" s="1"/>
      <c r="I24" s="1"/>
    </row>
    <row r="25" spans="1:9" x14ac:dyDescent="0.25">
      <c r="A25" s="8" t="s">
        <v>59</v>
      </c>
      <c r="B25" s="25">
        <v>520</v>
      </c>
      <c r="C25" s="25">
        <v>1481</v>
      </c>
      <c r="D25" s="25">
        <v>6056</v>
      </c>
      <c r="E25" s="25">
        <v>10092</v>
      </c>
      <c r="F25" s="10">
        <f t="shared" si="0"/>
        <v>66.644649933949808</v>
      </c>
      <c r="G25" s="1"/>
      <c r="H25" s="1"/>
      <c r="I25" s="1"/>
    </row>
    <row r="26" spans="1:9" x14ac:dyDescent="0.25">
      <c r="A26" s="11" t="s">
        <v>60</v>
      </c>
      <c r="B26" s="26">
        <v>1395</v>
      </c>
      <c r="C26" s="26">
        <v>1358</v>
      </c>
      <c r="D26" s="26">
        <v>5024</v>
      </c>
      <c r="E26" s="26">
        <v>5512</v>
      </c>
      <c r="F26" s="13">
        <f t="shared" si="0"/>
        <v>9.7133757961783402</v>
      </c>
      <c r="G26" s="1"/>
      <c r="H26" s="1"/>
      <c r="I26" s="1"/>
    </row>
    <row r="27" spans="1:9" x14ac:dyDescent="0.25">
      <c r="A27" s="8" t="s">
        <v>61</v>
      </c>
      <c r="B27" s="25">
        <v>4141</v>
      </c>
      <c r="C27" s="25">
        <v>4407</v>
      </c>
      <c r="D27" s="25">
        <v>14518</v>
      </c>
      <c r="E27" s="25">
        <v>15365</v>
      </c>
      <c r="F27" s="10">
        <f t="shared" si="0"/>
        <v>5.834136933461906</v>
      </c>
      <c r="G27" s="1"/>
      <c r="H27" s="1"/>
      <c r="I27" s="1"/>
    </row>
    <row r="28" spans="1:9" x14ac:dyDescent="0.25">
      <c r="A28" s="11" t="s">
        <v>62</v>
      </c>
      <c r="B28" s="26">
        <v>83313</v>
      </c>
      <c r="C28" s="26">
        <v>86096</v>
      </c>
      <c r="D28" s="26">
        <v>357933</v>
      </c>
      <c r="E28" s="26">
        <v>331127</v>
      </c>
      <c r="F28" s="13">
        <f t="shared" si="0"/>
        <v>-7.489111090623112</v>
      </c>
      <c r="G28" s="1"/>
      <c r="H28" s="1"/>
      <c r="I28" s="1"/>
    </row>
    <row r="29" spans="1:9" x14ac:dyDescent="0.25">
      <c r="A29" s="8" t="s">
        <v>63</v>
      </c>
      <c r="B29" s="25">
        <v>5672</v>
      </c>
      <c r="C29" s="25">
        <v>3669</v>
      </c>
      <c r="D29" s="25">
        <v>19632</v>
      </c>
      <c r="E29" s="25">
        <v>14934</v>
      </c>
      <c r="F29" s="10">
        <f t="shared" si="0"/>
        <v>-23.930317848410752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18242</v>
      </c>
      <c r="C31" s="25">
        <v>13528</v>
      </c>
      <c r="D31" s="25">
        <v>88026</v>
      </c>
      <c r="E31" s="25">
        <v>66413</v>
      </c>
      <c r="F31" s="10">
        <f t="shared" si="0"/>
        <v>-24.552972985254357</v>
      </c>
      <c r="G31" s="1"/>
      <c r="H31" s="1"/>
      <c r="I31" s="1"/>
    </row>
    <row r="32" spans="1:9" x14ac:dyDescent="0.25">
      <c r="A32" s="11" t="s">
        <v>66</v>
      </c>
      <c r="B32" s="26">
        <v>27379</v>
      </c>
      <c r="C32" s="26">
        <v>5502</v>
      </c>
      <c r="D32" s="26">
        <v>103230</v>
      </c>
      <c r="E32" s="26">
        <v>74810</v>
      </c>
      <c r="F32" s="13">
        <f t="shared" si="0"/>
        <v>-27.530756563014634</v>
      </c>
      <c r="G32" s="1"/>
      <c r="H32" s="1"/>
      <c r="I32" s="1"/>
    </row>
    <row r="33" spans="1:9" x14ac:dyDescent="0.25">
      <c r="A33" s="8" t="s">
        <v>67</v>
      </c>
      <c r="B33" s="25">
        <v>30819</v>
      </c>
      <c r="C33" s="25">
        <v>38300</v>
      </c>
      <c r="D33" s="25">
        <v>127451</v>
      </c>
      <c r="E33" s="25">
        <v>137584</v>
      </c>
      <c r="F33" s="10">
        <f t="shared" si="0"/>
        <v>7.950506469152856</v>
      </c>
      <c r="G33" s="1"/>
      <c r="H33" s="1"/>
      <c r="I33" s="1"/>
    </row>
    <row r="34" spans="1:9" x14ac:dyDescent="0.25">
      <c r="A34" s="11" t="s">
        <v>68</v>
      </c>
      <c r="B34" s="26">
        <v>155</v>
      </c>
      <c r="C34" s="26">
        <v>788</v>
      </c>
      <c r="D34" s="26">
        <v>2305</v>
      </c>
      <c r="E34" s="26">
        <v>2279</v>
      </c>
      <c r="F34" s="13">
        <f t="shared" si="0"/>
        <v>-1.1279826464208185</v>
      </c>
      <c r="G34" s="1"/>
      <c r="H34" s="1"/>
      <c r="I34" s="1"/>
    </row>
    <row r="35" spans="1:9" x14ac:dyDescent="0.25">
      <c r="A35" s="14" t="s">
        <v>69</v>
      </c>
      <c r="B35" s="15">
        <f>SUM(B7:B34)</f>
        <v>820755</v>
      </c>
      <c r="C35" s="15">
        <f t="shared" ref="C35:E35" si="1">SUM(C7:C34)</f>
        <v>810461</v>
      </c>
      <c r="D35" s="15">
        <f t="shared" si="1"/>
        <v>3216499</v>
      </c>
      <c r="E35" s="15">
        <f t="shared" si="1"/>
        <v>3109228</v>
      </c>
      <c r="F35" s="16">
        <f t="shared" si="0"/>
        <v>-3.3350235768765941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14102</v>
      </c>
      <c r="C38" s="41">
        <f>D7</f>
        <v>19572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1005935</v>
      </c>
      <c r="G38" s="42">
        <f>LOOKUP(E38,$A$38:$A$65,$C$38:$C$65)</f>
        <v>923889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17700</v>
      </c>
      <c r="C39" s="41">
        <f t="shared" ref="C39:C65" si="5">D8</f>
        <v>15225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630167</v>
      </c>
      <c r="G39" s="42">
        <f t="shared" ref="G39:G65" si="8">LOOKUP(E39,$A$38:$A$65,$C$38:$C$65)</f>
        <v>730234</v>
      </c>
    </row>
    <row r="40" spans="1:9" x14ac:dyDescent="0.25">
      <c r="A40" s="42" t="str">
        <f t="shared" si="3"/>
        <v>ALMERIA</v>
      </c>
      <c r="B40" s="41">
        <f t="shared" si="4"/>
        <v>33752</v>
      </c>
      <c r="C40" s="41">
        <f t="shared" si="5"/>
        <v>37550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331127</v>
      </c>
      <c r="G40" s="42">
        <f t="shared" si="8"/>
        <v>357933</v>
      </c>
    </row>
    <row r="41" spans="1:9" x14ac:dyDescent="0.25">
      <c r="A41" s="42" t="str">
        <f t="shared" si="3"/>
        <v>AVILES</v>
      </c>
      <c r="B41" s="41">
        <f t="shared" si="4"/>
        <v>18786</v>
      </c>
      <c r="C41" s="41">
        <f t="shared" si="5"/>
        <v>17150</v>
      </c>
      <c r="D41" s="41">
        <f t="shared" si="6"/>
        <v>17</v>
      </c>
      <c r="E41" s="42" t="str">
        <f t="shared" si="2"/>
        <v>BARCELONA</v>
      </c>
      <c r="F41" s="42">
        <f t="shared" si="7"/>
        <v>308233</v>
      </c>
      <c r="G41" s="42">
        <f t="shared" si="8"/>
        <v>316864</v>
      </c>
    </row>
    <row r="42" spans="1:9" x14ac:dyDescent="0.25">
      <c r="A42" s="42" t="str">
        <f t="shared" si="3"/>
        <v>BAHIA DE ALGECIRAS</v>
      </c>
      <c r="B42" s="41">
        <f t="shared" si="4"/>
        <v>1005935</v>
      </c>
      <c r="C42" s="41">
        <f t="shared" si="5"/>
        <v>923889</v>
      </c>
      <c r="D42" s="41">
        <f t="shared" si="6"/>
        <v>1</v>
      </c>
      <c r="E42" s="42" t="str">
        <f t="shared" si="2"/>
        <v>VIGO</v>
      </c>
      <c r="F42" s="42">
        <f t="shared" si="7"/>
        <v>137584</v>
      </c>
      <c r="G42" s="42">
        <f t="shared" si="8"/>
        <v>127451</v>
      </c>
    </row>
    <row r="43" spans="1:9" x14ac:dyDescent="0.25">
      <c r="A43" s="42" t="str">
        <f t="shared" si="3"/>
        <v>BAHIA DE CADIZ</v>
      </c>
      <c r="B43" s="41">
        <f t="shared" si="4"/>
        <v>21080</v>
      </c>
      <c r="C43" s="41">
        <f t="shared" si="5"/>
        <v>23111</v>
      </c>
      <c r="D43" s="41">
        <f t="shared" si="6"/>
        <v>16</v>
      </c>
      <c r="E43" s="42" t="str">
        <f t="shared" si="2"/>
        <v>CEUTA</v>
      </c>
      <c r="F43" s="42">
        <f t="shared" si="7"/>
        <v>114664</v>
      </c>
      <c r="G43" s="42">
        <f t="shared" si="8"/>
        <v>125658</v>
      </c>
    </row>
    <row r="44" spans="1:9" x14ac:dyDescent="0.25">
      <c r="A44" s="42" t="str">
        <f t="shared" si="3"/>
        <v>BALEARES</v>
      </c>
      <c r="B44" s="41">
        <f t="shared" si="4"/>
        <v>16999</v>
      </c>
      <c r="C44" s="41">
        <f t="shared" si="5"/>
        <v>31571</v>
      </c>
      <c r="D44" s="41">
        <f t="shared" si="6"/>
        <v>19</v>
      </c>
      <c r="E44" s="42" t="str">
        <f t="shared" si="2"/>
        <v>GIJON</v>
      </c>
      <c r="F44" s="42">
        <f t="shared" si="7"/>
        <v>88419</v>
      </c>
      <c r="G44" s="42">
        <f t="shared" si="8"/>
        <v>64652</v>
      </c>
    </row>
    <row r="45" spans="1:9" x14ac:dyDescent="0.25">
      <c r="A45" s="42" t="str">
        <f t="shared" si="3"/>
        <v>BARCELONA</v>
      </c>
      <c r="B45" s="41">
        <f t="shared" si="4"/>
        <v>308233</v>
      </c>
      <c r="C45" s="41">
        <f t="shared" si="5"/>
        <v>316864</v>
      </c>
      <c r="D45" s="41">
        <f t="shared" si="6"/>
        <v>4</v>
      </c>
      <c r="E45" s="42" t="str">
        <f t="shared" si="2"/>
        <v>VALENCIA</v>
      </c>
      <c r="F45" s="42">
        <f t="shared" si="7"/>
        <v>74810</v>
      </c>
      <c r="G45" s="42">
        <f t="shared" si="8"/>
        <v>103230</v>
      </c>
    </row>
    <row r="46" spans="1:9" x14ac:dyDescent="0.25">
      <c r="A46" s="42" t="str">
        <f t="shared" si="3"/>
        <v>BILBAO</v>
      </c>
      <c r="B46" s="41">
        <f t="shared" si="4"/>
        <v>43215</v>
      </c>
      <c r="C46" s="41">
        <f t="shared" si="5"/>
        <v>43963</v>
      </c>
      <c r="D46" s="41">
        <f t="shared" si="6"/>
        <v>11</v>
      </c>
      <c r="E46" s="42" t="str">
        <f t="shared" si="2"/>
        <v>TARRAGONA</v>
      </c>
      <c r="F46" s="42">
        <f t="shared" si="7"/>
        <v>66413</v>
      </c>
      <c r="G46" s="42">
        <f t="shared" si="8"/>
        <v>88026</v>
      </c>
    </row>
    <row r="47" spans="1:9" x14ac:dyDescent="0.25">
      <c r="A47" s="42" t="str">
        <f t="shared" si="3"/>
        <v>CARTAGENA</v>
      </c>
      <c r="B47" s="41">
        <f t="shared" si="4"/>
        <v>44489</v>
      </c>
      <c r="C47" s="41">
        <f t="shared" si="5"/>
        <v>47969</v>
      </c>
      <c r="D47" s="41">
        <f t="shared" si="6"/>
        <v>10</v>
      </c>
      <c r="E47" s="42" t="str">
        <f t="shared" si="2"/>
        <v>CARTAGENA</v>
      </c>
      <c r="F47" s="42">
        <f t="shared" si="7"/>
        <v>44489</v>
      </c>
      <c r="G47" s="42">
        <f t="shared" si="8"/>
        <v>47969</v>
      </c>
    </row>
    <row r="48" spans="1:9" x14ac:dyDescent="0.25">
      <c r="A48" s="42" t="str">
        <f t="shared" si="3"/>
        <v>CASTELLON</v>
      </c>
      <c r="B48" s="41">
        <f t="shared" si="4"/>
        <v>11509</v>
      </c>
      <c r="C48" s="41">
        <f t="shared" si="5"/>
        <v>11349</v>
      </c>
      <c r="D48" s="41">
        <f t="shared" si="6"/>
        <v>23</v>
      </c>
      <c r="E48" s="42" t="str">
        <f t="shared" si="2"/>
        <v>BILBAO</v>
      </c>
      <c r="F48" s="42">
        <f t="shared" si="7"/>
        <v>43215</v>
      </c>
      <c r="G48" s="42">
        <f t="shared" si="8"/>
        <v>43963</v>
      </c>
    </row>
    <row r="49" spans="1:7" x14ac:dyDescent="0.25">
      <c r="A49" s="42" t="str">
        <f t="shared" si="3"/>
        <v>CEUTA</v>
      </c>
      <c r="B49" s="41">
        <f t="shared" si="4"/>
        <v>114664</v>
      </c>
      <c r="C49" s="41">
        <f t="shared" si="5"/>
        <v>125658</v>
      </c>
      <c r="D49" s="41">
        <f t="shared" si="6"/>
        <v>6</v>
      </c>
      <c r="E49" s="42" t="str">
        <f t="shared" si="2"/>
        <v>HUELVA</v>
      </c>
      <c r="F49" s="42">
        <f t="shared" si="7"/>
        <v>34108</v>
      </c>
      <c r="G49" s="42">
        <f t="shared" si="8"/>
        <v>32482</v>
      </c>
    </row>
    <row r="50" spans="1:7" x14ac:dyDescent="0.25">
      <c r="A50" s="42" t="str">
        <f t="shared" si="3"/>
        <v>FERROL-SAN CIBRAO</v>
      </c>
      <c r="B50" s="41">
        <f t="shared" si="4"/>
        <v>3921</v>
      </c>
      <c r="C50" s="41">
        <f t="shared" si="5"/>
        <v>4819</v>
      </c>
      <c r="D50" s="41">
        <f t="shared" si="6"/>
        <v>26</v>
      </c>
      <c r="E50" s="42" t="str">
        <f t="shared" si="2"/>
        <v>ALMERIA</v>
      </c>
      <c r="F50" s="42">
        <f t="shared" si="7"/>
        <v>33752</v>
      </c>
      <c r="G50" s="42">
        <f t="shared" si="8"/>
        <v>37550</v>
      </c>
    </row>
    <row r="51" spans="1:7" x14ac:dyDescent="0.25">
      <c r="A51" s="42" t="str">
        <f t="shared" si="3"/>
        <v>GIJON</v>
      </c>
      <c r="B51" s="41">
        <f t="shared" si="4"/>
        <v>88419</v>
      </c>
      <c r="C51" s="41">
        <f t="shared" si="5"/>
        <v>64652</v>
      </c>
      <c r="D51" s="41">
        <f t="shared" si="6"/>
        <v>7</v>
      </c>
      <c r="E51" s="42" t="str">
        <f t="shared" si="2"/>
        <v>MALAGA</v>
      </c>
      <c r="F51" s="42">
        <f t="shared" si="7"/>
        <v>22682</v>
      </c>
      <c r="G51" s="42">
        <f t="shared" si="8"/>
        <v>23083</v>
      </c>
    </row>
    <row r="52" spans="1:7" x14ac:dyDescent="0.25">
      <c r="A52" s="42" t="str">
        <f t="shared" si="3"/>
        <v>HUELVA</v>
      </c>
      <c r="B52" s="41">
        <f t="shared" si="4"/>
        <v>34108</v>
      </c>
      <c r="C52" s="41">
        <f t="shared" si="5"/>
        <v>32482</v>
      </c>
      <c r="D52" s="41">
        <f t="shared" si="6"/>
        <v>12</v>
      </c>
      <c r="E52" s="42" t="str">
        <f t="shared" si="2"/>
        <v>MARIN Y RIA DE PONTEVEDRA</v>
      </c>
      <c r="F52" s="42">
        <f t="shared" si="7"/>
        <v>21351</v>
      </c>
      <c r="G52" s="42">
        <f t="shared" si="8"/>
        <v>23183</v>
      </c>
    </row>
    <row r="53" spans="1:7" x14ac:dyDescent="0.25">
      <c r="A53" s="42" t="str">
        <f t="shared" si="3"/>
        <v>LAS PALMAS</v>
      </c>
      <c r="B53" s="41">
        <f t="shared" si="4"/>
        <v>630167</v>
      </c>
      <c r="C53" s="41">
        <f t="shared" si="5"/>
        <v>730234</v>
      </c>
      <c r="D53" s="41">
        <f t="shared" si="6"/>
        <v>2</v>
      </c>
      <c r="E53" s="42" t="str">
        <f t="shared" si="2"/>
        <v>BAHIA DE CADIZ</v>
      </c>
      <c r="F53" s="42">
        <f t="shared" si="7"/>
        <v>21080</v>
      </c>
      <c r="G53" s="42">
        <f t="shared" si="8"/>
        <v>23111</v>
      </c>
    </row>
    <row r="54" spans="1:7" x14ac:dyDescent="0.25">
      <c r="A54" s="42" t="str">
        <f t="shared" si="3"/>
        <v>MALAGA</v>
      </c>
      <c r="B54" s="41">
        <f t="shared" si="4"/>
        <v>22682</v>
      </c>
      <c r="C54" s="41">
        <f t="shared" si="5"/>
        <v>23083</v>
      </c>
      <c r="D54" s="41">
        <f t="shared" si="6"/>
        <v>14</v>
      </c>
      <c r="E54" s="42" t="str">
        <f t="shared" si="2"/>
        <v>AVILES</v>
      </c>
      <c r="F54" s="42">
        <f t="shared" si="7"/>
        <v>18786</v>
      </c>
      <c r="G54" s="42">
        <f t="shared" si="8"/>
        <v>17150</v>
      </c>
    </row>
    <row r="55" spans="1:7" x14ac:dyDescent="0.25">
      <c r="A55" s="42" t="str">
        <f t="shared" si="3"/>
        <v>MARIN Y RIA DE PONTEVEDRA</v>
      </c>
      <c r="B55" s="41">
        <f t="shared" si="4"/>
        <v>21351</v>
      </c>
      <c r="C55" s="41">
        <f t="shared" si="5"/>
        <v>23183</v>
      </c>
      <c r="D55" s="41">
        <f t="shared" si="6"/>
        <v>15</v>
      </c>
      <c r="E55" s="42" t="str">
        <f t="shared" si="2"/>
        <v>ALICANTE</v>
      </c>
      <c r="F55" s="42">
        <f t="shared" ref="F55:F65" si="9">LOOKUP(E55,$A$38:$A$65,$B$38:$B$65)</f>
        <v>17700</v>
      </c>
      <c r="G55" s="42">
        <f t="shared" si="8"/>
        <v>15225</v>
      </c>
    </row>
    <row r="56" spans="1:7" x14ac:dyDescent="0.25">
      <c r="A56" s="42" t="str">
        <f t="shared" si="3"/>
        <v>MELILLA</v>
      </c>
      <c r="B56" s="41">
        <f t="shared" si="4"/>
        <v>10092</v>
      </c>
      <c r="C56" s="41">
        <f t="shared" si="5"/>
        <v>6056</v>
      </c>
      <c r="D56" s="41">
        <f t="shared" si="6"/>
        <v>24</v>
      </c>
      <c r="E56" s="42" t="str">
        <f t="shared" si="2"/>
        <v>BALEARES</v>
      </c>
      <c r="F56" s="42">
        <f t="shared" si="9"/>
        <v>16999</v>
      </c>
      <c r="G56" s="42">
        <f t="shared" si="8"/>
        <v>31571</v>
      </c>
    </row>
    <row r="57" spans="1:7" x14ac:dyDescent="0.25">
      <c r="A57" s="42" t="str">
        <f t="shared" si="3"/>
        <v>MOTRIL</v>
      </c>
      <c r="B57" s="41">
        <f t="shared" si="4"/>
        <v>5512</v>
      </c>
      <c r="C57" s="41">
        <f t="shared" si="5"/>
        <v>5024</v>
      </c>
      <c r="D57" s="41">
        <f t="shared" si="6"/>
        <v>25</v>
      </c>
      <c r="E57" s="42" t="str">
        <f t="shared" si="2"/>
        <v>PASAIA</v>
      </c>
      <c r="F57" s="42">
        <f t="shared" si="9"/>
        <v>15365</v>
      </c>
      <c r="G57" s="42">
        <f t="shared" si="8"/>
        <v>14518</v>
      </c>
    </row>
    <row r="58" spans="1:7" x14ac:dyDescent="0.25">
      <c r="A58" s="42" t="str">
        <f t="shared" si="3"/>
        <v>PASAIA</v>
      </c>
      <c r="B58" s="41">
        <f t="shared" si="4"/>
        <v>15365</v>
      </c>
      <c r="C58" s="41">
        <f t="shared" si="5"/>
        <v>14518</v>
      </c>
      <c r="D58" s="41">
        <f t="shared" si="6"/>
        <v>20</v>
      </c>
      <c r="E58" s="42" t="str">
        <f t="shared" si="2"/>
        <v>SANTANDER</v>
      </c>
      <c r="F58" s="42">
        <f t="shared" si="9"/>
        <v>14934</v>
      </c>
      <c r="G58" s="42">
        <f t="shared" si="8"/>
        <v>19632</v>
      </c>
    </row>
    <row r="59" spans="1:7" x14ac:dyDescent="0.25">
      <c r="A59" s="42" t="str">
        <f t="shared" si="3"/>
        <v>SANTA CRUZ DE TENERIFE</v>
      </c>
      <c r="B59" s="41">
        <f t="shared" si="4"/>
        <v>331127</v>
      </c>
      <c r="C59" s="41">
        <f t="shared" si="5"/>
        <v>357933</v>
      </c>
      <c r="D59" s="41">
        <f t="shared" si="6"/>
        <v>3</v>
      </c>
      <c r="E59" s="42" t="str">
        <f t="shared" si="2"/>
        <v>A CORUÑA</v>
      </c>
      <c r="F59" s="42">
        <f t="shared" si="9"/>
        <v>14102</v>
      </c>
      <c r="G59" s="42">
        <f t="shared" si="8"/>
        <v>19572</v>
      </c>
    </row>
    <row r="60" spans="1:7" x14ac:dyDescent="0.25">
      <c r="A60" s="42" t="str">
        <f t="shared" si="3"/>
        <v>SANTANDER</v>
      </c>
      <c r="B60" s="41">
        <f t="shared" si="4"/>
        <v>14934</v>
      </c>
      <c r="C60" s="41">
        <f t="shared" si="5"/>
        <v>19632</v>
      </c>
      <c r="D60" s="41">
        <f t="shared" si="6"/>
        <v>21</v>
      </c>
      <c r="E60" s="42" t="str">
        <f t="shared" si="2"/>
        <v>CASTELLON</v>
      </c>
      <c r="F60" s="42">
        <f t="shared" si="9"/>
        <v>11509</v>
      </c>
      <c r="G60" s="42">
        <f t="shared" si="8"/>
        <v>11349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10092</v>
      </c>
      <c r="G61" s="42">
        <f t="shared" si="8"/>
        <v>6056</v>
      </c>
    </row>
    <row r="62" spans="1:7" x14ac:dyDescent="0.25">
      <c r="A62" s="42" t="str">
        <f t="shared" si="3"/>
        <v>TARRAGONA</v>
      </c>
      <c r="B62" s="41">
        <f t="shared" si="4"/>
        <v>66413</v>
      </c>
      <c r="C62" s="41">
        <f t="shared" si="5"/>
        <v>88026</v>
      </c>
      <c r="D62" s="41">
        <f t="shared" si="6"/>
        <v>9</v>
      </c>
      <c r="E62" s="42" t="str">
        <f t="shared" si="2"/>
        <v>MOTRIL</v>
      </c>
      <c r="F62" s="42">
        <f t="shared" si="9"/>
        <v>5512</v>
      </c>
      <c r="G62" s="42">
        <f t="shared" si="8"/>
        <v>5024</v>
      </c>
    </row>
    <row r="63" spans="1:7" x14ac:dyDescent="0.25">
      <c r="A63" s="42" t="str">
        <f t="shared" si="3"/>
        <v>VALENCIA</v>
      </c>
      <c r="B63" s="41">
        <f t="shared" si="4"/>
        <v>74810</v>
      </c>
      <c r="C63" s="41">
        <f t="shared" si="5"/>
        <v>103230</v>
      </c>
      <c r="D63" s="41">
        <f t="shared" si="6"/>
        <v>8</v>
      </c>
      <c r="E63" s="42" t="str">
        <f t="shared" si="2"/>
        <v>FERROL-SAN CIBRAO</v>
      </c>
      <c r="F63" s="42">
        <f t="shared" si="9"/>
        <v>3921</v>
      </c>
      <c r="G63" s="42">
        <f t="shared" si="8"/>
        <v>4819</v>
      </c>
    </row>
    <row r="64" spans="1:7" x14ac:dyDescent="0.25">
      <c r="A64" s="42" t="str">
        <f t="shared" si="3"/>
        <v>VIGO</v>
      </c>
      <c r="B64" s="41">
        <f t="shared" si="4"/>
        <v>137584</v>
      </c>
      <c r="C64" s="41">
        <f t="shared" si="5"/>
        <v>127451</v>
      </c>
      <c r="D64" s="41">
        <f t="shared" si="6"/>
        <v>5</v>
      </c>
      <c r="E64" s="42" t="str">
        <f t="shared" si="2"/>
        <v>VILAGARCIA</v>
      </c>
      <c r="F64" s="42">
        <f t="shared" si="9"/>
        <v>2279</v>
      </c>
      <c r="G64" s="42">
        <f t="shared" si="8"/>
        <v>2305</v>
      </c>
    </row>
    <row r="65" spans="1:7" x14ac:dyDescent="0.25">
      <c r="A65" s="42" t="str">
        <f t="shared" si="3"/>
        <v>VILAGARCIA</v>
      </c>
      <c r="B65" s="41">
        <f t="shared" si="4"/>
        <v>2279</v>
      </c>
      <c r="C65" s="41">
        <f t="shared" si="5"/>
        <v>2305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11820</v>
      </c>
      <c r="C10" s="28">
        <v>0</v>
      </c>
      <c r="D10" s="28">
        <v>11820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2693898</v>
      </c>
      <c r="C11" s="27">
        <v>2718246</v>
      </c>
      <c r="D11" s="27">
        <v>10910109</v>
      </c>
      <c r="E11" s="27">
        <v>10333279</v>
      </c>
      <c r="F11" s="10">
        <f t="shared" si="0"/>
        <v>-5.2871149133340509</v>
      </c>
      <c r="G11" s="1"/>
      <c r="H11" s="1"/>
      <c r="I11" s="1"/>
    </row>
    <row r="12" spans="1:12" x14ac:dyDescent="0.25">
      <c r="A12" s="11" t="s">
        <v>46</v>
      </c>
      <c r="B12" s="28">
        <v>71</v>
      </c>
      <c r="C12" s="28">
        <v>4612</v>
      </c>
      <c r="D12" s="28">
        <v>14067</v>
      </c>
      <c r="E12" s="28">
        <v>51098</v>
      </c>
      <c r="F12" s="13">
        <f t="shared" si="0"/>
        <v>263.24731641430299</v>
      </c>
      <c r="G12" s="1"/>
      <c r="H12" s="1"/>
      <c r="I12" s="1"/>
    </row>
    <row r="13" spans="1:12" x14ac:dyDescent="0.25">
      <c r="A13" s="8" t="s">
        <v>47</v>
      </c>
      <c r="B13" s="27">
        <v>19618</v>
      </c>
      <c r="C13" s="27">
        <v>2583</v>
      </c>
      <c r="D13" s="27">
        <v>25776</v>
      </c>
      <c r="E13" s="27">
        <v>8566</v>
      </c>
      <c r="F13" s="10">
        <f t="shared" si="0"/>
        <v>-66.767535692116695</v>
      </c>
      <c r="G13" s="1"/>
      <c r="H13" s="1"/>
      <c r="I13" s="1"/>
    </row>
    <row r="14" spans="1:12" x14ac:dyDescent="0.25">
      <c r="A14" s="11" t="s">
        <v>48</v>
      </c>
      <c r="B14" s="28">
        <v>733904</v>
      </c>
      <c r="C14" s="28">
        <v>824944</v>
      </c>
      <c r="D14" s="28">
        <v>2810528</v>
      </c>
      <c r="E14" s="28">
        <v>3185083</v>
      </c>
      <c r="F14" s="13">
        <f t="shared" si="0"/>
        <v>13.326855309749632</v>
      </c>
      <c r="G14" s="1"/>
      <c r="H14" s="1"/>
      <c r="I14" s="1"/>
    </row>
    <row r="15" spans="1:12" x14ac:dyDescent="0.25">
      <c r="A15" s="8" t="s">
        <v>49</v>
      </c>
      <c r="B15" s="27">
        <v>142067</v>
      </c>
      <c r="C15" s="27">
        <v>72166</v>
      </c>
      <c r="D15" s="27">
        <v>435802</v>
      </c>
      <c r="E15" s="27">
        <v>374884</v>
      </c>
      <c r="F15" s="10">
        <f t="shared" si="0"/>
        <v>-13.978366322320682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1405</v>
      </c>
      <c r="E17" s="27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28">
        <v>45488</v>
      </c>
      <c r="C18" s="28">
        <v>102242</v>
      </c>
      <c r="D18" s="28">
        <v>129489</v>
      </c>
      <c r="E18" s="28">
        <v>212488</v>
      </c>
      <c r="F18" s="13">
        <f t="shared" si="0"/>
        <v>64.097336453289472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13954</v>
      </c>
      <c r="D20" s="28">
        <v>0</v>
      </c>
      <c r="E20" s="28">
        <v>60272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778412</v>
      </c>
      <c r="C22" s="28">
        <v>702718</v>
      </c>
      <c r="D22" s="28">
        <v>3056583</v>
      </c>
      <c r="E22" s="28">
        <v>3026509</v>
      </c>
      <c r="F22" s="13">
        <f t="shared" si="0"/>
        <v>-0.98390915607394902</v>
      </c>
      <c r="G22" s="1"/>
      <c r="H22" s="1"/>
      <c r="I22" s="1"/>
    </row>
    <row r="23" spans="1:9" x14ac:dyDescent="0.25">
      <c r="A23" s="8" t="s">
        <v>57</v>
      </c>
      <c r="B23" s="27">
        <v>99882</v>
      </c>
      <c r="C23" s="27">
        <v>183322</v>
      </c>
      <c r="D23" s="27">
        <v>453567</v>
      </c>
      <c r="E23" s="27">
        <v>549686</v>
      </c>
      <c r="F23" s="10">
        <f t="shared" si="0"/>
        <v>21.191797463219331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48186</v>
      </c>
      <c r="C28" s="28">
        <v>31505</v>
      </c>
      <c r="D28" s="28">
        <v>177522</v>
      </c>
      <c r="E28" s="28">
        <v>110574</v>
      </c>
      <c r="F28" s="13">
        <f t="shared" si="0"/>
        <v>-37.712508872139793</v>
      </c>
      <c r="G28" s="1"/>
      <c r="H28" s="1"/>
      <c r="I28" s="1"/>
    </row>
    <row r="29" spans="1:9" x14ac:dyDescent="0.25">
      <c r="A29" s="8" t="s">
        <v>63</v>
      </c>
      <c r="B29" s="27">
        <v>200</v>
      </c>
      <c r="C29" s="27">
        <v>491</v>
      </c>
      <c r="D29" s="27">
        <v>268</v>
      </c>
      <c r="E29" s="27">
        <v>2927</v>
      </c>
      <c r="F29" s="10">
        <f t="shared" si="0"/>
        <v>992.16417910447763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150683</v>
      </c>
      <c r="C31" s="27">
        <v>140148</v>
      </c>
      <c r="D31" s="27">
        <v>860332</v>
      </c>
      <c r="E31" s="27">
        <v>901188</v>
      </c>
      <c r="F31" s="10">
        <f t="shared" si="0"/>
        <v>4.7488643918859168</v>
      </c>
      <c r="G31" s="1"/>
      <c r="H31" s="1"/>
      <c r="I31" s="1"/>
    </row>
    <row r="32" spans="1:9" x14ac:dyDescent="0.25">
      <c r="A32" s="11" t="s">
        <v>66</v>
      </c>
      <c r="B32" s="28">
        <v>839794</v>
      </c>
      <c r="C32" s="28">
        <v>919543</v>
      </c>
      <c r="D32" s="28">
        <v>3076560</v>
      </c>
      <c r="E32" s="28">
        <v>3439568</v>
      </c>
      <c r="F32" s="13">
        <f t="shared" si="0"/>
        <v>11.799152299971396</v>
      </c>
      <c r="G32" s="1"/>
      <c r="H32" s="1"/>
      <c r="I32" s="1"/>
    </row>
    <row r="33" spans="1:9" x14ac:dyDescent="0.25">
      <c r="A33" s="8" t="s">
        <v>67</v>
      </c>
      <c r="B33" s="27">
        <v>2654</v>
      </c>
      <c r="C33" s="27">
        <v>7291</v>
      </c>
      <c r="D33" s="27">
        <v>26539</v>
      </c>
      <c r="E33" s="27">
        <v>26288</v>
      </c>
      <c r="F33" s="10">
        <f t="shared" si="0"/>
        <v>-0.94577791175251491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5566677</v>
      </c>
      <c r="C35" s="15">
        <f t="shared" ref="C35:E35" si="1">SUM(C7:C34)</f>
        <v>5723765</v>
      </c>
      <c r="D35" s="15">
        <f t="shared" si="1"/>
        <v>21990369</v>
      </c>
      <c r="E35" s="15">
        <f t="shared" si="1"/>
        <v>22282506</v>
      </c>
      <c r="F35" s="16">
        <f t="shared" si="0"/>
        <v>1.3284770255560545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10333279</v>
      </c>
      <c r="G38" s="42">
        <f>LOOKUP(E38,$A$38:$A$65,$C$38:$C$65)</f>
        <v>10910109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3439568</v>
      </c>
      <c r="G39" s="42">
        <f t="shared" ref="G39:G65" si="8">LOOKUP(E39,$A$38:$A$65,$C$38:$C$65)</f>
        <v>3076560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3185083</v>
      </c>
      <c r="G40" s="42">
        <f t="shared" si="8"/>
        <v>2810528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11820</v>
      </c>
      <c r="D41" s="41">
        <f t="shared" si="6"/>
        <v>28</v>
      </c>
      <c r="E41" s="42" t="str">
        <f t="shared" si="2"/>
        <v>LAS PALMAS</v>
      </c>
      <c r="F41" s="42">
        <f t="shared" si="7"/>
        <v>3026509</v>
      </c>
      <c r="G41" s="42">
        <f t="shared" si="8"/>
        <v>3056583</v>
      </c>
    </row>
    <row r="42" spans="1:9" x14ac:dyDescent="0.25">
      <c r="A42" s="42" t="str">
        <f t="shared" si="3"/>
        <v>BAHIA DE ALGECIRAS</v>
      </c>
      <c r="B42" s="41">
        <f t="shared" si="4"/>
        <v>10333279</v>
      </c>
      <c r="C42" s="41">
        <f t="shared" si="5"/>
        <v>10910109</v>
      </c>
      <c r="D42" s="41">
        <f t="shared" si="6"/>
        <v>1</v>
      </c>
      <c r="E42" s="42" t="str">
        <f t="shared" si="2"/>
        <v>TARRAGONA</v>
      </c>
      <c r="F42" s="42">
        <f t="shared" si="7"/>
        <v>901188</v>
      </c>
      <c r="G42" s="42">
        <f t="shared" si="8"/>
        <v>860332</v>
      </c>
    </row>
    <row r="43" spans="1:9" x14ac:dyDescent="0.25">
      <c r="A43" s="42" t="str">
        <f t="shared" si="3"/>
        <v>BAHIA DE CADIZ</v>
      </c>
      <c r="B43" s="41">
        <f t="shared" si="4"/>
        <v>51098</v>
      </c>
      <c r="C43" s="41">
        <f t="shared" si="5"/>
        <v>14067</v>
      </c>
      <c r="D43" s="41">
        <f t="shared" si="6"/>
        <v>11</v>
      </c>
      <c r="E43" s="42" t="str">
        <f t="shared" si="2"/>
        <v>MALAGA</v>
      </c>
      <c r="F43" s="42">
        <f t="shared" si="7"/>
        <v>549686</v>
      </c>
      <c r="G43" s="42">
        <f t="shared" si="8"/>
        <v>453567</v>
      </c>
    </row>
    <row r="44" spans="1:9" x14ac:dyDescent="0.25">
      <c r="A44" s="42" t="str">
        <f t="shared" si="3"/>
        <v>BALEARES</v>
      </c>
      <c r="B44" s="41">
        <f t="shared" si="4"/>
        <v>8566</v>
      </c>
      <c r="C44" s="41">
        <f t="shared" si="5"/>
        <v>25776</v>
      </c>
      <c r="D44" s="41">
        <f t="shared" si="6"/>
        <v>13</v>
      </c>
      <c r="E44" s="42" t="str">
        <f t="shared" si="2"/>
        <v>BILBAO</v>
      </c>
      <c r="F44" s="42">
        <f t="shared" si="7"/>
        <v>374884</v>
      </c>
      <c r="G44" s="42">
        <f t="shared" si="8"/>
        <v>435802</v>
      </c>
    </row>
    <row r="45" spans="1:9" x14ac:dyDescent="0.25">
      <c r="A45" s="42" t="str">
        <f t="shared" si="3"/>
        <v>BARCELONA</v>
      </c>
      <c r="B45" s="41">
        <f t="shared" si="4"/>
        <v>3185083</v>
      </c>
      <c r="C45" s="41">
        <f t="shared" si="5"/>
        <v>2810528</v>
      </c>
      <c r="D45" s="41">
        <f t="shared" si="6"/>
        <v>3</v>
      </c>
      <c r="E45" s="42" t="str">
        <f t="shared" si="2"/>
        <v>CEUTA</v>
      </c>
      <c r="F45" s="42">
        <f t="shared" si="7"/>
        <v>212488</v>
      </c>
      <c r="G45" s="42">
        <f t="shared" si="8"/>
        <v>129489</v>
      </c>
    </row>
    <row r="46" spans="1:9" x14ac:dyDescent="0.25">
      <c r="A46" s="42" t="str">
        <f t="shared" si="3"/>
        <v>BILBAO</v>
      </c>
      <c r="B46" s="41">
        <f t="shared" si="4"/>
        <v>374884</v>
      </c>
      <c r="C46" s="41">
        <f t="shared" si="5"/>
        <v>435802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110574</v>
      </c>
      <c r="G46" s="42">
        <f t="shared" si="8"/>
        <v>177522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GIJON</v>
      </c>
      <c r="F47" s="42">
        <f t="shared" si="7"/>
        <v>60272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15</v>
      </c>
      <c r="E48" s="42" t="str">
        <f t="shared" si="2"/>
        <v>BAHIA DE CADIZ</v>
      </c>
      <c r="F48" s="42">
        <f t="shared" si="7"/>
        <v>51098</v>
      </c>
      <c r="G48" s="42">
        <f t="shared" si="8"/>
        <v>14067</v>
      </c>
    </row>
    <row r="49" spans="1:7" x14ac:dyDescent="0.25">
      <c r="A49" s="42" t="str">
        <f t="shared" si="3"/>
        <v>CEUTA</v>
      </c>
      <c r="B49" s="41">
        <f t="shared" si="4"/>
        <v>212488</v>
      </c>
      <c r="C49" s="41">
        <f t="shared" si="5"/>
        <v>129489</v>
      </c>
      <c r="D49" s="41">
        <f t="shared" si="6"/>
        <v>8</v>
      </c>
      <c r="E49" s="42" t="str">
        <f t="shared" si="2"/>
        <v>VIGO</v>
      </c>
      <c r="F49" s="42">
        <f t="shared" si="7"/>
        <v>26288</v>
      </c>
      <c r="G49" s="42">
        <f t="shared" si="8"/>
        <v>26539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8566</v>
      </c>
      <c r="G50" s="42">
        <f t="shared" si="8"/>
        <v>25776</v>
      </c>
    </row>
    <row r="51" spans="1:7" x14ac:dyDescent="0.25">
      <c r="A51" s="42" t="str">
        <f t="shared" si="3"/>
        <v>GIJON</v>
      </c>
      <c r="B51" s="41">
        <f t="shared" si="4"/>
        <v>60272</v>
      </c>
      <c r="C51" s="41">
        <f t="shared" si="5"/>
        <v>0</v>
      </c>
      <c r="D51" s="41">
        <f t="shared" si="6"/>
        <v>10</v>
      </c>
      <c r="E51" s="42" t="str">
        <f t="shared" si="2"/>
        <v>SANTANDER</v>
      </c>
      <c r="F51" s="42">
        <f t="shared" si="7"/>
        <v>2927</v>
      </c>
      <c r="G51" s="42">
        <f t="shared" si="8"/>
        <v>268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CASTELLON</v>
      </c>
      <c r="F52" s="42">
        <f t="shared" si="7"/>
        <v>94</v>
      </c>
      <c r="G52" s="42">
        <f t="shared" si="8"/>
        <v>1405</v>
      </c>
    </row>
    <row r="53" spans="1:7" x14ac:dyDescent="0.25">
      <c r="A53" s="42" t="str">
        <f t="shared" si="3"/>
        <v>LAS PALMAS</v>
      </c>
      <c r="B53" s="41">
        <f t="shared" si="4"/>
        <v>3026509</v>
      </c>
      <c r="C53" s="41">
        <f t="shared" si="5"/>
        <v>3056583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549686</v>
      </c>
      <c r="C54" s="41">
        <f t="shared" si="5"/>
        <v>453567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110574</v>
      </c>
      <c r="C59" s="41">
        <f t="shared" si="5"/>
        <v>177522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2927</v>
      </c>
      <c r="C60" s="41">
        <f t="shared" si="5"/>
        <v>268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901188</v>
      </c>
      <c r="C62" s="41">
        <f t="shared" si="5"/>
        <v>860332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3439568</v>
      </c>
      <c r="C63" s="41">
        <f t="shared" si="5"/>
        <v>3076560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26288</v>
      </c>
      <c r="C64" s="41">
        <f t="shared" si="5"/>
        <v>26539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2693125</v>
      </c>
      <c r="C11" s="29">
        <v>2717269</v>
      </c>
      <c r="D11" s="29">
        <v>10870465</v>
      </c>
      <c r="E11" s="29">
        <v>10326041</v>
      </c>
      <c r="F11" s="10">
        <f t="shared" si="0"/>
        <v>-5.0082862140671978</v>
      </c>
      <c r="G11" s="1"/>
      <c r="H11" s="1"/>
      <c r="I11" s="1"/>
    </row>
    <row r="12" spans="1:12" x14ac:dyDescent="0.25">
      <c r="A12" s="11" t="s">
        <v>46</v>
      </c>
      <c r="B12" s="30">
        <v>71</v>
      </c>
      <c r="C12" s="30">
        <v>4612</v>
      </c>
      <c r="D12" s="30">
        <v>14067</v>
      </c>
      <c r="E12" s="30">
        <v>35978</v>
      </c>
      <c r="F12" s="13">
        <f t="shared" si="0"/>
        <v>155.76171180777706</v>
      </c>
      <c r="G12" s="1"/>
      <c r="H12" s="1"/>
      <c r="I12" s="1"/>
    </row>
    <row r="13" spans="1:12" x14ac:dyDescent="0.25">
      <c r="A13" s="8" t="s">
        <v>47</v>
      </c>
      <c r="B13" s="29">
        <v>10578</v>
      </c>
      <c r="C13" s="29">
        <v>485</v>
      </c>
      <c r="D13" s="29">
        <v>11607</v>
      </c>
      <c r="E13" s="29">
        <v>2024</v>
      </c>
      <c r="F13" s="10">
        <f t="shared" si="0"/>
        <v>-82.562246919962092</v>
      </c>
      <c r="G13" s="1"/>
      <c r="H13" s="1"/>
      <c r="I13" s="1"/>
    </row>
    <row r="14" spans="1:12" x14ac:dyDescent="0.25">
      <c r="A14" s="11" t="s">
        <v>48</v>
      </c>
      <c r="B14" s="30">
        <v>713290</v>
      </c>
      <c r="C14" s="30">
        <v>789651</v>
      </c>
      <c r="D14" s="30">
        <v>2683490</v>
      </c>
      <c r="E14" s="30">
        <v>3069318</v>
      </c>
      <c r="F14" s="13">
        <f t="shared" si="0"/>
        <v>14.377843778065127</v>
      </c>
      <c r="G14" s="1"/>
      <c r="H14" s="1"/>
      <c r="I14" s="1"/>
    </row>
    <row r="15" spans="1:12" x14ac:dyDescent="0.25">
      <c r="A15" s="8" t="s">
        <v>49</v>
      </c>
      <c r="B15" s="29">
        <v>16553</v>
      </c>
      <c r="C15" s="29">
        <v>12256</v>
      </c>
      <c r="D15" s="29">
        <v>57270</v>
      </c>
      <c r="E15" s="29">
        <v>51543</v>
      </c>
      <c r="F15" s="10">
        <f t="shared" si="0"/>
        <v>-10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1405</v>
      </c>
      <c r="E17" s="29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760214</v>
      </c>
      <c r="C22" s="30">
        <v>693850</v>
      </c>
      <c r="D22" s="30">
        <v>3008513</v>
      </c>
      <c r="E22" s="30">
        <v>2932054</v>
      </c>
      <c r="F22" s="13">
        <f t="shared" si="0"/>
        <v>-2.5414216258995737</v>
      </c>
      <c r="G22" s="1"/>
      <c r="H22" s="1"/>
      <c r="I22" s="1"/>
    </row>
    <row r="23" spans="1:9" x14ac:dyDescent="0.25">
      <c r="A23" s="8" t="s">
        <v>57</v>
      </c>
      <c r="B23" s="29">
        <v>99882</v>
      </c>
      <c r="C23" s="29">
        <v>183322</v>
      </c>
      <c r="D23" s="29">
        <v>453495</v>
      </c>
      <c r="E23" s="29">
        <v>548681</v>
      </c>
      <c r="F23" s="10">
        <f t="shared" si="0"/>
        <v>20.989426564791231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44095</v>
      </c>
      <c r="C28" s="30">
        <v>28967</v>
      </c>
      <c r="D28" s="30">
        <v>160065</v>
      </c>
      <c r="E28" s="30">
        <v>100728</v>
      </c>
      <c r="F28" s="13">
        <f t="shared" si="0"/>
        <v>-37.070565082935055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3625</v>
      </c>
      <c r="D31" s="29">
        <v>0</v>
      </c>
      <c r="E31" s="29">
        <v>6798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0">
        <v>828535</v>
      </c>
      <c r="C32" s="30">
        <v>912382</v>
      </c>
      <c r="D32" s="30">
        <v>3039618</v>
      </c>
      <c r="E32" s="30">
        <v>3403957</v>
      </c>
      <c r="F32" s="13">
        <f t="shared" si="0"/>
        <v>11.986341704780003</v>
      </c>
      <c r="G32" s="1"/>
      <c r="H32" s="1"/>
      <c r="I32" s="1"/>
    </row>
    <row r="33" spans="1:9" x14ac:dyDescent="0.25">
      <c r="A33" s="8" t="s">
        <v>67</v>
      </c>
      <c r="B33" s="29">
        <v>1513</v>
      </c>
      <c r="C33" s="29">
        <v>2854</v>
      </c>
      <c r="D33" s="29">
        <v>24379</v>
      </c>
      <c r="E33" s="29">
        <v>11286</v>
      </c>
      <c r="F33" s="10">
        <f t="shared" si="0"/>
        <v>-53.706058492965255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5167856</v>
      </c>
      <c r="C35" s="15">
        <f t="shared" ref="C35:E35" si="1">SUM(C7:C34)</f>
        <v>5349273</v>
      </c>
      <c r="D35" s="15">
        <f t="shared" si="1"/>
        <v>20324374</v>
      </c>
      <c r="E35" s="15">
        <f t="shared" si="1"/>
        <v>20488502</v>
      </c>
      <c r="F35" s="16">
        <f t="shared" si="0"/>
        <v>0.80754270709641673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10326041</v>
      </c>
      <c r="G38" s="42">
        <f>LOOKUP(E38,$A$38:$A$65,$C$38:$C$65)</f>
        <v>10870465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3403957</v>
      </c>
      <c r="G39" s="42">
        <f t="shared" ref="G39:G65" si="8">LOOKUP(E39,$A$38:$A$65,$C$38:$C$65)</f>
        <v>3039618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3069318</v>
      </c>
      <c r="G40" s="42">
        <f t="shared" si="8"/>
        <v>2683490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2932054</v>
      </c>
      <c r="G41" s="42">
        <f t="shared" si="8"/>
        <v>3008513</v>
      </c>
    </row>
    <row r="42" spans="1:9" x14ac:dyDescent="0.25">
      <c r="A42" s="42" t="str">
        <f t="shared" si="3"/>
        <v>BAHIA DE ALGECIRAS</v>
      </c>
      <c r="B42" s="41">
        <f t="shared" si="4"/>
        <v>10326041</v>
      </c>
      <c r="C42" s="41">
        <f t="shared" si="5"/>
        <v>10870465</v>
      </c>
      <c r="D42" s="41">
        <f t="shared" si="6"/>
        <v>1</v>
      </c>
      <c r="E42" s="42" t="str">
        <f t="shared" si="2"/>
        <v>MALAGA</v>
      </c>
      <c r="F42" s="42">
        <f t="shared" si="7"/>
        <v>548681</v>
      </c>
      <c r="G42" s="42">
        <f t="shared" si="8"/>
        <v>453495</v>
      </c>
    </row>
    <row r="43" spans="1:9" x14ac:dyDescent="0.25">
      <c r="A43" s="42" t="str">
        <f t="shared" si="3"/>
        <v>BAHIA DE CADIZ</v>
      </c>
      <c r="B43" s="41">
        <f t="shared" si="4"/>
        <v>35978</v>
      </c>
      <c r="C43" s="41">
        <f t="shared" si="5"/>
        <v>14067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100728</v>
      </c>
      <c r="G43" s="42">
        <f t="shared" si="8"/>
        <v>160065</v>
      </c>
    </row>
    <row r="44" spans="1:9" x14ac:dyDescent="0.25">
      <c r="A44" s="42" t="str">
        <f t="shared" si="3"/>
        <v>BALEARES</v>
      </c>
      <c r="B44" s="41">
        <f t="shared" si="4"/>
        <v>2024</v>
      </c>
      <c r="C44" s="41">
        <f t="shared" si="5"/>
        <v>11607</v>
      </c>
      <c r="D44" s="41">
        <f t="shared" si="6"/>
        <v>11</v>
      </c>
      <c r="E44" s="42" t="str">
        <f t="shared" si="2"/>
        <v>BILBAO</v>
      </c>
      <c r="F44" s="42">
        <f t="shared" si="7"/>
        <v>51543</v>
      </c>
      <c r="G44" s="42">
        <f t="shared" si="8"/>
        <v>57270</v>
      </c>
    </row>
    <row r="45" spans="1:9" x14ac:dyDescent="0.25">
      <c r="A45" s="42" t="str">
        <f t="shared" si="3"/>
        <v>BARCELONA</v>
      </c>
      <c r="B45" s="41">
        <f t="shared" si="4"/>
        <v>3069318</v>
      </c>
      <c r="C45" s="41">
        <f t="shared" si="5"/>
        <v>2683490</v>
      </c>
      <c r="D45" s="41">
        <f t="shared" si="6"/>
        <v>3</v>
      </c>
      <c r="E45" s="42" t="str">
        <f t="shared" si="2"/>
        <v>BAHIA DE CADIZ</v>
      </c>
      <c r="F45" s="42">
        <f t="shared" si="7"/>
        <v>35978</v>
      </c>
      <c r="G45" s="42">
        <f t="shared" si="8"/>
        <v>14067</v>
      </c>
    </row>
    <row r="46" spans="1:9" x14ac:dyDescent="0.25">
      <c r="A46" s="42" t="str">
        <f t="shared" si="3"/>
        <v>BILBAO</v>
      </c>
      <c r="B46" s="41">
        <f t="shared" si="4"/>
        <v>51543</v>
      </c>
      <c r="C46" s="41">
        <f t="shared" si="5"/>
        <v>57270</v>
      </c>
      <c r="D46" s="41">
        <f t="shared" si="6"/>
        <v>7</v>
      </c>
      <c r="E46" s="42" t="str">
        <f t="shared" si="2"/>
        <v>VIGO</v>
      </c>
      <c r="F46" s="42">
        <f t="shared" si="7"/>
        <v>11286</v>
      </c>
      <c r="G46" s="42">
        <f t="shared" si="8"/>
        <v>24379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6798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12</v>
      </c>
      <c r="E48" s="42" t="str">
        <f t="shared" si="2"/>
        <v>BALEARES</v>
      </c>
      <c r="F48" s="42">
        <f t="shared" si="7"/>
        <v>2024</v>
      </c>
      <c r="G48" s="42">
        <f t="shared" si="8"/>
        <v>11607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94</v>
      </c>
      <c r="G49" s="42">
        <f t="shared" si="8"/>
        <v>1405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2932054</v>
      </c>
      <c r="C53" s="41">
        <f t="shared" si="5"/>
        <v>3008513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548681</v>
      </c>
      <c r="C54" s="41">
        <f t="shared" si="5"/>
        <v>453495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100728</v>
      </c>
      <c r="C59" s="41">
        <f t="shared" si="5"/>
        <v>160065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6798</v>
      </c>
      <c r="C62" s="41">
        <f t="shared" si="5"/>
        <v>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3403957</v>
      </c>
      <c r="C63" s="41">
        <f t="shared" si="5"/>
        <v>3039618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11286</v>
      </c>
      <c r="C64" s="41">
        <f t="shared" si="5"/>
        <v>24379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109128</v>
      </c>
      <c r="C8" s="32">
        <v>115196</v>
      </c>
      <c r="D8" s="32">
        <v>368318</v>
      </c>
      <c r="E8" s="32">
        <v>377613</v>
      </c>
      <c r="F8" s="13">
        <f t="shared" ref="F8:F35" si="0">((E8*100)/D8)-100</f>
        <v>2.5236344680412088</v>
      </c>
      <c r="G8" s="1"/>
      <c r="H8" s="1"/>
      <c r="I8" s="1"/>
    </row>
    <row r="9" spans="1:12" x14ac:dyDescent="0.25">
      <c r="A9" s="8" t="s">
        <v>43</v>
      </c>
      <c r="B9" s="31">
        <v>8</v>
      </c>
      <c r="C9" s="31">
        <v>32</v>
      </c>
      <c r="D9" s="31">
        <v>46</v>
      </c>
      <c r="E9" s="31">
        <v>177</v>
      </c>
      <c r="F9" s="10">
        <f t="shared" si="0"/>
        <v>284.78260869565219</v>
      </c>
      <c r="G9" s="1"/>
      <c r="H9" s="1"/>
      <c r="I9" s="1"/>
    </row>
    <row r="10" spans="1:12" x14ac:dyDescent="0.25">
      <c r="A10" s="11" t="s">
        <v>44</v>
      </c>
      <c r="B10" s="32">
        <v>7929</v>
      </c>
      <c r="C10" s="32">
        <v>4306</v>
      </c>
      <c r="D10" s="32">
        <v>28539</v>
      </c>
      <c r="E10" s="32">
        <v>26122</v>
      </c>
      <c r="F10" s="17">
        <f t="shared" si="0"/>
        <v>-8.4691124426223752</v>
      </c>
      <c r="G10" s="1"/>
      <c r="H10" s="1"/>
      <c r="I10" s="1"/>
    </row>
    <row r="11" spans="1:12" x14ac:dyDescent="0.25">
      <c r="A11" s="8" t="s">
        <v>45</v>
      </c>
      <c r="B11" s="31">
        <v>2856389</v>
      </c>
      <c r="C11" s="31">
        <v>2937346</v>
      </c>
      <c r="D11" s="31">
        <v>11563410</v>
      </c>
      <c r="E11" s="31">
        <v>11327618</v>
      </c>
      <c r="F11" s="10">
        <f t="shared" si="0"/>
        <v>-2.0391216777749861</v>
      </c>
      <c r="G11" s="1"/>
      <c r="H11" s="1"/>
      <c r="I11" s="1"/>
    </row>
    <row r="12" spans="1:12" x14ac:dyDescent="0.25">
      <c r="A12" s="11" t="s">
        <v>46</v>
      </c>
      <c r="B12" s="32">
        <v>91388</v>
      </c>
      <c r="C12" s="32">
        <v>92260</v>
      </c>
      <c r="D12" s="32">
        <v>348287</v>
      </c>
      <c r="E12" s="32">
        <v>425497</v>
      </c>
      <c r="F12" s="13">
        <f t="shared" si="0"/>
        <v>22.168498967805291</v>
      </c>
      <c r="G12" s="1"/>
      <c r="H12" s="1"/>
      <c r="I12" s="1"/>
    </row>
    <row r="13" spans="1:12" x14ac:dyDescent="0.25">
      <c r="A13" s="8" t="s">
        <v>47</v>
      </c>
      <c r="B13" s="31">
        <v>157998</v>
      </c>
      <c r="C13" s="31">
        <v>119427</v>
      </c>
      <c r="D13" s="31">
        <v>515874</v>
      </c>
      <c r="E13" s="31">
        <v>457812</v>
      </c>
      <c r="F13" s="10">
        <f t="shared" si="0"/>
        <v>-11.255073913397453</v>
      </c>
      <c r="G13" s="1"/>
      <c r="H13" s="1"/>
      <c r="I13" s="1"/>
    </row>
    <row r="14" spans="1:12" x14ac:dyDescent="0.25">
      <c r="A14" s="11" t="s">
        <v>48</v>
      </c>
      <c r="B14" s="32">
        <v>1792925</v>
      </c>
      <c r="C14" s="32">
        <v>1797984</v>
      </c>
      <c r="D14" s="32">
        <v>6614078</v>
      </c>
      <c r="E14" s="32">
        <v>7026514</v>
      </c>
      <c r="F14" s="13">
        <f t="shared" si="0"/>
        <v>6.2357293034645238</v>
      </c>
      <c r="G14" s="1"/>
      <c r="H14" s="1"/>
      <c r="I14" s="1"/>
    </row>
    <row r="15" spans="1:12" x14ac:dyDescent="0.25">
      <c r="A15" s="8" t="s">
        <v>49</v>
      </c>
      <c r="B15" s="31">
        <v>464606</v>
      </c>
      <c r="C15" s="31">
        <v>454740</v>
      </c>
      <c r="D15" s="31">
        <v>1642776</v>
      </c>
      <c r="E15" s="31">
        <v>1709825</v>
      </c>
      <c r="F15" s="10">
        <f t="shared" si="0"/>
        <v>4.0814450661563058</v>
      </c>
      <c r="G15" s="1"/>
      <c r="H15" s="1"/>
      <c r="I15" s="1"/>
    </row>
    <row r="16" spans="1:12" x14ac:dyDescent="0.25">
      <c r="A16" s="11" t="s">
        <v>50</v>
      </c>
      <c r="B16" s="32">
        <v>21434</v>
      </c>
      <c r="C16" s="32">
        <v>19913</v>
      </c>
      <c r="D16" s="32">
        <v>98786</v>
      </c>
      <c r="E16" s="32">
        <v>127040</v>
      </c>
      <c r="F16" s="13">
        <f t="shared" si="0"/>
        <v>28.601218796185691</v>
      </c>
      <c r="G16" s="1"/>
      <c r="H16" s="1"/>
      <c r="I16" s="1"/>
    </row>
    <row r="17" spans="1:9" x14ac:dyDescent="0.25">
      <c r="A17" s="8" t="s">
        <v>51</v>
      </c>
      <c r="B17" s="31">
        <v>47493</v>
      </c>
      <c r="C17" s="31">
        <v>56496</v>
      </c>
      <c r="D17" s="31">
        <v>146205</v>
      </c>
      <c r="E17" s="31">
        <v>208855</v>
      </c>
      <c r="F17" s="10">
        <f t="shared" si="0"/>
        <v>42.850791696590392</v>
      </c>
      <c r="G17" s="1"/>
      <c r="H17" s="1"/>
      <c r="I17" s="1"/>
    </row>
    <row r="18" spans="1:9" x14ac:dyDescent="0.25">
      <c r="A18" s="11" t="s">
        <v>52</v>
      </c>
      <c r="B18" s="32">
        <v>4960</v>
      </c>
      <c r="C18" s="32">
        <v>4428</v>
      </c>
      <c r="D18" s="32">
        <v>19107</v>
      </c>
      <c r="E18" s="32">
        <v>19446</v>
      </c>
      <c r="F18" s="13">
        <f t="shared" si="0"/>
        <v>1.7742188726644628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92</v>
      </c>
      <c r="D19" s="31">
        <v>0</v>
      </c>
      <c r="E19" s="31">
        <v>149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4085</v>
      </c>
      <c r="C20" s="32">
        <v>4116</v>
      </c>
      <c r="D20" s="32">
        <v>24966</v>
      </c>
      <c r="E20" s="32">
        <v>15686</v>
      </c>
      <c r="F20" s="13">
        <f t="shared" si="0"/>
        <v>-37.170551950652886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1099510</v>
      </c>
      <c r="C22" s="32">
        <v>1013853</v>
      </c>
      <c r="D22" s="32">
        <v>4282743</v>
      </c>
      <c r="E22" s="32">
        <v>4162446</v>
      </c>
      <c r="F22" s="13">
        <f t="shared" si="0"/>
        <v>-2.8088773946977454</v>
      </c>
      <c r="G22" s="1"/>
      <c r="H22" s="1"/>
      <c r="I22" s="1"/>
    </row>
    <row r="23" spans="1:9" x14ac:dyDescent="0.25">
      <c r="A23" s="8" t="s">
        <v>57</v>
      </c>
      <c r="B23" s="31">
        <v>103208</v>
      </c>
      <c r="C23" s="31">
        <v>190649</v>
      </c>
      <c r="D23" s="31">
        <v>460618</v>
      </c>
      <c r="E23" s="31">
        <v>572948</v>
      </c>
      <c r="F23" s="10">
        <f t="shared" si="0"/>
        <v>24.386802078946118</v>
      </c>
      <c r="G23" s="1"/>
      <c r="H23" s="1"/>
      <c r="I23" s="1"/>
    </row>
    <row r="24" spans="1:9" x14ac:dyDescent="0.25">
      <c r="A24" s="11" t="s">
        <v>58</v>
      </c>
      <c r="B24" s="32">
        <v>23899</v>
      </c>
      <c r="C24" s="32">
        <v>39801</v>
      </c>
      <c r="D24" s="32">
        <v>86708</v>
      </c>
      <c r="E24" s="32">
        <v>106229</v>
      </c>
      <c r="F24" s="13">
        <f t="shared" si="0"/>
        <v>22.513493564607643</v>
      </c>
      <c r="G24" s="1"/>
      <c r="H24" s="1"/>
      <c r="I24" s="1"/>
    </row>
    <row r="25" spans="1:9" x14ac:dyDescent="0.25">
      <c r="A25" s="8" t="s">
        <v>59</v>
      </c>
      <c r="B25" s="31">
        <v>11428</v>
      </c>
      <c r="C25" s="31">
        <v>12701</v>
      </c>
      <c r="D25" s="31">
        <v>40174</v>
      </c>
      <c r="E25" s="31">
        <v>49269</v>
      </c>
      <c r="F25" s="10">
        <f t="shared" si="0"/>
        <v>22.639020261860907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308946</v>
      </c>
      <c r="C28" s="32">
        <v>297837</v>
      </c>
      <c r="D28" s="32">
        <v>1191590</v>
      </c>
      <c r="E28" s="32">
        <v>1144983</v>
      </c>
      <c r="F28" s="13">
        <f t="shared" si="0"/>
        <v>-3.9113285609983279</v>
      </c>
      <c r="G28" s="1"/>
      <c r="H28" s="1"/>
      <c r="I28" s="1"/>
    </row>
    <row r="29" spans="1:9" x14ac:dyDescent="0.25">
      <c r="A29" s="8" t="s">
        <v>63</v>
      </c>
      <c r="B29" s="31">
        <v>162</v>
      </c>
      <c r="C29" s="31">
        <v>59</v>
      </c>
      <c r="D29" s="31">
        <v>599</v>
      </c>
      <c r="E29" s="31">
        <v>270</v>
      </c>
      <c r="F29" s="10">
        <f t="shared" si="0"/>
        <v>-54.924874791318864</v>
      </c>
      <c r="G29" s="1"/>
      <c r="H29" s="1"/>
      <c r="I29" s="1"/>
    </row>
    <row r="30" spans="1:9" x14ac:dyDescent="0.25">
      <c r="A30" s="11" t="s">
        <v>64</v>
      </c>
      <c r="B30" s="32">
        <v>67071</v>
      </c>
      <c r="C30" s="32">
        <v>73326</v>
      </c>
      <c r="D30" s="32">
        <v>248271</v>
      </c>
      <c r="E30" s="32">
        <v>254096</v>
      </c>
      <c r="F30" s="13">
        <f t="shared" si="0"/>
        <v>2.3462265024912341</v>
      </c>
      <c r="G30" s="1"/>
      <c r="H30" s="1"/>
      <c r="I30" s="1"/>
    </row>
    <row r="31" spans="1:9" x14ac:dyDescent="0.25">
      <c r="A31" s="8" t="s">
        <v>65</v>
      </c>
      <c r="B31" s="31">
        <v>3510</v>
      </c>
      <c r="C31" s="31">
        <v>7383</v>
      </c>
      <c r="D31" s="31">
        <v>9063</v>
      </c>
      <c r="E31" s="31">
        <v>23166</v>
      </c>
      <c r="F31" s="10">
        <f t="shared" si="0"/>
        <v>155.61072492552134</v>
      </c>
      <c r="G31" s="1"/>
      <c r="H31" s="1"/>
      <c r="I31" s="1"/>
    </row>
    <row r="32" spans="1:9" x14ac:dyDescent="0.25">
      <c r="A32" s="11" t="s">
        <v>66</v>
      </c>
      <c r="B32" s="32">
        <v>2190837</v>
      </c>
      <c r="C32" s="32">
        <v>2300382</v>
      </c>
      <c r="D32" s="32">
        <v>8181403</v>
      </c>
      <c r="E32" s="32">
        <v>8686199</v>
      </c>
      <c r="F32" s="13">
        <f t="shared" si="0"/>
        <v>6.1700419842415783</v>
      </c>
      <c r="G32" s="1"/>
      <c r="H32" s="1"/>
      <c r="I32" s="1"/>
    </row>
    <row r="33" spans="1:9" x14ac:dyDescent="0.25">
      <c r="A33" s="8" t="s">
        <v>67</v>
      </c>
      <c r="B33" s="31">
        <v>183469</v>
      </c>
      <c r="C33" s="31">
        <v>207925</v>
      </c>
      <c r="D33" s="31">
        <v>692603</v>
      </c>
      <c r="E33" s="31">
        <v>739749</v>
      </c>
      <c r="F33" s="10">
        <f t="shared" si="0"/>
        <v>6.8070741824681704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9550383</v>
      </c>
      <c r="C35" s="15">
        <f t="shared" ref="C35:E35" si="1">SUM(C7:C34)</f>
        <v>9750252</v>
      </c>
      <c r="D35" s="15">
        <f t="shared" si="1"/>
        <v>36564164</v>
      </c>
      <c r="E35" s="15">
        <f t="shared" si="1"/>
        <v>37461881</v>
      </c>
      <c r="F35" s="16">
        <f t="shared" si="0"/>
        <v>2.4551826208852958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11327618</v>
      </c>
      <c r="G38" s="42">
        <f>LOOKUP(E38,$A$38:$A$65,$C$38:$C$65)</f>
        <v>11563410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377613</v>
      </c>
      <c r="C39" s="41">
        <f t="shared" ref="C39:C65" si="5">D8</f>
        <v>368318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8686199</v>
      </c>
      <c r="G39" s="42">
        <f t="shared" ref="G39:G65" si="8">LOOKUP(E39,$A$38:$A$65,$C$38:$C$65)</f>
        <v>8181403</v>
      </c>
    </row>
    <row r="40" spans="1:9" x14ac:dyDescent="0.25">
      <c r="A40" s="42" t="str">
        <f t="shared" si="3"/>
        <v>ALMERIA</v>
      </c>
      <c r="B40" s="41">
        <f t="shared" si="4"/>
        <v>177</v>
      </c>
      <c r="C40" s="41">
        <f t="shared" si="5"/>
        <v>46</v>
      </c>
      <c r="D40" s="41">
        <f t="shared" si="6"/>
        <v>22</v>
      </c>
      <c r="E40" s="42" t="str">
        <f t="shared" si="2"/>
        <v>BARCELONA</v>
      </c>
      <c r="F40" s="42">
        <f t="shared" si="7"/>
        <v>7026514</v>
      </c>
      <c r="G40" s="42">
        <f t="shared" si="8"/>
        <v>6614078</v>
      </c>
    </row>
    <row r="41" spans="1:9" x14ac:dyDescent="0.25">
      <c r="A41" s="42" t="str">
        <f t="shared" si="3"/>
        <v>AVILES</v>
      </c>
      <c r="B41" s="41">
        <f t="shared" si="4"/>
        <v>26122</v>
      </c>
      <c r="C41" s="41">
        <f t="shared" si="5"/>
        <v>28539</v>
      </c>
      <c r="D41" s="41">
        <f t="shared" si="6"/>
        <v>17</v>
      </c>
      <c r="E41" s="42" t="str">
        <f t="shared" si="2"/>
        <v>LAS PALMAS</v>
      </c>
      <c r="F41" s="42">
        <f t="shared" si="7"/>
        <v>4162446</v>
      </c>
      <c r="G41" s="42">
        <f t="shared" si="8"/>
        <v>4282743</v>
      </c>
    </row>
    <row r="42" spans="1:9" x14ac:dyDescent="0.25">
      <c r="A42" s="42" t="str">
        <f t="shared" si="3"/>
        <v>BAHIA DE ALGECIRAS</v>
      </c>
      <c r="B42" s="41">
        <f t="shared" si="4"/>
        <v>11327618</v>
      </c>
      <c r="C42" s="41">
        <f t="shared" si="5"/>
        <v>11563410</v>
      </c>
      <c r="D42" s="41">
        <f t="shared" si="6"/>
        <v>1</v>
      </c>
      <c r="E42" s="42" t="str">
        <f t="shared" si="2"/>
        <v>BILBAO</v>
      </c>
      <c r="F42" s="42">
        <f t="shared" si="7"/>
        <v>1709825</v>
      </c>
      <c r="G42" s="42">
        <f t="shared" si="8"/>
        <v>1642776</v>
      </c>
    </row>
    <row r="43" spans="1:9" x14ac:dyDescent="0.25">
      <c r="A43" s="42" t="str">
        <f t="shared" si="3"/>
        <v>BAHIA DE CADIZ</v>
      </c>
      <c r="B43" s="41">
        <f t="shared" si="4"/>
        <v>425497</v>
      </c>
      <c r="C43" s="41">
        <f t="shared" si="5"/>
        <v>348287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1144983</v>
      </c>
      <c r="G43" s="42">
        <f t="shared" si="8"/>
        <v>1191590</v>
      </c>
    </row>
    <row r="44" spans="1:9" x14ac:dyDescent="0.25">
      <c r="A44" s="42" t="str">
        <f t="shared" si="3"/>
        <v>BALEARES</v>
      </c>
      <c r="B44" s="41">
        <f t="shared" si="4"/>
        <v>457812</v>
      </c>
      <c r="C44" s="41">
        <f t="shared" si="5"/>
        <v>515874</v>
      </c>
      <c r="D44" s="41">
        <f t="shared" si="6"/>
        <v>9</v>
      </c>
      <c r="E44" s="42" t="str">
        <f t="shared" si="2"/>
        <v>VIGO</v>
      </c>
      <c r="F44" s="42">
        <f t="shared" si="7"/>
        <v>739749</v>
      </c>
      <c r="G44" s="42">
        <f t="shared" si="8"/>
        <v>692603</v>
      </c>
    </row>
    <row r="45" spans="1:9" x14ac:dyDescent="0.25">
      <c r="A45" s="42" t="str">
        <f t="shared" si="3"/>
        <v>BARCELONA</v>
      </c>
      <c r="B45" s="41">
        <f t="shared" si="4"/>
        <v>7026514</v>
      </c>
      <c r="C45" s="41">
        <f t="shared" si="5"/>
        <v>6614078</v>
      </c>
      <c r="D45" s="41">
        <f t="shared" si="6"/>
        <v>3</v>
      </c>
      <c r="E45" s="42" t="str">
        <f t="shared" si="2"/>
        <v>MALAGA</v>
      </c>
      <c r="F45" s="42">
        <f t="shared" si="7"/>
        <v>572948</v>
      </c>
      <c r="G45" s="42">
        <f t="shared" si="8"/>
        <v>460618</v>
      </c>
    </row>
    <row r="46" spans="1:9" x14ac:dyDescent="0.25">
      <c r="A46" s="42" t="str">
        <f t="shared" si="3"/>
        <v>BILBAO</v>
      </c>
      <c r="B46" s="41">
        <f t="shared" si="4"/>
        <v>1709825</v>
      </c>
      <c r="C46" s="41">
        <f t="shared" si="5"/>
        <v>1642776</v>
      </c>
      <c r="D46" s="41">
        <f t="shared" si="6"/>
        <v>5</v>
      </c>
      <c r="E46" s="42" t="str">
        <f t="shared" si="2"/>
        <v>BALEARES</v>
      </c>
      <c r="F46" s="42">
        <f t="shared" si="7"/>
        <v>457812</v>
      </c>
      <c r="G46" s="42">
        <f t="shared" si="8"/>
        <v>515874</v>
      </c>
    </row>
    <row r="47" spans="1:9" x14ac:dyDescent="0.25">
      <c r="A47" s="42" t="str">
        <f t="shared" si="3"/>
        <v>CARTAGENA</v>
      </c>
      <c r="B47" s="41">
        <f t="shared" si="4"/>
        <v>127040</v>
      </c>
      <c r="C47" s="41">
        <f t="shared" si="5"/>
        <v>98786</v>
      </c>
      <c r="D47" s="41">
        <f t="shared" si="6"/>
        <v>14</v>
      </c>
      <c r="E47" s="42" t="str">
        <f t="shared" si="2"/>
        <v>BAHIA DE CADIZ</v>
      </c>
      <c r="F47" s="42">
        <f t="shared" si="7"/>
        <v>425497</v>
      </c>
      <c r="G47" s="42">
        <f t="shared" si="8"/>
        <v>348287</v>
      </c>
    </row>
    <row r="48" spans="1:9" x14ac:dyDescent="0.25">
      <c r="A48" s="42" t="str">
        <f t="shared" si="3"/>
        <v>CASTELLON</v>
      </c>
      <c r="B48" s="41">
        <f t="shared" si="4"/>
        <v>208855</v>
      </c>
      <c r="C48" s="41">
        <f t="shared" si="5"/>
        <v>146205</v>
      </c>
      <c r="D48" s="41">
        <f t="shared" si="6"/>
        <v>13</v>
      </c>
      <c r="E48" s="42" t="str">
        <f t="shared" si="2"/>
        <v>ALICANTE</v>
      </c>
      <c r="F48" s="42">
        <f t="shared" si="7"/>
        <v>377613</v>
      </c>
      <c r="G48" s="42">
        <f t="shared" si="8"/>
        <v>368318</v>
      </c>
    </row>
    <row r="49" spans="1:7" x14ac:dyDescent="0.25">
      <c r="A49" s="42" t="str">
        <f t="shared" si="3"/>
        <v>CEUTA</v>
      </c>
      <c r="B49" s="41">
        <f t="shared" si="4"/>
        <v>19446</v>
      </c>
      <c r="C49" s="41">
        <f t="shared" si="5"/>
        <v>19107</v>
      </c>
      <c r="D49" s="41">
        <f t="shared" si="6"/>
        <v>19</v>
      </c>
      <c r="E49" s="42" t="str">
        <f t="shared" si="2"/>
        <v>SEVILLA</v>
      </c>
      <c r="F49" s="42">
        <f t="shared" si="7"/>
        <v>254096</v>
      </c>
      <c r="G49" s="42">
        <f t="shared" si="8"/>
        <v>248271</v>
      </c>
    </row>
    <row r="50" spans="1:7" x14ac:dyDescent="0.25">
      <c r="A50" s="42" t="str">
        <f t="shared" si="3"/>
        <v>FERROL-SAN CIBRAO</v>
      </c>
      <c r="B50" s="41">
        <f t="shared" si="4"/>
        <v>149</v>
      </c>
      <c r="C50" s="41">
        <f t="shared" si="5"/>
        <v>0</v>
      </c>
      <c r="D50" s="41">
        <f t="shared" si="6"/>
        <v>24</v>
      </c>
      <c r="E50" s="42" t="str">
        <f t="shared" si="2"/>
        <v>CASTELLON</v>
      </c>
      <c r="F50" s="42">
        <f t="shared" si="7"/>
        <v>208855</v>
      </c>
      <c r="G50" s="42">
        <f t="shared" si="8"/>
        <v>146205</v>
      </c>
    </row>
    <row r="51" spans="1:7" x14ac:dyDescent="0.25">
      <c r="A51" s="42" t="str">
        <f t="shared" si="3"/>
        <v>GIJON</v>
      </c>
      <c r="B51" s="41">
        <f t="shared" si="4"/>
        <v>15686</v>
      </c>
      <c r="C51" s="41">
        <f t="shared" si="5"/>
        <v>24966</v>
      </c>
      <c r="D51" s="41">
        <f t="shared" si="6"/>
        <v>20</v>
      </c>
      <c r="E51" s="42" t="str">
        <f t="shared" si="2"/>
        <v>CARTAGENA</v>
      </c>
      <c r="F51" s="42">
        <f t="shared" si="7"/>
        <v>127040</v>
      </c>
      <c r="G51" s="42">
        <f t="shared" si="8"/>
        <v>98786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106229</v>
      </c>
      <c r="G52" s="42">
        <f t="shared" si="8"/>
        <v>86708</v>
      </c>
    </row>
    <row r="53" spans="1:7" x14ac:dyDescent="0.25">
      <c r="A53" s="42" t="str">
        <f t="shared" si="3"/>
        <v>LAS PALMAS</v>
      </c>
      <c r="B53" s="41">
        <f t="shared" si="4"/>
        <v>4162446</v>
      </c>
      <c r="C53" s="41">
        <f t="shared" si="5"/>
        <v>4282743</v>
      </c>
      <c r="D53" s="41">
        <f t="shared" si="6"/>
        <v>4</v>
      </c>
      <c r="E53" s="42" t="str">
        <f t="shared" si="2"/>
        <v>MELILLA</v>
      </c>
      <c r="F53" s="42">
        <f t="shared" si="7"/>
        <v>49269</v>
      </c>
      <c r="G53" s="42">
        <f t="shared" si="8"/>
        <v>40174</v>
      </c>
    </row>
    <row r="54" spans="1:7" x14ac:dyDescent="0.25">
      <c r="A54" s="42" t="str">
        <f t="shared" si="3"/>
        <v>MALAGA</v>
      </c>
      <c r="B54" s="41">
        <f t="shared" si="4"/>
        <v>572948</v>
      </c>
      <c r="C54" s="41">
        <f t="shared" si="5"/>
        <v>460618</v>
      </c>
      <c r="D54" s="41">
        <f t="shared" si="6"/>
        <v>8</v>
      </c>
      <c r="E54" s="42" t="str">
        <f t="shared" si="2"/>
        <v>AVILES</v>
      </c>
      <c r="F54" s="42">
        <f t="shared" si="7"/>
        <v>26122</v>
      </c>
      <c r="G54" s="42">
        <f t="shared" si="8"/>
        <v>28539</v>
      </c>
    </row>
    <row r="55" spans="1:7" x14ac:dyDescent="0.25">
      <c r="A55" s="42" t="str">
        <f t="shared" si="3"/>
        <v>MARIN Y RIA DE PONTEVEDRA</v>
      </c>
      <c r="B55" s="41">
        <f t="shared" si="4"/>
        <v>106229</v>
      </c>
      <c r="C55" s="41">
        <f t="shared" si="5"/>
        <v>86708</v>
      </c>
      <c r="D55" s="41">
        <f t="shared" si="6"/>
        <v>15</v>
      </c>
      <c r="E55" s="42" t="str">
        <f t="shared" si="2"/>
        <v>TARRAGONA</v>
      </c>
      <c r="F55" s="42">
        <f t="shared" ref="F55:F65" si="9">LOOKUP(E55,$A$38:$A$65,$B$38:$B$65)</f>
        <v>23166</v>
      </c>
      <c r="G55" s="42">
        <f t="shared" si="8"/>
        <v>9063</v>
      </c>
    </row>
    <row r="56" spans="1:7" x14ac:dyDescent="0.25">
      <c r="A56" s="42" t="str">
        <f t="shared" si="3"/>
        <v>MELILLA</v>
      </c>
      <c r="B56" s="41">
        <f t="shared" si="4"/>
        <v>49269</v>
      </c>
      <c r="C56" s="41">
        <f t="shared" si="5"/>
        <v>40174</v>
      </c>
      <c r="D56" s="41">
        <f t="shared" si="6"/>
        <v>16</v>
      </c>
      <c r="E56" s="42" t="str">
        <f t="shared" si="2"/>
        <v>CEUTA</v>
      </c>
      <c r="F56" s="42">
        <f t="shared" si="9"/>
        <v>19446</v>
      </c>
      <c r="G56" s="42">
        <f t="shared" si="8"/>
        <v>19107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15686</v>
      </c>
      <c r="G57" s="42">
        <f t="shared" si="8"/>
        <v>24966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23</v>
      </c>
      <c r="E58" s="42" t="str">
        <f t="shared" si="2"/>
        <v>SANTANDER</v>
      </c>
      <c r="F58" s="42">
        <f t="shared" si="9"/>
        <v>270</v>
      </c>
      <c r="G58" s="42">
        <f t="shared" si="8"/>
        <v>599</v>
      </c>
    </row>
    <row r="59" spans="1:7" x14ac:dyDescent="0.25">
      <c r="A59" s="42" t="str">
        <f t="shared" si="3"/>
        <v>SANTA CRUZ DE TENERIFE</v>
      </c>
      <c r="B59" s="41">
        <f t="shared" si="4"/>
        <v>1144983</v>
      </c>
      <c r="C59" s="41">
        <f t="shared" si="5"/>
        <v>1191590</v>
      </c>
      <c r="D59" s="41">
        <f t="shared" si="6"/>
        <v>6</v>
      </c>
      <c r="E59" s="42" t="str">
        <f t="shared" si="2"/>
        <v>ALMERIA</v>
      </c>
      <c r="F59" s="42">
        <f t="shared" si="9"/>
        <v>177</v>
      </c>
      <c r="G59" s="42">
        <f t="shared" si="8"/>
        <v>46</v>
      </c>
    </row>
    <row r="60" spans="1:7" x14ac:dyDescent="0.25">
      <c r="A60" s="42" t="str">
        <f t="shared" si="3"/>
        <v>SANTANDER</v>
      </c>
      <c r="B60" s="41">
        <f t="shared" si="4"/>
        <v>270</v>
      </c>
      <c r="C60" s="41">
        <f t="shared" si="5"/>
        <v>599</v>
      </c>
      <c r="D60" s="41">
        <f t="shared" si="6"/>
        <v>21</v>
      </c>
      <c r="E60" s="42" t="str">
        <f t="shared" si="2"/>
        <v>PASAIA</v>
      </c>
      <c r="F60" s="42">
        <f t="shared" si="9"/>
        <v>172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254096</v>
      </c>
      <c r="C61" s="41">
        <f t="shared" si="5"/>
        <v>248271</v>
      </c>
      <c r="D61" s="41">
        <f t="shared" si="6"/>
        <v>12</v>
      </c>
      <c r="E61" s="42" t="str">
        <f t="shared" si="2"/>
        <v>FERROL-SAN CIBRAO</v>
      </c>
      <c r="F61" s="42">
        <f t="shared" si="9"/>
        <v>149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23166</v>
      </c>
      <c r="C62" s="41">
        <f t="shared" si="5"/>
        <v>9063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8686199</v>
      </c>
      <c r="C63" s="41">
        <f t="shared" si="5"/>
        <v>8181403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739749</v>
      </c>
      <c r="C64" s="41">
        <f t="shared" si="5"/>
        <v>692603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27128</v>
      </c>
      <c r="C8" s="34">
        <v>24163</v>
      </c>
      <c r="D8" s="34">
        <v>97905</v>
      </c>
      <c r="E8" s="34">
        <v>96229</v>
      </c>
      <c r="F8" s="13">
        <f t="shared" ref="F8:F35" si="0">((E8*100)/D8)-100</f>
        <v>-1.7118635411878813</v>
      </c>
      <c r="G8" s="1"/>
      <c r="H8" s="1"/>
      <c r="I8" s="1"/>
    </row>
    <row r="9" spans="1:12" x14ac:dyDescent="0.25">
      <c r="A9" s="8" t="s">
        <v>43</v>
      </c>
      <c r="B9" s="33">
        <v>35882</v>
      </c>
      <c r="C9" s="33">
        <v>34166</v>
      </c>
      <c r="D9" s="33">
        <v>126616</v>
      </c>
      <c r="E9" s="33">
        <v>134497</v>
      </c>
      <c r="F9" s="10">
        <f t="shared" si="0"/>
        <v>6.2243318379983634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348182</v>
      </c>
      <c r="C11" s="33">
        <v>363331</v>
      </c>
      <c r="D11" s="33">
        <v>1414904</v>
      </c>
      <c r="E11" s="33">
        <v>1478884</v>
      </c>
      <c r="F11" s="10">
        <f t="shared" si="0"/>
        <v>4.5218615538580735</v>
      </c>
      <c r="G11" s="1"/>
      <c r="H11" s="1"/>
      <c r="I11" s="1"/>
    </row>
    <row r="12" spans="1:12" x14ac:dyDescent="0.25">
      <c r="A12" s="11" t="s">
        <v>46</v>
      </c>
      <c r="B12" s="34">
        <v>160236</v>
      </c>
      <c r="C12" s="34">
        <v>153390</v>
      </c>
      <c r="D12" s="34">
        <v>570860</v>
      </c>
      <c r="E12" s="34">
        <v>577448</v>
      </c>
      <c r="F12" s="13">
        <f t="shared" si="0"/>
        <v>1.1540482780366403</v>
      </c>
      <c r="G12" s="1"/>
      <c r="H12" s="1"/>
      <c r="I12" s="1"/>
    </row>
    <row r="13" spans="1:12" x14ac:dyDescent="0.25">
      <c r="A13" s="8" t="s">
        <v>47</v>
      </c>
      <c r="B13" s="33">
        <v>783876</v>
      </c>
      <c r="C13" s="33">
        <v>806535</v>
      </c>
      <c r="D13" s="33">
        <v>2577169</v>
      </c>
      <c r="E13" s="33">
        <v>2957595</v>
      </c>
      <c r="F13" s="10">
        <f t="shared" si="0"/>
        <v>14.761391278569619</v>
      </c>
      <c r="G13" s="1"/>
      <c r="H13" s="1"/>
      <c r="I13" s="1"/>
    </row>
    <row r="14" spans="1:12" x14ac:dyDescent="0.25">
      <c r="A14" s="11" t="s">
        <v>48</v>
      </c>
      <c r="B14" s="34">
        <v>644548</v>
      </c>
      <c r="C14" s="34">
        <v>740955</v>
      </c>
      <c r="D14" s="34">
        <v>2221084</v>
      </c>
      <c r="E14" s="34">
        <v>2796617</v>
      </c>
      <c r="F14" s="13">
        <f t="shared" si="0"/>
        <v>25.912257258167628</v>
      </c>
      <c r="G14" s="1"/>
      <c r="H14" s="1"/>
      <c r="I14" s="1"/>
    </row>
    <row r="15" spans="1:12" x14ac:dyDescent="0.25">
      <c r="A15" s="8" t="s">
        <v>49</v>
      </c>
      <c r="B15" s="33">
        <v>41806</v>
      </c>
      <c r="C15" s="33">
        <v>60629</v>
      </c>
      <c r="D15" s="33">
        <v>168060</v>
      </c>
      <c r="E15" s="33">
        <v>174880</v>
      </c>
      <c r="F15" s="10">
        <f t="shared" si="0"/>
        <v>4.0580744972033784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16721</v>
      </c>
      <c r="C17" s="33">
        <v>24774</v>
      </c>
      <c r="D17" s="33">
        <v>45958</v>
      </c>
      <c r="E17" s="33">
        <v>80173</v>
      </c>
      <c r="F17" s="10">
        <f t="shared" si="0"/>
        <v>74.448409417294044</v>
      </c>
      <c r="G17" s="1"/>
      <c r="H17" s="1"/>
      <c r="I17" s="1"/>
    </row>
    <row r="18" spans="1:9" x14ac:dyDescent="0.25">
      <c r="A18" s="11" t="s">
        <v>52</v>
      </c>
      <c r="B18" s="34">
        <v>69210</v>
      </c>
      <c r="C18" s="34">
        <v>64925</v>
      </c>
      <c r="D18" s="34">
        <v>253490</v>
      </c>
      <c r="E18" s="34">
        <v>268868</v>
      </c>
      <c r="F18" s="13">
        <f t="shared" si="0"/>
        <v>6.0665114994674383</v>
      </c>
      <c r="G18" s="1"/>
      <c r="H18" s="1"/>
      <c r="I18" s="1"/>
    </row>
    <row r="19" spans="1:9" x14ac:dyDescent="0.25">
      <c r="A19" s="8" t="s">
        <v>53</v>
      </c>
      <c r="B19" s="33">
        <v>17237</v>
      </c>
      <c r="C19" s="33">
        <v>18354</v>
      </c>
      <c r="D19" s="33">
        <v>58398</v>
      </c>
      <c r="E19" s="33">
        <v>57599</v>
      </c>
      <c r="F19" s="10">
        <f t="shared" si="0"/>
        <v>-1.368197541011682</v>
      </c>
      <c r="G19" s="1"/>
      <c r="H19" s="1"/>
      <c r="I19" s="1"/>
    </row>
    <row r="20" spans="1:9" x14ac:dyDescent="0.25">
      <c r="A20" s="11" t="s">
        <v>54</v>
      </c>
      <c r="B20" s="34">
        <v>6826</v>
      </c>
      <c r="C20" s="34">
        <v>0</v>
      </c>
      <c r="D20" s="34">
        <v>10014</v>
      </c>
      <c r="E20" s="34">
        <v>1012</v>
      </c>
      <c r="F20" s="13">
        <f t="shared" si="0"/>
        <v>-89.894148192530452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257860</v>
      </c>
      <c r="C22" s="34">
        <v>234007</v>
      </c>
      <c r="D22" s="34">
        <v>939412</v>
      </c>
      <c r="E22" s="34">
        <v>894365</v>
      </c>
      <c r="F22" s="13">
        <f t="shared" si="0"/>
        <v>-4.7952336142182617</v>
      </c>
      <c r="G22" s="1"/>
      <c r="H22" s="1"/>
      <c r="I22" s="1"/>
    </row>
    <row r="23" spans="1:9" x14ac:dyDescent="0.25">
      <c r="A23" s="8" t="s">
        <v>57</v>
      </c>
      <c r="B23" s="33">
        <v>32069</v>
      </c>
      <c r="C23" s="33">
        <v>32382</v>
      </c>
      <c r="D23" s="33">
        <v>116121</v>
      </c>
      <c r="E23" s="33">
        <v>127626</v>
      </c>
      <c r="F23" s="10">
        <f t="shared" si="0"/>
        <v>9.9077686206629352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44721</v>
      </c>
      <c r="C25" s="33">
        <v>43713</v>
      </c>
      <c r="D25" s="33">
        <v>157062</v>
      </c>
      <c r="E25" s="33">
        <v>177575</v>
      </c>
      <c r="F25" s="10">
        <f t="shared" si="0"/>
        <v>13.060447466605538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36224</v>
      </c>
      <c r="C27" s="33">
        <v>37820</v>
      </c>
      <c r="D27" s="33">
        <v>159756</v>
      </c>
      <c r="E27" s="33">
        <v>164875</v>
      </c>
      <c r="F27" s="10">
        <f t="shared" si="0"/>
        <v>3.204261498785641</v>
      </c>
      <c r="G27" s="1"/>
      <c r="H27" s="1"/>
      <c r="I27" s="1"/>
    </row>
    <row r="28" spans="1:9" x14ac:dyDescent="0.25">
      <c r="A28" s="11" t="s">
        <v>62</v>
      </c>
      <c r="B28" s="34">
        <v>315915</v>
      </c>
      <c r="C28" s="34">
        <v>287863</v>
      </c>
      <c r="D28" s="34">
        <v>1196002</v>
      </c>
      <c r="E28" s="34">
        <v>1194626</v>
      </c>
      <c r="F28" s="13">
        <f t="shared" si="0"/>
        <v>-0.11504997483281443</v>
      </c>
      <c r="G28" s="1"/>
      <c r="H28" s="1"/>
      <c r="I28" s="1"/>
    </row>
    <row r="29" spans="1:9" x14ac:dyDescent="0.25">
      <c r="A29" s="8" t="s">
        <v>63</v>
      </c>
      <c r="B29" s="33">
        <v>80095</v>
      </c>
      <c r="C29" s="33">
        <v>83232</v>
      </c>
      <c r="D29" s="33">
        <v>269039</v>
      </c>
      <c r="E29" s="33">
        <v>287579</v>
      </c>
      <c r="F29" s="10">
        <f t="shared" si="0"/>
        <v>6.891194213478343</v>
      </c>
      <c r="G29" s="1"/>
      <c r="H29" s="1"/>
      <c r="I29" s="1"/>
    </row>
    <row r="30" spans="1:9" x14ac:dyDescent="0.25">
      <c r="A30" s="11" t="s">
        <v>64</v>
      </c>
      <c r="B30" s="34">
        <v>65163</v>
      </c>
      <c r="C30" s="34">
        <v>16441</v>
      </c>
      <c r="D30" s="34">
        <v>235819</v>
      </c>
      <c r="E30" s="34">
        <v>75045</v>
      </c>
      <c r="F30" s="13">
        <f t="shared" si="0"/>
        <v>-68.176864459606733</v>
      </c>
      <c r="G30" s="1"/>
      <c r="H30" s="1"/>
      <c r="I30" s="1"/>
    </row>
    <row r="31" spans="1:9" x14ac:dyDescent="0.25">
      <c r="A31" s="8" t="s">
        <v>65</v>
      </c>
      <c r="B31" s="33">
        <v>46030</v>
      </c>
      <c r="C31" s="33">
        <v>60537</v>
      </c>
      <c r="D31" s="33">
        <v>177338</v>
      </c>
      <c r="E31" s="33">
        <v>279612</v>
      </c>
      <c r="F31" s="10">
        <f t="shared" si="0"/>
        <v>57.671790591976901</v>
      </c>
      <c r="G31" s="1"/>
      <c r="H31" s="1"/>
      <c r="I31" s="1"/>
    </row>
    <row r="32" spans="1:9" x14ac:dyDescent="0.25">
      <c r="A32" s="11" t="s">
        <v>66</v>
      </c>
      <c r="B32" s="34">
        <v>380352</v>
      </c>
      <c r="C32" s="34">
        <v>2936</v>
      </c>
      <c r="D32" s="34">
        <v>1282553</v>
      </c>
      <c r="E32" s="34">
        <v>869499</v>
      </c>
      <c r="F32" s="13">
        <f t="shared" si="0"/>
        <v>-32.205608657108129</v>
      </c>
      <c r="G32" s="1"/>
      <c r="H32" s="1"/>
      <c r="I32" s="1"/>
    </row>
    <row r="33" spans="1:9" x14ac:dyDescent="0.25">
      <c r="A33" s="8" t="s">
        <v>67</v>
      </c>
      <c r="B33" s="33">
        <v>85576</v>
      </c>
      <c r="C33" s="33">
        <v>87477</v>
      </c>
      <c r="D33" s="33">
        <v>343856</v>
      </c>
      <c r="E33" s="33">
        <v>355164</v>
      </c>
      <c r="F33" s="10">
        <f t="shared" si="0"/>
        <v>3.2885859196873071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3495657</v>
      </c>
      <c r="C35" s="15">
        <f t="shared" ref="C35:E35" si="1">SUM(C7:C34)</f>
        <v>3177630</v>
      </c>
      <c r="D35" s="15">
        <f t="shared" si="1"/>
        <v>12423622</v>
      </c>
      <c r="E35" s="15">
        <f t="shared" si="1"/>
        <v>13049768</v>
      </c>
      <c r="F35" s="16">
        <f t="shared" si="0"/>
        <v>5.0399633858789343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2957595</v>
      </c>
      <c r="G38" s="42">
        <f>LOOKUP(E38,$A$38:$A$65,$C$38:$C$65)</f>
        <v>2577169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96229</v>
      </c>
      <c r="C39" s="41">
        <f t="shared" ref="C39:C65" si="5">D8</f>
        <v>97905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2796617</v>
      </c>
      <c r="G39" s="42">
        <f t="shared" ref="G39:G65" si="8">LOOKUP(E39,$A$38:$A$65,$C$38:$C$65)</f>
        <v>2221084</v>
      </c>
    </row>
    <row r="40" spans="1:9" x14ac:dyDescent="0.25">
      <c r="A40" s="42" t="str">
        <f t="shared" si="3"/>
        <v>ALMERIA</v>
      </c>
      <c r="B40" s="41">
        <f t="shared" si="4"/>
        <v>134497</v>
      </c>
      <c r="C40" s="41">
        <f t="shared" si="5"/>
        <v>126616</v>
      </c>
      <c r="D40" s="41">
        <f t="shared" si="6"/>
        <v>15</v>
      </c>
      <c r="E40" s="42" t="str">
        <f t="shared" si="2"/>
        <v>BAHIA DE ALGECIRAS</v>
      </c>
      <c r="F40" s="42">
        <f t="shared" si="7"/>
        <v>1478884</v>
      </c>
      <c r="G40" s="42">
        <f t="shared" si="8"/>
        <v>1414904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1194626</v>
      </c>
      <c r="G41" s="42">
        <f t="shared" si="8"/>
        <v>1196002</v>
      </c>
    </row>
    <row r="42" spans="1:9" x14ac:dyDescent="0.25">
      <c r="A42" s="42" t="str">
        <f t="shared" si="3"/>
        <v>BAHIA DE ALGECIRAS</v>
      </c>
      <c r="B42" s="41">
        <f t="shared" si="4"/>
        <v>1478884</v>
      </c>
      <c r="C42" s="41">
        <f t="shared" si="5"/>
        <v>1414904</v>
      </c>
      <c r="D42" s="41">
        <f t="shared" si="6"/>
        <v>3</v>
      </c>
      <c r="E42" s="42" t="str">
        <f t="shared" si="2"/>
        <v>LAS PALMAS</v>
      </c>
      <c r="F42" s="42">
        <f t="shared" si="7"/>
        <v>894365</v>
      </c>
      <c r="G42" s="42">
        <f t="shared" si="8"/>
        <v>939412</v>
      </c>
    </row>
    <row r="43" spans="1:9" x14ac:dyDescent="0.25">
      <c r="A43" s="42" t="str">
        <f t="shared" si="3"/>
        <v>BAHIA DE CADIZ</v>
      </c>
      <c r="B43" s="41">
        <f t="shared" si="4"/>
        <v>577448</v>
      </c>
      <c r="C43" s="41">
        <f t="shared" si="5"/>
        <v>570860</v>
      </c>
      <c r="D43" s="41">
        <f t="shared" si="6"/>
        <v>7</v>
      </c>
      <c r="E43" s="42" t="str">
        <f t="shared" si="2"/>
        <v>VALENCIA</v>
      </c>
      <c r="F43" s="42">
        <f t="shared" si="7"/>
        <v>869499</v>
      </c>
      <c r="G43" s="42">
        <f t="shared" si="8"/>
        <v>1282553</v>
      </c>
    </row>
    <row r="44" spans="1:9" x14ac:dyDescent="0.25">
      <c r="A44" s="42" t="str">
        <f t="shared" si="3"/>
        <v>BALEARES</v>
      </c>
      <c r="B44" s="41">
        <f t="shared" si="4"/>
        <v>2957595</v>
      </c>
      <c r="C44" s="41">
        <f t="shared" si="5"/>
        <v>2577169</v>
      </c>
      <c r="D44" s="41">
        <f t="shared" si="6"/>
        <v>1</v>
      </c>
      <c r="E44" s="42" t="str">
        <f t="shared" si="2"/>
        <v>BAHIA DE CADIZ</v>
      </c>
      <c r="F44" s="42">
        <f t="shared" si="7"/>
        <v>577448</v>
      </c>
      <c r="G44" s="42">
        <f t="shared" si="8"/>
        <v>570860</v>
      </c>
    </row>
    <row r="45" spans="1:9" x14ac:dyDescent="0.25">
      <c r="A45" s="42" t="str">
        <f t="shared" si="3"/>
        <v>BARCELONA</v>
      </c>
      <c r="B45" s="41">
        <f t="shared" si="4"/>
        <v>2796617</v>
      </c>
      <c r="C45" s="41">
        <f t="shared" si="5"/>
        <v>2221084</v>
      </c>
      <c r="D45" s="41">
        <f t="shared" si="6"/>
        <v>2</v>
      </c>
      <c r="E45" s="42" t="str">
        <f t="shared" si="2"/>
        <v>VIGO</v>
      </c>
      <c r="F45" s="42">
        <f t="shared" si="7"/>
        <v>355164</v>
      </c>
      <c r="G45" s="42">
        <f t="shared" si="8"/>
        <v>343856</v>
      </c>
    </row>
    <row r="46" spans="1:9" x14ac:dyDescent="0.25">
      <c r="A46" s="42" t="str">
        <f t="shared" si="3"/>
        <v>BILBAO</v>
      </c>
      <c r="B46" s="41">
        <f t="shared" si="4"/>
        <v>174880</v>
      </c>
      <c r="C46" s="41">
        <f t="shared" si="5"/>
        <v>168060</v>
      </c>
      <c r="D46" s="41">
        <f t="shared" si="6"/>
        <v>13</v>
      </c>
      <c r="E46" s="42" t="str">
        <f t="shared" si="2"/>
        <v>SANTANDER</v>
      </c>
      <c r="F46" s="42">
        <f t="shared" si="7"/>
        <v>287579</v>
      </c>
      <c r="G46" s="42">
        <f t="shared" si="8"/>
        <v>269039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TARRAGONA</v>
      </c>
      <c r="F47" s="42">
        <f t="shared" si="7"/>
        <v>279612</v>
      </c>
      <c r="G47" s="42">
        <f t="shared" si="8"/>
        <v>177338</v>
      </c>
    </row>
    <row r="48" spans="1:9" x14ac:dyDescent="0.25">
      <c r="A48" s="42" t="str">
        <f t="shared" si="3"/>
        <v>CASTELLON</v>
      </c>
      <c r="B48" s="41">
        <f t="shared" si="4"/>
        <v>80173</v>
      </c>
      <c r="C48" s="41">
        <f t="shared" si="5"/>
        <v>45958</v>
      </c>
      <c r="D48" s="41">
        <f t="shared" si="6"/>
        <v>18</v>
      </c>
      <c r="E48" s="42" t="str">
        <f t="shared" si="2"/>
        <v>CEUTA</v>
      </c>
      <c r="F48" s="42">
        <f t="shared" si="7"/>
        <v>268868</v>
      </c>
      <c r="G48" s="42">
        <f t="shared" si="8"/>
        <v>253490</v>
      </c>
    </row>
    <row r="49" spans="1:7" x14ac:dyDescent="0.25">
      <c r="A49" s="42" t="str">
        <f t="shared" si="3"/>
        <v>CEUTA</v>
      </c>
      <c r="B49" s="41">
        <f t="shared" si="4"/>
        <v>268868</v>
      </c>
      <c r="C49" s="41">
        <f t="shared" si="5"/>
        <v>253490</v>
      </c>
      <c r="D49" s="41">
        <f t="shared" si="6"/>
        <v>11</v>
      </c>
      <c r="E49" s="42" t="str">
        <f t="shared" si="2"/>
        <v>MELILLA</v>
      </c>
      <c r="F49" s="42">
        <f t="shared" si="7"/>
        <v>177575</v>
      </c>
      <c r="G49" s="42">
        <f t="shared" si="8"/>
        <v>157062</v>
      </c>
    </row>
    <row r="50" spans="1:7" x14ac:dyDescent="0.25">
      <c r="A50" s="42" t="str">
        <f t="shared" si="3"/>
        <v>FERROL-SAN CIBRAO</v>
      </c>
      <c r="B50" s="41">
        <f t="shared" si="4"/>
        <v>57599</v>
      </c>
      <c r="C50" s="41">
        <f t="shared" si="5"/>
        <v>58398</v>
      </c>
      <c r="D50" s="41">
        <f t="shared" si="6"/>
        <v>20</v>
      </c>
      <c r="E50" s="42" t="str">
        <f t="shared" si="2"/>
        <v>BILBAO</v>
      </c>
      <c r="F50" s="42">
        <f t="shared" si="7"/>
        <v>174880</v>
      </c>
      <c r="G50" s="42">
        <f t="shared" si="8"/>
        <v>168060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10014</v>
      </c>
      <c r="D51" s="41">
        <f t="shared" si="6"/>
        <v>21</v>
      </c>
      <c r="E51" s="42" t="str">
        <f t="shared" si="2"/>
        <v>PASAIA</v>
      </c>
      <c r="F51" s="42">
        <f t="shared" si="7"/>
        <v>164875</v>
      </c>
      <c r="G51" s="42">
        <f t="shared" si="8"/>
        <v>159756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134497</v>
      </c>
      <c r="G52" s="42">
        <f t="shared" si="8"/>
        <v>126616</v>
      </c>
    </row>
    <row r="53" spans="1:7" x14ac:dyDescent="0.25">
      <c r="A53" s="42" t="str">
        <f t="shared" si="3"/>
        <v>LAS PALMAS</v>
      </c>
      <c r="B53" s="41">
        <f t="shared" si="4"/>
        <v>894365</v>
      </c>
      <c r="C53" s="41">
        <f t="shared" si="5"/>
        <v>939412</v>
      </c>
      <c r="D53" s="41">
        <f t="shared" si="6"/>
        <v>5</v>
      </c>
      <c r="E53" s="42" t="str">
        <f t="shared" si="2"/>
        <v>MALAGA</v>
      </c>
      <c r="F53" s="42">
        <f t="shared" si="7"/>
        <v>127626</v>
      </c>
      <c r="G53" s="42">
        <f t="shared" si="8"/>
        <v>116121</v>
      </c>
    </row>
    <row r="54" spans="1:7" x14ac:dyDescent="0.25">
      <c r="A54" s="42" t="str">
        <f t="shared" si="3"/>
        <v>MALAGA</v>
      </c>
      <c r="B54" s="41">
        <f t="shared" si="4"/>
        <v>127626</v>
      </c>
      <c r="C54" s="41">
        <f t="shared" si="5"/>
        <v>116121</v>
      </c>
      <c r="D54" s="41">
        <f t="shared" si="6"/>
        <v>16</v>
      </c>
      <c r="E54" s="42" t="str">
        <f t="shared" si="2"/>
        <v>ALICANTE</v>
      </c>
      <c r="F54" s="42">
        <f t="shared" si="7"/>
        <v>96229</v>
      </c>
      <c r="G54" s="42">
        <f t="shared" si="8"/>
        <v>97905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80173</v>
      </c>
      <c r="G55" s="42">
        <f t="shared" si="8"/>
        <v>45958</v>
      </c>
    </row>
    <row r="56" spans="1:7" x14ac:dyDescent="0.25">
      <c r="A56" s="42" t="str">
        <f t="shared" si="3"/>
        <v>MELILLA</v>
      </c>
      <c r="B56" s="41">
        <f t="shared" si="4"/>
        <v>177575</v>
      </c>
      <c r="C56" s="41">
        <f t="shared" si="5"/>
        <v>157062</v>
      </c>
      <c r="D56" s="41">
        <f t="shared" si="6"/>
        <v>12</v>
      </c>
      <c r="E56" s="42" t="str">
        <f t="shared" si="2"/>
        <v>SEVILLA</v>
      </c>
      <c r="F56" s="42">
        <f t="shared" si="9"/>
        <v>75045</v>
      </c>
      <c r="G56" s="42">
        <f t="shared" si="8"/>
        <v>235819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57599</v>
      </c>
      <c r="G57" s="42">
        <f t="shared" si="8"/>
        <v>58398</v>
      </c>
    </row>
    <row r="58" spans="1:7" x14ac:dyDescent="0.25">
      <c r="A58" s="42" t="str">
        <f t="shared" si="3"/>
        <v>PASAIA</v>
      </c>
      <c r="B58" s="41">
        <f t="shared" si="4"/>
        <v>164875</v>
      </c>
      <c r="C58" s="41">
        <f t="shared" si="5"/>
        <v>159756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10014</v>
      </c>
    </row>
    <row r="59" spans="1:7" x14ac:dyDescent="0.25">
      <c r="A59" s="42" t="str">
        <f t="shared" si="3"/>
        <v>SANTA CRUZ DE TENERIFE</v>
      </c>
      <c r="B59" s="41">
        <f t="shared" si="4"/>
        <v>1194626</v>
      </c>
      <c r="C59" s="41">
        <f t="shared" si="5"/>
        <v>1196002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287579</v>
      </c>
      <c r="C60" s="41">
        <f t="shared" si="5"/>
        <v>269039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75045</v>
      </c>
      <c r="C61" s="41">
        <f t="shared" si="5"/>
        <v>235819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279612</v>
      </c>
      <c r="C62" s="41">
        <f t="shared" si="5"/>
        <v>177338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869499</v>
      </c>
      <c r="C63" s="41">
        <f t="shared" si="5"/>
        <v>1282553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355164</v>
      </c>
      <c r="C64" s="41">
        <f t="shared" si="5"/>
        <v>343856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15594</v>
      </c>
      <c r="C8" s="36">
        <v>15746</v>
      </c>
      <c r="D8" s="36">
        <v>51587</v>
      </c>
      <c r="E8" s="36">
        <v>53961</v>
      </c>
      <c r="F8" s="13">
        <f t="shared" ref="F8:F35" si="0">((E8*100)/D8)-100</f>
        <v>4.6019345959253286</v>
      </c>
      <c r="G8" s="1"/>
      <c r="H8" s="1"/>
      <c r="I8" s="1"/>
    </row>
    <row r="9" spans="1:12" x14ac:dyDescent="0.25">
      <c r="A9" s="8" t="s">
        <v>43</v>
      </c>
      <c r="B9" s="35">
        <v>4</v>
      </c>
      <c r="C9" s="35">
        <v>16</v>
      </c>
      <c r="D9" s="35">
        <v>23</v>
      </c>
      <c r="E9" s="35">
        <v>70</v>
      </c>
      <c r="F9" s="10">
        <f t="shared" si="0"/>
        <v>204.3478260869565</v>
      </c>
      <c r="G9" s="1"/>
      <c r="H9" s="1"/>
      <c r="I9" s="1"/>
    </row>
    <row r="10" spans="1:12" x14ac:dyDescent="0.25">
      <c r="A10" s="11" t="s">
        <v>44</v>
      </c>
      <c r="B10" s="36">
        <v>987</v>
      </c>
      <c r="C10" s="36">
        <v>574</v>
      </c>
      <c r="D10" s="36">
        <v>3289</v>
      </c>
      <c r="E10" s="36">
        <v>3287</v>
      </c>
      <c r="F10" s="17">
        <f t="shared" si="0"/>
        <v>-6.0808756460929203E-2</v>
      </c>
      <c r="G10" s="1"/>
      <c r="H10" s="1"/>
      <c r="I10" s="1"/>
    </row>
    <row r="11" spans="1:12" x14ac:dyDescent="0.25">
      <c r="A11" s="8" t="s">
        <v>45</v>
      </c>
      <c r="B11" s="35">
        <v>266206</v>
      </c>
      <c r="C11" s="35">
        <v>245728</v>
      </c>
      <c r="D11" s="35">
        <v>1063028</v>
      </c>
      <c r="E11" s="35">
        <v>958939</v>
      </c>
      <c r="F11" s="10">
        <f t="shared" si="0"/>
        <v>-9.7917458430069644</v>
      </c>
      <c r="G11" s="1"/>
      <c r="H11" s="1"/>
      <c r="I11" s="1"/>
    </row>
    <row r="12" spans="1:12" x14ac:dyDescent="0.25">
      <c r="A12" s="11" t="s">
        <v>46</v>
      </c>
      <c r="B12" s="36">
        <v>9821.5</v>
      </c>
      <c r="C12" s="36">
        <v>11263.5</v>
      </c>
      <c r="D12" s="36">
        <v>42557.5</v>
      </c>
      <c r="E12" s="36">
        <v>52704</v>
      </c>
      <c r="F12" s="13">
        <f t="shared" si="0"/>
        <v>23.841861011572576</v>
      </c>
      <c r="G12" s="1"/>
      <c r="H12" s="1"/>
      <c r="I12" s="1"/>
    </row>
    <row r="13" spans="1:12" x14ac:dyDescent="0.25">
      <c r="A13" s="8" t="s">
        <v>47</v>
      </c>
      <c r="B13" s="35">
        <v>21454</v>
      </c>
      <c r="C13" s="35">
        <v>17056</v>
      </c>
      <c r="D13" s="35">
        <v>68467</v>
      </c>
      <c r="E13" s="35">
        <v>64509</v>
      </c>
      <c r="F13" s="10">
        <f t="shared" si="0"/>
        <v>-5.7808871427110802</v>
      </c>
      <c r="G13" s="1"/>
      <c r="H13" s="1"/>
      <c r="I13" s="1"/>
    </row>
    <row r="14" spans="1:12" x14ac:dyDescent="0.25">
      <c r="A14" s="11" t="s">
        <v>48</v>
      </c>
      <c r="B14" s="36">
        <v>187097</v>
      </c>
      <c r="C14" s="36">
        <v>182211</v>
      </c>
      <c r="D14" s="36">
        <v>676680</v>
      </c>
      <c r="E14" s="36">
        <v>710952</v>
      </c>
      <c r="F14" s="13">
        <f t="shared" si="0"/>
        <v>5.0647277886150022</v>
      </c>
      <c r="G14" s="1"/>
      <c r="H14" s="1"/>
      <c r="I14" s="1"/>
    </row>
    <row r="15" spans="1:12" x14ac:dyDescent="0.25">
      <c r="A15" s="8" t="s">
        <v>49</v>
      </c>
      <c r="B15" s="35">
        <v>41855</v>
      </c>
      <c r="C15" s="35">
        <v>44216</v>
      </c>
      <c r="D15" s="35">
        <v>150530</v>
      </c>
      <c r="E15" s="35">
        <v>161749</v>
      </c>
      <c r="F15" s="10">
        <f t="shared" si="0"/>
        <v>7.452999402112539</v>
      </c>
      <c r="G15" s="1"/>
      <c r="H15" s="1"/>
      <c r="I15" s="1"/>
    </row>
    <row r="16" spans="1:12" x14ac:dyDescent="0.25">
      <c r="A16" s="11" t="s">
        <v>50</v>
      </c>
      <c r="B16" s="36">
        <v>2111</v>
      </c>
      <c r="C16" s="36">
        <v>2154</v>
      </c>
      <c r="D16" s="36">
        <v>10124</v>
      </c>
      <c r="E16" s="36">
        <v>11776</v>
      </c>
      <c r="F16" s="13">
        <f t="shared" si="0"/>
        <v>16.317661003555912</v>
      </c>
      <c r="G16" s="1"/>
      <c r="H16" s="1"/>
      <c r="I16" s="1"/>
    </row>
    <row r="17" spans="1:9" x14ac:dyDescent="0.25">
      <c r="A17" s="8" t="s">
        <v>51</v>
      </c>
      <c r="B17" s="35">
        <v>3473</v>
      </c>
      <c r="C17" s="35">
        <v>4008</v>
      </c>
      <c r="D17" s="35">
        <v>10694</v>
      </c>
      <c r="E17" s="35">
        <v>16330</v>
      </c>
      <c r="F17" s="10">
        <f t="shared" si="0"/>
        <v>52.702449971946891</v>
      </c>
      <c r="G17" s="1"/>
      <c r="H17" s="1"/>
      <c r="I17" s="1"/>
    </row>
    <row r="18" spans="1:9" x14ac:dyDescent="0.25">
      <c r="A18" s="11" t="s">
        <v>52</v>
      </c>
      <c r="B18" s="36">
        <v>781</v>
      </c>
      <c r="C18" s="36">
        <v>728</v>
      </c>
      <c r="D18" s="36">
        <v>2886</v>
      </c>
      <c r="E18" s="36">
        <v>2796</v>
      </c>
      <c r="F18" s="13">
        <f t="shared" si="0"/>
        <v>-3.1185031185031136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16</v>
      </c>
      <c r="D19" s="35">
        <v>0</v>
      </c>
      <c r="E19" s="35">
        <v>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363</v>
      </c>
      <c r="C20" s="36">
        <v>502</v>
      </c>
      <c r="D20" s="36">
        <v>2233</v>
      </c>
      <c r="E20" s="36">
        <v>1536</v>
      </c>
      <c r="F20" s="13">
        <f t="shared" si="0"/>
        <v>-31.213613972234668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107458</v>
      </c>
      <c r="C22" s="36">
        <v>97497</v>
      </c>
      <c r="D22" s="36">
        <v>402699</v>
      </c>
      <c r="E22" s="36">
        <v>399589</v>
      </c>
      <c r="F22" s="13">
        <f t="shared" si="0"/>
        <v>-0.77228898010673674</v>
      </c>
      <c r="G22" s="1"/>
      <c r="H22" s="1"/>
      <c r="I22" s="1"/>
    </row>
    <row r="23" spans="1:9" x14ac:dyDescent="0.25">
      <c r="A23" s="8" t="s">
        <v>57</v>
      </c>
      <c r="B23" s="35">
        <v>13859</v>
      </c>
      <c r="C23" s="35">
        <v>36632</v>
      </c>
      <c r="D23" s="35">
        <v>59447</v>
      </c>
      <c r="E23" s="35">
        <v>87951</v>
      </c>
      <c r="F23" s="10">
        <f t="shared" si="0"/>
        <v>47.948592864232012</v>
      </c>
      <c r="G23" s="1"/>
      <c r="H23" s="1"/>
      <c r="I23" s="1"/>
    </row>
    <row r="24" spans="1:9" x14ac:dyDescent="0.25">
      <c r="A24" s="11" t="s">
        <v>58</v>
      </c>
      <c r="B24" s="36">
        <v>2632</v>
      </c>
      <c r="C24" s="36">
        <v>4082</v>
      </c>
      <c r="D24" s="36">
        <v>10293</v>
      </c>
      <c r="E24" s="36">
        <v>12508</v>
      </c>
      <c r="F24" s="13">
        <f t="shared" si="0"/>
        <v>21.519479257747989</v>
      </c>
      <c r="G24" s="1"/>
      <c r="H24" s="1"/>
      <c r="I24" s="1"/>
    </row>
    <row r="25" spans="1:9" x14ac:dyDescent="0.25">
      <c r="A25" s="8" t="s">
        <v>59</v>
      </c>
      <c r="B25" s="35">
        <v>1715</v>
      </c>
      <c r="C25" s="35">
        <v>1783</v>
      </c>
      <c r="D25" s="35">
        <v>5984</v>
      </c>
      <c r="E25" s="35">
        <v>6818</v>
      </c>
      <c r="F25" s="10">
        <f t="shared" si="0"/>
        <v>13.93716577540107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38832</v>
      </c>
      <c r="C28" s="36">
        <v>38129</v>
      </c>
      <c r="D28" s="36">
        <v>147744</v>
      </c>
      <c r="E28" s="36">
        <v>148944</v>
      </c>
      <c r="F28" s="13">
        <f t="shared" si="0"/>
        <v>0.81221572449642565</v>
      </c>
      <c r="G28" s="1"/>
      <c r="H28" s="1"/>
      <c r="I28" s="1"/>
    </row>
    <row r="29" spans="1:9" x14ac:dyDescent="0.25">
      <c r="A29" s="8" t="s">
        <v>63</v>
      </c>
      <c r="B29" s="35">
        <v>14</v>
      </c>
      <c r="C29" s="35">
        <v>6</v>
      </c>
      <c r="D29" s="35">
        <v>46</v>
      </c>
      <c r="E29" s="35">
        <v>24</v>
      </c>
      <c r="F29" s="10">
        <f t="shared" si="0"/>
        <v>-47.826086956521742</v>
      </c>
      <c r="G29" s="1"/>
      <c r="H29" s="1"/>
      <c r="I29" s="1"/>
    </row>
    <row r="30" spans="1:9" x14ac:dyDescent="0.25">
      <c r="A30" s="11" t="s">
        <v>64</v>
      </c>
      <c r="B30" s="36">
        <v>10213</v>
      </c>
      <c r="C30" s="36">
        <v>10328</v>
      </c>
      <c r="D30" s="36">
        <v>37728</v>
      </c>
      <c r="E30" s="36">
        <v>36789</v>
      </c>
      <c r="F30" s="13">
        <f t="shared" si="0"/>
        <v>-2.4888676844783646</v>
      </c>
      <c r="G30" s="1"/>
      <c r="H30" s="1"/>
      <c r="I30" s="1"/>
    </row>
    <row r="31" spans="1:9" x14ac:dyDescent="0.25">
      <c r="A31" s="8" t="s">
        <v>65</v>
      </c>
      <c r="B31" s="35">
        <v>542</v>
      </c>
      <c r="C31" s="35">
        <v>805</v>
      </c>
      <c r="D31" s="35">
        <v>1397.5</v>
      </c>
      <c r="E31" s="35">
        <v>2849.5</v>
      </c>
      <c r="F31" s="10">
        <f t="shared" si="0"/>
        <v>103.89982110912342</v>
      </c>
      <c r="G31" s="1"/>
      <c r="H31" s="1"/>
      <c r="I31" s="1"/>
    </row>
    <row r="32" spans="1:9" x14ac:dyDescent="0.25">
      <c r="A32" s="11" t="s">
        <v>66</v>
      </c>
      <c r="B32" s="36">
        <v>191726</v>
      </c>
      <c r="C32" s="36">
        <v>200550</v>
      </c>
      <c r="D32" s="36">
        <v>752443</v>
      </c>
      <c r="E32" s="36">
        <v>815356</v>
      </c>
      <c r="F32" s="13">
        <f t="shared" si="0"/>
        <v>8.3611648988694185</v>
      </c>
      <c r="G32" s="1"/>
      <c r="H32" s="1"/>
      <c r="I32" s="1"/>
    </row>
    <row r="33" spans="1:9" x14ac:dyDescent="0.25">
      <c r="A33" s="8" t="s">
        <v>67</v>
      </c>
      <c r="B33" s="35">
        <v>16991</v>
      </c>
      <c r="C33" s="35">
        <v>17671</v>
      </c>
      <c r="D33" s="35">
        <v>65332</v>
      </c>
      <c r="E33" s="35">
        <v>70748</v>
      </c>
      <c r="F33" s="10">
        <f t="shared" si="0"/>
        <v>8.2899651013286046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933728.5</v>
      </c>
      <c r="C35" s="15">
        <f t="shared" ref="C35:E35" si="1">SUM(C7:C34)</f>
        <v>931701.5</v>
      </c>
      <c r="D35" s="15">
        <f t="shared" si="1"/>
        <v>3565212</v>
      </c>
      <c r="E35" s="15">
        <f t="shared" si="1"/>
        <v>3620216</v>
      </c>
      <c r="F35" s="16">
        <f t="shared" si="0"/>
        <v>1.5427974549619989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958939</v>
      </c>
      <c r="G38" s="42">
        <f>LOOKUP(E38,$A$38:$A$65,$C$38:$C$65)</f>
        <v>1063028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53961</v>
      </c>
      <c r="C39" s="41">
        <f t="shared" ref="C39:C65" si="5">D8</f>
        <v>51587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815356</v>
      </c>
      <c r="G39" s="42">
        <f t="shared" ref="G39:G65" si="8">LOOKUP(E39,$A$38:$A$65,$C$38:$C$65)</f>
        <v>752443</v>
      </c>
    </row>
    <row r="40" spans="1:9" x14ac:dyDescent="0.25">
      <c r="A40" s="42" t="str">
        <f t="shared" si="3"/>
        <v>ALMERIA</v>
      </c>
      <c r="B40" s="41">
        <f t="shared" si="4"/>
        <v>70</v>
      </c>
      <c r="C40" s="41">
        <f t="shared" si="5"/>
        <v>23</v>
      </c>
      <c r="D40" s="41">
        <f t="shared" si="6"/>
        <v>21</v>
      </c>
      <c r="E40" s="42" t="str">
        <f t="shared" si="2"/>
        <v>BARCELONA</v>
      </c>
      <c r="F40" s="42">
        <f t="shared" si="7"/>
        <v>710952</v>
      </c>
      <c r="G40" s="42">
        <f t="shared" si="8"/>
        <v>676680</v>
      </c>
    </row>
    <row r="41" spans="1:9" x14ac:dyDescent="0.25">
      <c r="A41" s="42" t="str">
        <f t="shared" si="3"/>
        <v>AVILES</v>
      </c>
      <c r="B41" s="41">
        <f t="shared" si="4"/>
        <v>3287</v>
      </c>
      <c r="C41" s="41">
        <f t="shared" si="5"/>
        <v>3289</v>
      </c>
      <c r="D41" s="41">
        <f t="shared" si="6"/>
        <v>17</v>
      </c>
      <c r="E41" s="42" t="str">
        <f t="shared" si="2"/>
        <v>LAS PALMAS</v>
      </c>
      <c r="F41" s="42">
        <f t="shared" si="7"/>
        <v>399589</v>
      </c>
      <c r="G41" s="42">
        <f t="shared" si="8"/>
        <v>402699</v>
      </c>
    </row>
    <row r="42" spans="1:9" x14ac:dyDescent="0.25">
      <c r="A42" s="42" t="str">
        <f t="shared" si="3"/>
        <v>BAHIA DE ALGECIRAS</v>
      </c>
      <c r="B42" s="41">
        <f t="shared" si="4"/>
        <v>958939</v>
      </c>
      <c r="C42" s="41">
        <f t="shared" si="5"/>
        <v>1063028</v>
      </c>
      <c r="D42" s="41">
        <f t="shared" si="6"/>
        <v>1</v>
      </c>
      <c r="E42" s="42" t="str">
        <f t="shared" si="2"/>
        <v>BILBAO</v>
      </c>
      <c r="F42" s="42">
        <f t="shared" si="7"/>
        <v>161749</v>
      </c>
      <c r="G42" s="42">
        <f t="shared" si="8"/>
        <v>150530</v>
      </c>
    </row>
    <row r="43" spans="1:9" x14ac:dyDescent="0.25">
      <c r="A43" s="42" t="str">
        <f t="shared" si="3"/>
        <v>BAHIA DE CADIZ</v>
      </c>
      <c r="B43" s="41">
        <f t="shared" si="4"/>
        <v>52704</v>
      </c>
      <c r="C43" s="41">
        <f t="shared" si="5"/>
        <v>42557.5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148944</v>
      </c>
      <c r="G43" s="42">
        <f t="shared" si="8"/>
        <v>147744</v>
      </c>
    </row>
    <row r="44" spans="1:9" x14ac:dyDescent="0.25">
      <c r="A44" s="42" t="str">
        <f t="shared" si="3"/>
        <v>BALEARES</v>
      </c>
      <c r="B44" s="41">
        <f t="shared" si="4"/>
        <v>64509</v>
      </c>
      <c r="C44" s="41">
        <f t="shared" si="5"/>
        <v>68467</v>
      </c>
      <c r="D44" s="41">
        <f t="shared" si="6"/>
        <v>9</v>
      </c>
      <c r="E44" s="42" t="str">
        <f t="shared" si="2"/>
        <v>MALAGA</v>
      </c>
      <c r="F44" s="42">
        <f t="shared" si="7"/>
        <v>87951</v>
      </c>
      <c r="G44" s="42">
        <f t="shared" si="8"/>
        <v>59447</v>
      </c>
    </row>
    <row r="45" spans="1:9" x14ac:dyDescent="0.25">
      <c r="A45" s="42" t="str">
        <f t="shared" si="3"/>
        <v>BARCELONA</v>
      </c>
      <c r="B45" s="41">
        <f t="shared" si="4"/>
        <v>710952</v>
      </c>
      <c r="C45" s="41">
        <f t="shared" si="5"/>
        <v>676680</v>
      </c>
      <c r="D45" s="41">
        <f t="shared" si="6"/>
        <v>3</v>
      </c>
      <c r="E45" s="42" t="str">
        <f t="shared" si="2"/>
        <v>VIGO</v>
      </c>
      <c r="F45" s="42">
        <f t="shared" si="7"/>
        <v>70748</v>
      </c>
      <c r="G45" s="42">
        <f t="shared" si="8"/>
        <v>65332</v>
      </c>
    </row>
    <row r="46" spans="1:9" x14ac:dyDescent="0.25">
      <c r="A46" s="42" t="str">
        <f t="shared" si="3"/>
        <v>BILBAO</v>
      </c>
      <c r="B46" s="41">
        <f t="shared" si="4"/>
        <v>161749</v>
      </c>
      <c r="C46" s="41">
        <f t="shared" si="5"/>
        <v>150530</v>
      </c>
      <c r="D46" s="41">
        <f t="shared" si="6"/>
        <v>5</v>
      </c>
      <c r="E46" s="42" t="str">
        <f t="shared" si="2"/>
        <v>BALEARES</v>
      </c>
      <c r="F46" s="42">
        <f t="shared" si="7"/>
        <v>64509</v>
      </c>
      <c r="G46" s="42">
        <f t="shared" si="8"/>
        <v>68467</v>
      </c>
    </row>
    <row r="47" spans="1:9" x14ac:dyDescent="0.25">
      <c r="A47" s="42" t="str">
        <f t="shared" si="3"/>
        <v>CARTAGENA</v>
      </c>
      <c r="B47" s="41">
        <f t="shared" si="4"/>
        <v>11776</v>
      </c>
      <c r="C47" s="41">
        <f t="shared" si="5"/>
        <v>10124</v>
      </c>
      <c r="D47" s="41">
        <f t="shared" si="6"/>
        <v>15</v>
      </c>
      <c r="E47" s="42" t="str">
        <f t="shared" si="2"/>
        <v>ALICANTE</v>
      </c>
      <c r="F47" s="42">
        <f t="shared" si="7"/>
        <v>53961</v>
      </c>
      <c r="G47" s="42">
        <f t="shared" si="8"/>
        <v>51587</v>
      </c>
    </row>
    <row r="48" spans="1:9" x14ac:dyDescent="0.25">
      <c r="A48" s="42" t="str">
        <f t="shared" si="3"/>
        <v>CASTELLON</v>
      </c>
      <c r="B48" s="41">
        <f t="shared" si="4"/>
        <v>16330</v>
      </c>
      <c r="C48" s="41">
        <f t="shared" si="5"/>
        <v>10694</v>
      </c>
      <c r="D48" s="41">
        <f t="shared" si="6"/>
        <v>13</v>
      </c>
      <c r="E48" s="42" t="str">
        <f t="shared" si="2"/>
        <v>BAHIA DE CADIZ</v>
      </c>
      <c r="F48" s="42">
        <f t="shared" si="7"/>
        <v>52704</v>
      </c>
      <c r="G48" s="42">
        <f t="shared" si="8"/>
        <v>42557.5</v>
      </c>
    </row>
    <row r="49" spans="1:7" x14ac:dyDescent="0.25">
      <c r="A49" s="42" t="str">
        <f t="shared" si="3"/>
        <v>CEUTA</v>
      </c>
      <c r="B49" s="41">
        <f t="shared" si="4"/>
        <v>2796</v>
      </c>
      <c r="C49" s="41">
        <f t="shared" si="5"/>
        <v>2886</v>
      </c>
      <c r="D49" s="41">
        <f t="shared" si="6"/>
        <v>19</v>
      </c>
      <c r="E49" s="42" t="str">
        <f t="shared" si="2"/>
        <v>SEVILLA</v>
      </c>
      <c r="F49" s="42">
        <f t="shared" si="7"/>
        <v>36789</v>
      </c>
      <c r="G49" s="42">
        <f t="shared" si="8"/>
        <v>37728</v>
      </c>
    </row>
    <row r="50" spans="1:7" x14ac:dyDescent="0.25">
      <c r="A50" s="42" t="str">
        <f t="shared" si="3"/>
        <v>FERROL-SAN CIBRAO</v>
      </c>
      <c r="B50" s="41">
        <f t="shared" si="4"/>
        <v>28</v>
      </c>
      <c r="C50" s="41">
        <f t="shared" si="5"/>
        <v>0</v>
      </c>
      <c r="D50" s="41">
        <f t="shared" si="6"/>
        <v>22</v>
      </c>
      <c r="E50" s="42" t="str">
        <f t="shared" si="2"/>
        <v>CASTELLON</v>
      </c>
      <c r="F50" s="42">
        <f t="shared" si="7"/>
        <v>16330</v>
      </c>
      <c r="G50" s="42">
        <f t="shared" si="8"/>
        <v>10694</v>
      </c>
    </row>
    <row r="51" spans="1:7" x14ac:dyDescent="0.25">
      <c r="A51" s="42" t="str">
        <f t="shared" si="3"/>
        <v>GIJON</v>
      </c>
      <c r="B51" s="41">
        <f t="shared" si="4"/>
        <v>1536</v>
      </c>
      <c r="C51" s="41">
        <f t="shared" si="5"/>
        <v>2233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12508</v>
      </c>
      <c r="G51" s="42">
        <f t="shared" si="8"/>
        <v>10293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11776</v>
      </c>
      <c r="G52" s="42">
        <f t="shared" si="8"/>
        <v>10124</v>
      </c>
    </row>
    <row r="53" spans="1:7" x14ac:dyDescent="0.25">
      <c r="A53" s="42" t="str">
        <f t="shared" si="3"/>
        <v>LAS PALMAS</v>
      </c>
      <c r="B53" s="41">
        <f t="shared" si="4"/>
        <v>399589</v>
      </c>
      <c r="C53" s="41">
        <f t="shared" si="5"/>
        <v>402699</v>
      </c>
      <c r="D53" s="41">
        <f t="shared" si="6"/>
        <v>4</v>
      </c>
      <c r="E53" s="42" t="str">
        <f t="shared" si="2"/>
        <v>MELILLA</v>
      </c>
      <c r="F53" s="42">
        <f t="shared" si="7"/>
        <v>6818</v>
      </c>
      <c r="G53" s="42">
        <f t="shared" si="8"/>
        <v>5984</v>
      </c>
    </row>
    <row r="54" spans="1:7" x14ac:dyDescent="0.25">
      <c r="A54" s="42" t="str">
        <f t="shared" si="3"/>
        <v>MALAGA</v>
      </c>
      <c r="B54" s="41">
        <f t="shared" si="4"/>
        <v>87951</v>
      </c>
      <c r="C54" s="41">
        <f t="shared" si="5"/>
        <v>59447</v>
      </c>
      <c r="D54" s="41">
        <f t="shared" si="6"/>
        <v>7</v>
      </c>
      <c r="E54" s="42" t="str">
        <f t="shared" si="2"/>
        <v>AVILES</v>
      </c>
      <c r="F54" s="42">
        <f t="shared" si="7"/>
        <v>3287</v>
      </c>
      <c r="G54" s="42">
        <f t="shared" si="8"/>
        <v>3289</v>
      </c>
    </row>
    <row r="55" spans="1:7" x14ac:dyDescent="0.25">
      <c r="A55" s="42" t="str">
        <f t="shared" si="3"/>
        <v>MARIN Y RIA DE PONTEVEDRA</v>
      </c>
      <c r="B55" s="41">
        <f t="shared" si="4"/>
        <v>12508</v>
      </c>
      <c r="C55" s="41">
        <f t="shared" si="5"/>
        <v>10293</v>
      </c>
      <c r="D55" s="41">
        <f t="shared" si="6"/>
        <v>14</v>
      </c>
      <c r="E55" s="42" t="str">
        <f t="shared" si="2"/>
        <v>TARRAGONA</v>
      </c>
      <c r="F55" s="42">
        <f t="shared" ref="F55:F65" si="9">LOOKUP(E55,$A$38:$A$65,$B$38:$B$65)</f>
        <v>2849.5</v>
      </c>
      <c r="G55" s="42">
        <f t="shared" si="8"/>
        <v>1397.5</v>
      </c>
    </row>
    <row r="56" spans="1:7" x14ac:dyDescent="0.25">
      <c r="A56" s="42" t="str">
        <f t="shared" si="3"/>
        <v>MELILLA</v>
      </c>
      <c r="B56" s="41">
        <f t="shared" si="4"/>
        <v>6818</v>
      </c>
      <c r="C56" s="41">
        <f t="shared" si="5"/>
        <v>5984</v>
      </c>
      <c r="D56" s="41">
        <f t="shared" si="6"/>
        <v>16</v>
      </c>
      <c r="E56" s="42" t="str">
        <f t="shared" si="2"/>
        <v>CEUTA</v>
      </c>
      <c r="F56" s="42">
        <f t="shared" si="9"/>
        <v>2796</v>
      </c>
      <c r="G56" s="42">
        <f t="shared" si="8"/>
        <v>2886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1536</v>
      </c>
      <c r="G57" s="42">
        <f t="shared" si="8"/>
        <v>2233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24</v>
      </c>
      <c r="E58" s="42" t="str">
        <f t="shared" si="2"/>
        <v>ALMERIA</v>
      </c>
      <c r="F58" s="42">
        <f t="shared" si="9"/>
        <v>70</v>
      </c>
      <c r="G58" s="42">
        <f t="shared" si="8"/>
        <v>23</v>
      </c>
    </row>
    <row r="59" spans="1:7" x14ac:dyDescent="0.25">
      <c r="A59" s="42" t="str">
        <f t="shared" si="3"/>
        <v>SANTA CRUZ DE TENERIFE</v>
      </c>
      <c r="B59" s="41">
        <f t="shared" si="4"/>
        <v>148944</v>
      </c>
      <c r="C59" s="41">
        <f t="shared" si="5"/>
        <v>147744</v>
      </c>
      <c r="D59" s="41">
        <f t="shared" si="6"/>
        <v>6</v>
      </c>
      <c r="E59" s="42" t="str">
        <f t="shared" si="2"/>
        <v>FERROL-SAN CIBRAO</v>
      </c>
      <c r="F59" s="42">
        <f t="shared" si="9"/>
        <v>28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24</v>
      </c>
      <c r="C60" s="41">
        <f t="shared" si="5"/>
        <v>46</v>
      </c>
      <c r="D60" s="41">
        <f t="shared" si="6"/>
        <v>23</v>
      </c>
      <c r="E60" s="42" t="str">
        <f t="shared" si="2"/>
        <v>SANTANDER</v>
      </c>
      <c r="F60" s="42">
        <f t="shared" si="9"/>
        <v>24</v>
      </c>
      <c r="G60" s="42">
        <f t="shared" si="8"/>
        <v>46</v>
      </c>
    </row>
    <row r="61" spans="1:7" x14ac:dyDescent="0.25">
      <c r="A61" s="42" t="str">
        <f t="shared" si="3"/>
        <v>SEVILLA</v>
      </c>
      <c r="B61" s="41">
        <f t="shared" si="4"/>
        <v>36789</v>
      </c>
      <c r="C61" s="41">
        <f t="shared" si="5"/>
        <v>37728</v>
      </c>
      <c r="D61" s="41">
        <f t="shared" si="6"/>
        <v>12</v>
      </c>
      <c r="E61" s="42" t="str">
        <f t="shared" si="2"/>
        <v>PASAIA</v>
      </c>
      <c r="F61" s="42">
        <f t="shared" si="9"/>
        <v>2.5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2849.5</v>
      </c>
      <c r="C62" s="41">
        <f t="shared" si="5"/>
        <v>1397.5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815356</v>
      </c>
      <c r="C63" s="41">
        <f t="shared" si="5"/>
        <v>752443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70748</v>
      </c>
      <c r="C64" s="41">
        <f t="shared" si="5"/>
        <v>65332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253486</v>
      </c>
      <c r="C11" s="37">
        <v>198366</v>
      </c>
      <c r="D11" s="37">
        <v>1011152.72</v>
      </c>
      <c r="E11" s="37">
        <v>729893</v>
      </c>
      <c r="F11" s="10">
        <f t="shared" si="0"/>
        <v>-27.815750720623086</v>
      </c>
      <c r="G11" s="1"/>
      <c r="H11" s="1"/>
      <c r="I11" s="1"/>
    </row>
    <row r="12" spans="1:12" x14ac:dyDescent="0.25">
      <c r="A12" s="11" t="s">
        <v>46</v>
      </c>
      <c r="B12" s="38">
        <v>5</v>
      </c>
      <c r="C12" s="38">
        <v>2306</v>
      </c>
      <c r="D12" s="38">
        <v>6737</v>
      </c>
      <c r="E12" s="38">
        <v>10825</v>
      </c>
      <c r="F12" s="13">
        <f t="shared" si="0"/>
        <v>60.67982781653555</v>
      </c>
      <c r="G12" s="1"/>
      <c r="H12" s="1"/>
      <c r="I12" s="1"/>
    </row>
    <row r="13" spans="1:12" x14ac:dyDescent="0.25">
      <c r="A13" s="8" t="s">
        <v>47</v>
      </c>
      <c r="B13" s="37">
        <v>864</v>
      </c>
      <c r="C13" s="37">
        <v>79</v>
      </c>
      <c r="D13" s="37">
        <v>1015</v>
      </c>
      <c r="E13" s="37">
        <v>258</v>
      </c>
      <c r="F13" s="10">
        <f t="shared" si="0"/>
        <v>-74.581280788177338</v>
      </c>
      <c r="G13" s="1"/>
      <c r="H13" s="1"/>
      <c r="I13" s="1"/>
    </row>
    <row r="14" spans="1:12" x14ac:dyDescent="0.25">
      <c r="A14" s="11" t="s">
        <v>48</v>
      </c>
      <c r="B14" s="38">
        <v>62914</v>
      </c>
      <c r="C14" s="38">
        <v>68170</v>
      </c>
      <c r="D14" s="38">
        <v>239463</v>
      </c>
      <c r="E14" s="38">
        <v>259861</v>
      </c>
      <c r="F14" s="13">
        <f t="shared" si="0"/>
        <v>8.5182261977842018</v>
      </c>
      <c r="G14" s="1"/>
      <c r="H14" s="1"/>
      <c r="I14" s="1"/>
    </row>
    <row r="15" spans="1:12" x14ac:dyDescent="0.25">
      <c r="A15" s="8" t="s">
        <v>49</v>
      </c>
      <c r="B15" s="37">
        <v>968</v>
      </c>
      <c r="C15" s="37">
        <v>729</v>
      </c>
      <c r="D15" s="37">
        <v>3216</v>
      </c>
      <c r="E15" s="37">
        <v>2730</v>
      </c>
      <c r="F15" s="10">
        <f t="shared" si="0"/>
        <v>-15.111940298507463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88</v>
      </c>
      <c r="E17" s="37">
        <v>4</v>
      </c>
      <c r="F17" s="10">
        <f t="shared" si="0"/>
        <v>-95.454545454545453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61212</v>
      </c>
      <c r="C22" s="38">
        <v>54034</v>
      </c>
      <c r="D22" s="38">
        <v>232858</v>
      </c>
      <c r="E22" s="38">
        <v>236048</v>
      </c>
      <c r="F22" s="13">
        <f t="shared" si="0"/>
        <v>1.369933607606356</v>
      </c>
      <c r="G22" s="1"/>
      <c r="H22" s="1"/>
      <c r="I22" s="1"/>
    </row>
    <row r="23" spans="1:9" x14ac:dyDescent="0.25">
      <c r="A23" s="8" t="s">
        <v>57</v>
      </c>
      <c r="B23" s="37">
        <v>13671</v>
      </c>
      <c r="C23" s="37">
        <v>35498</v>
      </c>
      <c r="D23" s="37">
        <v>58739</v>
      </c>
      <c r="E23" s="37">
        <v>85370</v>
      </c>
      <c r="F23" s="10">
        <f t="shared" si="0"/>
        <v>45.337850491155791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2901</v>
      </c>
      <c r="C28" s="38">
        <v>2183</v>
      </c>
      <c r="D28" s="38">
        <v>11083</v>
      </c>
      <c r="E28" s="38">
        <v>7305</v>
      </c>
      <c r="F28" s="13">
        <f t="shared" si="0"/>
        <v>-34.088243255436254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287</v>
      </c>
      <c r="D31" s="37">
        <v>0</v>
      </c>
      <c r="E31" s="37">
        <v>588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8">
        <v>56448</v>
      </c>
      <c r="C32" s="38">
        <v>68742</v>
      </c>
      <c r="D32" s="38">
        <v>205911</v>
      </c>
      <c r="E32" s="38">
        <v>257064</v>
      </c>
      <c r="F32" s="13">
        <f t="shared" si="0"/>
        <v>24.842286230458797</v>
      </c>
      <c r="G32" s="1"/>
      <c r="H32" s="1"/>
      <c r="I32" s="1"/>
    </row>
    <row r="33" spans="1:9" x14ac:dyDescent="0.25">
      <c r="A33" s="8" t="s">
        <v>67</v>
      </c>
      <c r="B33" s="37">
        <v>124</v>
      </c>
      <c r="C33" s="37">
        <v>216</v>
      </c>
      <c r="D33" s="37">
        <v>1885</v>
      </c>
      <c r="E33" s="37">
        <v>932</v>
      </c>
      <c r="F33" s="10">
        <f t="shared" si="0"/>
        <v>-50.557029177718832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452593</v>
      </c>
      <c r="C35" s="15">
        <f t="shared" ref="C35:E35" si="1">SUM(C7:C34)</f>
        <v>430610</v>
      </c>
      <c r="D35" s="15">
        <f t="shared" si="1"/>
        <v>1772147.72</v>
      </c>
      <c r="E35" s="15">
        <f t="shared" si="1"/>
        <v>1590878</v>
      </c>
      <c r="F35" s="16">
        <f t="shared" si="0"/>
        <v>-10.228815462404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729893</v>
      </c>
      <c r="G38" s="42">
        <f>LOOKUP(E38,$A$38:$A$65,$C$38:$C$65)</f>
        <v>1011152.72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259861</v>
      </c>
      <c r="G39" s="42">
        <f t="shared" ref="G39:G65" si="8">LOOKUP(E39,$A$38:$A$65,$C$38:$C$65)</f>
        <v>239463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257064</v>
      </c>
      <c r="G40" s="42">
        <f t="shared" si="8"/>
        <v>205911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236048</v>
      </c>
      <c r="G41" s="42">
        <f t="shared" si="8"/>
        <v>232858</v>
      </c>
    </row>
    <row r="42" spans="1:9" x14ac:dyDescent="0.25">
      <c r="A42" s="42" t="str">
        <f t="shared" si="3"/>
        <v>BAHIA DE ALGECIRAS</v>
      </c>
      <c r="B42" s="41">
        <f t="shared" si="4"/>
        <v>729893</v>
      </c>
      <c r="C42" s="41">
        <f t="shared" si="5"/>
        <v>1011152.72</v>
      </c>
      <c r="D42" s="41">
        <f t="shared" si="6"/>
        <v>1</v>
      </c>
      <c r="E42" s="42" t="str">
        <f t="shared" si="2"/>
        <v>MALAGA</v>
      </c>
      <c r="F42" s="42">
        <f t="shared" si="7"/>
        <v>85370</v>
      </c>
      <c r="G42" s="42">
        <f t="shared" si="8"/>
        <v>58739</v>
      </c>
    </row>
    <row r="43" spans="1:9" x14ac:dyDescent="0.25">
      <c r="A43" s="42" t="str">
        <f t="shared" si="3"/>
        <v>BAHIA DE CADIZ</v>
      </c>
      <c r="B43" s="41">
        <f t="shared" si="4"/>
        <v>10825</v>
      </c>
      <c r="C43" s="41">
        <f t="shared" si="5"/>
        <v>6737</v>
      </c>
      <c r="D43" s="41">
        <f t="shared" si="6"/>
        <v>6</v>
      </c>
      <c r="E43" s="42" t="str">
        <f t="shared" si="2"/>
        <v>BAHIA DE CADIZ</v>
      </c>
      <c r="F43" s="42">
        <f t="shared" si="7"/>
        <v>10825</v>
      </c>
      <c r="G43" s="42">
        <f t="shared" si="8"/>
        <v>6737</v>
      </c>
    </row>
    <row r="44" spans="1:9" x14ac:dyDescent="0.25">
      <c r="A44" s="42" t="str">
        <f t="shared" si="3"/>
        <v>BALEARES</v>
      </c>
      <c r="B44" s="41">
        <f t="shared" si="4"/>
        <v>258</v>
      </c>
      <c r="C44" s="41">
        <f t="shared" si="5"/>
        <v>1015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7305</v>
      </c>
      <c r="G44" s="42">
        <f t="shared" si="8"/>
        <v>11083</v>
      </c>
    </row>
    <row r="45" spans="1:9" x14ac:dyDescent="0.25">
      <c r="A45" s="42" t="str">
        <f t="shared" si="3"/>
        <v>BARCELONA</v>
      </c>
      <c r="B45" s="41">
        <f t="shared" si="4"/>
        <v>259861</v>
      </c>
      <c r="C45" s="41">
        <f t="shared" si="5"/>
        <v>239463</v>
      </c>
      <c r="D45" s="41">
        <f t="shared" si="6"/>
        <v>2</v>
      </c>
      <c r="E45" s="42" t="str">
        <f t="shared" si="2"/>
        <v>BILBAO</v>
      </c>
      <c r="F45" s="42">
        <f t="shared" si="7"/>
        <v>2730</v>
      </c>
      <c r="G45" s="42">
        <f t="shared" si="8"/>
        <v>3216</v>
      </c>
    </row>
    <row r="46" spans="1:9" x14ac:dyDescent="0.25">
      <c r="A46" s="42" t="str">
        <f t="shared" si="3"/>
        <v>BILBAO</v>
      </c>
      <c r="B46" s="41">
        <f t="shared" si="4"/>
        <v>2730</v>
      </c>
      <c r="C46" s="41">
        <f t="shared" si="5"/>
        <v>3216</v>
      </c>
      <c r="D46" s="41">
        <f t="shared" si="6"/>
        <v>8</v>
      </c>
      <c r="E46" s="42" t="str">
        <f t="shared" si="2"/>
        <v>VIGO</v>
      </c>
      <c r="F46" s="42">
        <f t="shared" si="7"/>
        <v>932</v>
      </c>
      <c r="G46" s="42">
        <f t="shared" si="8"/>
        <v>1885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588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88</v>
      </c>
      <c r="D48" s="41">
        <f t="shared" si="6"/>
        <v>12</v>
      </c>
      <c r="E48" s="42" t="str">
        <f t="shared" si="2"/>
        <v>BALEARES</v>
      </c>
      <c r="F48" s="42">
        <f t="shared" si="7"/>
        <v>258</v>
      </c>
      <c r="G48" s="42">
        <f t="shared" si="8"/>
        <v>1015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4</v>
      </c>
      <c r="G49" s="42">
        <f t="shared" si="8"/>
        <v>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236048</v>
      </c>
      <c r="C53" s="41">
        <f t="shared" si="5"/>
        <v>232858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85370</v>
      </c>
      <c r="C54" s="41">
        <f t="shared" si="5"/>
        <v>58739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7305</v>
      </c>
      <c r="C59" s="41">
        <f t="shared" si="5"/>
        <v>11083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588</v>
      </c>
      <c r="C62" s="41">
        <f t="shared" si="5"/>
        <v>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257064</v>
      </c>
      <c r="C63" s="41">
        <f t="shared" si="5"/>
        <v>205911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932</v>
      </c>
      <c r="C64" s="41">
        <f t="shared" si="5"/>
        <v>1885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1987</v>
      </c>
      <c r="C7" s="9">
        <v>2991</v>
      </c>
      <c r="D7" s="9">
        <v>4258</v>
      </c>
      <c r="E7" s="9">
        <v>6022</v>
      </c>
      <c r="F7" s="10">
        <f>((E7*100)/D7)-100</f>
        <v>41.427900422733671</v>
      </c>
      <c r="G7" s="1"/>
      <c r="H7" s="1"/>
      <c r="I7" s="1"/>
    </row>
    <row r="8" spans="1:12" x14ac:dyDescent="0.25">
      <c r="A8" s="11" t="s">
        <v>42</v>
      </c>
      <c r="B8" s="12">
        <v>14386</v>
      </c>
      <c r="C8" s="12">
        <v>16071</v>
      </c>
      <c r="D8" s="12">
        <v>39246</v>
      </c>
      <c r="E8" s="12">
        <v>55879</v>
      </c>
      <c r="F8" s="13">
        <f t="shared" ref="F8:F35" si="0">((E8*100)/D8)-100</f>
        <v>42.381389186159112</v>
      </c>
      <c r="G8" s="1"/>
      <c r="H8" s="1"/>
      <c r="I8" s="1"/>
    </row>
    <row r="9" spans="1:12" x14ac:dyDescent="0.25">
      <c r="A9" s="8" t="s">
        <v>43</v>
      </c>
      <c r="B9" s="9">
        <v>45075</v>
      </c>
      <c r="C9" s="9">
        <v>49798</v>
      </c>
      <c r="D9" s="9">
        <v>193200</v>
      </c>
      <c r="E9" s="9">
        <v>187671</v>
      </c>
      <c r="F9" s="10">
        <f t="shared" si="0"/>
        <v>-2.8618012422360266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292514</v>
      </c>
      <c r="C11" s="9">
        <v>390907</v>
      </c>
      <c r="D11" s="9">
        <v>1159238</v>
      </c>
      <c r="E11" s="9">
        <v>1255203</v>
      </c>
      <c r="F11" s="10">
        <f t="shared" si="0"/>
        <v>8.2782828030137097</v>
      </c>
      <c r="G11" s="1"/>
      <c r="H11" s="1"/>
      <c r="I11" s="1"/>
    </row>
    <row r="12" spans="1:12" x14ac:dyDescent="0.25">
      <c r="A12" s="11" t="s">
        <v>46</v>
      </c>
      <c r="B12" s="12">
        <v>18427</v>
      </c>
      <c r="C12" s="12">
        <v>24863</v>
      </c>
      <c r="D12" s="12">
        <v>26490</v>
      </c>
      <c r="E12" s="12">
        <v>37018</v>
      </c>
      <c r="F12" s="13">
        <f t="shared" si="0"/>
        <v>39.743299358248407</v>
      </c>
      <c r="G12" s="1"/>
      <c r="H12" s="1"/>
      <c r="I12" s="1"/>
    </row>
    <row r="13" spans="1:12" x14ac:dyDescent="0.25">
      <c r="A13" s="8" t="s">
        <v>47</v>
      </c>
      <c r="B13" s="9">
        <v>274171</v>
      </c>
      <c r="C13" s="9">
        <v>398849</v>
      </c>
      <c r="D13" s="9">
        <v>756092</v>
      </c>
      <c r="E13" s="9">
        <v>839712</v>
      </c>
      <c r="F13" s="10">
        <f t="shared" si="0"/>
        <v>11.05950069568253</v>
      </c>
      <c r="G13" s="1"/>
      <c r="H13" s="1"/>
      <c r="I13" s="1"/>
    </row>
    <row r="14" spans="1:12" x14ac:dyDescent="0.25">
      <c r="A14" s="11" t="s">
        <v>48</v>
      </c>
      <c r="B14" s="12">
        <v>126641</v>
      </c>
      <c r="C14" s="12">
        <v>204867</v>
      </c>
      <c r="D14" s="12">
        <v>319758</v>
      </c>
      <c r="E14" s="12">
        <v>361944</v>
      </c>
      <c r="F14" s="13">
        <f t="shared" si="0"/>
        <v>13.193102283601974</v>
      </c>
      <c r="G14" s="1"/>
      <c r="H14" s="1"/>
      <c r="I14" s="1"/>
    </row>
    <row r="15" spans="1:12" x14ac:dyDescent="0.25">
      <c r="A15" s="8" t="s">
        <v>49</v>
      </c>
      <c r="B15" s="9">
        <v>10554</v>
      </c>
      <c r="C15" s="9">
        <v>16256</v>
      </c>
      <c r="D15" s="9">
        <v>35440</v>
      </c>
      <c r="E15" s="9">
        <v>31582</v>
      </c>
      <c r="F15" s="10">
        <f t="shared" si="0"/>
        <v>-10.886004514672692</v>
      </c>
      <c r="G15" s="1"/>
      <c r="H15" s="1"/>
      <c r="I15" s="1"/>
    </row>
    <row r="16" spans="1:12" x14ac:dyDescent="0.25">
      <c r="A16" s="11" t="s">
        <v>50</v>
      </c>
      <c r="B16" s="12">
        <v>3153</v>
      </c>
      <c r="C16" s="12">
        <v>5437</v>
      </c>
      <c r="D16" s="12">
        <v>11112</v>
      </c>
      <c r="E16" s="12">
        <v>6560</v>
      </c>
      <c r="F16" s="13">
        <f t="shared" si="0"/>
        <v>-40.964722822174224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151532</v>
      </c>
      <c r="C18" s="12">
        <v>201178</v>
      </c>
      <c r="D18" s="12">
        <v>571975</v>
      </c>
      <c r="E18" s="12">
        <v>621811</v>
      </c>
      <c r="F18" s="13">
        <f t="shared" si="0"/>
        <v>8.7129682241356647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87279</v>
      </c>
      <c r="C22" s="12">
        <v>82776</v>
      </c>
      <c r="D22" s="12">
        <v>376121</v>
      </c>
      <c r="E22" s="12">
        <v>250794</v>
      </c>
      <c r="F22" s="13">
        <f t="shared" si="0"/>
        <v>-33.320925978607946</v>
      </c>
      <c r="G22" s="1"/>
      <c r="H22" s="1"/>
      <c r="I22" s="1"/>
    </row>
    <row r="23" spans="1:9" x14ac:dyDescent="0.25">
      <c r="A23" s="8" t="s">
        <v>57</v>
      </c>
      <c r="B23" s="9">
        <v>33035</v>
      </c>
      <c r="C23" s="9">
        <v>37339</v>
      </c>
      <c r="D23" s="9">
        <v>130660</v>
      </c>
      <c r="E23" s="9">
        <v>114267</v>
      </c>
      <c r="F23" s="10">
        <f t="shared" si="0"/>
        <v>-12.546303382825656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22720</v>
      </c>
      <c r="C25" s="9">
        <v>34567</v>
      </c>
      <c r="D25" s="9">
        <v>92476</v>
      </c>
      <c r="E25" s="9">
        <v>107388</v>
      </c>
      <c r="F25" s="10">
        <f t="shared" si="0"/>
        <v>16.125264933604399</v>
      </c>
      <c r="G25" s="1"/>
      <c r="H25" s="1"/>
      <c r="I25" s="1"/>
    </row>
    <row r="26" spans="1:9" x14ac:dyDescent="0.25">
      <c r="A26" s="11" t="s">
        <v>60</v>
      </c>
      <c r="B26" s="12">
        <v>117</v>
      </c>
      <c r="C26" s="12">
        <v>441</v>
      </c>
      <c r="D26" s="12">
        <v>117</v>
      </c>
      <c r="E26" s="12">
        <v>654</v>
      </c>
      <c r="F26" s="13">
        <f t="shared" si="0"/>
        <v>458.97435897435901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359075</v>
      </c>
      <c r="C28" s="12">
        <v>440810</v>
      </c>
      <c r="D28" s="12">
        <v>1477941</v>
      </c>
      <c r="E28" s="12">
        <v>1451595</v>
      </c>
      <c r="F28" s="13">
        <f t="shared" si="0"/>
        <v>-1.7826151382227096</v>
      </c>
      <c r="G28" s="1"/>
      <c r="H28" s="1"/>
      <c r="I28" s="1"/>
    </row>
    <row r="29" spans="1:9" x14ac:dyDescent="0.25">
      <c r="A29" s="8" t="s">
        <v>63</v>
      </c>
      <c r="B29" s="9">
        <v>12359</v>
      </c>
      <c r="C29" s="9">
        <v>14412</v>
      </c>
      <c r="D29" s="9">
        <v>22153</v>
      </c>
      <c r="E29" s="9">
        <v>24870</v>
      </c>
      <c r="F29" s="10">
        <f t="shared" si="0"/>
        <v>12.264704554687853</v>
      </c>
      <c r="G29" s="1"/>
      <c r="H29" s="1"/>
      <c r="I29" s="1"/>
    </row>
    <row r="30" spans="1:9" x14ac:dyDescent="0.25">
      <c r="A30" s="11" t="s">
        <v>64</v>
      </c>
      <c r="B30" s="12">
        <v>939</v>
      </c>
      <c r="C30" s="12">
        <v>2124</v>
      </c>
      <c r="D30" s="12">
        <v>1063</v>
      </c>
      <c r="E30" s="12">
        <v>3598</v>
      </c>
      <c r="F30" s="13">
        <f t="shared" si="0"/>
        <v>238.4760112888053</v>
      </c>
      <c r="G30" s="1"/>
      <c r="H30" s="1"/>
      <c r="I30" s="1"/>
    </row>
    <row r="31" spans="1:9" x14ac:dyDescent="0.25">
      <c r="A31" s="8" t="s">
        <v>65</v>
      </c>
      <c r="B31" s="9">
        <v>300</v>
      </c>
      <c r="C31" s="9">
        <v>0</v>
      </c>
      <c r="D31" s="9">
        <v>300</v>
      </c>
      <c r="E31" s="9">
        <v>207</v>
      </c>
      <c r="F31" s="10">
        <f t="shared" si="0"/>
        <v>-31</v>
      </c>
      <c r="G31" s="1"/>
      <c r="H31" s="1"/>
      <c r="I31" s="1"/>
    </row>
    <row r="32" spans="1:9" x14ac:dyDescent="0.25">
      <c r="A32" s="11" t="s">
        <v>66</v>
      </c>
      <c r="B32" s="12">
        <v>16268</v>
      </c>
      <c r="C32" s="12">
        <v>39369</v>
      </c>
      <c r="D32" s="12">
        <v>65231</v>
      </c>
      <c r="E32" s="12">
        <v>65411</v>
      </c>
      <c r="F32" s="13">
        <f t="shared" si="0"/>
        <v>0.27594242001502778</v>
      </c>
      <c r="G32" s="1"/>
      <c r="H32" s="1"/>
      <c r="I32" s="1"/>
    </row>
    <row r="33" spans="1:9" x14ac:dyDescent="0.25">
      <c r="A33" s="8" t="s">
        <v>67</v>
      </c>
      <c r="B33" s="9">
        <v>12754</v>
      </c>
      <c r="C33" s="9">
        <v>12814</v>
      </c>
      <c r="D33" s="9">
        <v>16543</v>
      </c>
      <c r="E33" s="9">
        <v>16201</v>
      </c>
      <c r="F33" s="10">
        <f t="shared" si="0"/>
        <v>-2.0673396602792735</v>
      </c>
      <c r="G33" s="1"/>
      <c r="H33" s="1"/>
      <c r="I33" s="1"/>
    </row>
    <row r="34" spans="1:9" x14ac:dyDescent="0.25">
      <c r="A34" s="11" t="s">
        <v>68</v>
      </c>
      <c r="B34" s="12">
        <v>526</v>
      </c>
      <c r="C34" s="12">
        <v>866</v>
      </c>
      <c r="D34" s="12">
        <v>526</v>
      </c>
      <c r="E34" s="12">
        <v>866</v>
      </c>
      <c r="F34" s="13">
        <f t="shared" si="0"/>
        <v>64.638783269961976</v>
      </c>
      <c r="G34" s="1"/>
      <c r="H34" s="1"/>
      <c r="I34" s="1"/>
    </row>
    <row r="35" spans="1:9" x14ac:dyDescent="0.25">
      <c r="A35" s="14" t="s">
        <v>69</v>
      </c>
      <c r="B35" s="15">
        <f>SUM(B7:B34)</f>
        <v>1483812</v>
      </c>
      <c r="C35" s="15">
        <f t="shared" ref="C35:E35" si="1">SUM(C7:C34)</f>
        <v>1976735</v>
      </c>
      <c r="D35" s="15">
        <f t="shared" si="1"/>
        <v>5299940</v>
      </c>
      <c r="E35" s="15">
        <f t="shared" si="1"/>
        <v>5439253</v>
      </c>
      <c r="F35" s="16">
        <f t="shared" si="0"/>
        <v>2.6285769272859625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6022</v>
      </c>
      <c r="C38" s="41">
        <f>D7</f>
        <v>4258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1451595</v>
      </c>
      <c r="G38" s="42">
        <f>LOOKUP(E38,$A$38:$A$65,$C$38:$C$65)</f>
        <v>1477941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55879</v>
      </c>
      <c r="C39" s="41">
        <f t="shared" ref="C39:C65" si="5">D8</f>
        <v>39246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1255203</v>
      </c>
      <c r="G39" s="42">
        <f t="shared" ref="G39:G65" si="8">LOOKUP(E39,$A$38:$A$65,$C$38:$C$65)</f>
        <v>1159238</v>
      </c>
    </row>
    <row r="40" spans="1:9" x14ac:dyDescent="0.25">
      <c r="A40" s="42" t="str">
        <f t="shared" si="3"/>
        <v>ALMERIA</v>
      </c>
      <c r="B40" s="41">
        <f t="shared" si="4"/>
        <v>187671</v>
      </c>
      <c r="C40" s="41">
        <f t="shared" si="5"/>
        <v>193200</v>
      </c>
      <c r="D40" s="41">
        <f t="shared" si="6"/>
        <v>7</v>
      </c>
      <c r="E40" s="42" t="str">
        <f t="shared" si="2"/>
        <v>BALEARES</v>
      </c>
      <c r="F40" s="42">
        <f t="shared" si="7"/>
        <v>839712</v>
      </c>
      <c r="G40" s="42">
        <f t="shared" si="8"/>
        <v>756092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621811</v>
      </c>
      <c r="G41" s="42">
        <f t="shared" si="8"/>
        <v>571975</v>
      </c>
    </row>
    <row r="42" spans="1:9" x14ac:dyDescent="0.25">
      <c r="A42" s="42" t="str">
        <f t="shared" si="3"/>
        <v>BAHIA DE ALGECIRAS</v>
      </c>
      <c r="B42" s="41">
        <f t="shared" si="4"/>
        <v>1255203</v>
      </c>
      <c r="C42" s="41">
        <f t="shared" si="5"/>
        <v>1159238</v>
      </c>
      <c r="D42" s="41">
        <f t="shared" si="6"/>
        <v>2</v>
      </c>
      <c r="E42" s="42" t="str">
        <f t="shared" si="2"/>
        <v>BARCELONA</v>
      </c>
      <c r="F42" s="42">
        <f t="shared" si="7"/>
        <v>361944</v>
      </c>
      <c r="G42" s="42">
        <f t="shared" si="8"/>
        <v>319758</v>
      </c>
    </row>
    <row r="43" spans="1:9" x14ac:dyDescent="0.25">
      <c r="A43" s="42" t="str">
        <f t="shared" si="3"/>
        <v>BAHIA DE CADIZ</v>
      </c>
      <c r="B43" s="41">
        <f t="shared" si="4"/>
        <v>37018</v>
      </c>
      <c r="C43" s="41">
        <f t="shared" si="5"/>
        <v>26490</v>
      </c>
      <c r="D43" s="41">
        <f t="shared" si="6"/>
        <v>12</v>
      </c>
      <c r="E43" s="42" t="str">
        <f t="shared" si="2"/>
        <v>LAS PALMAS</v>
      </c>
      <c r="F43" s="42">
        <f t="shared" si="7"/>
        <v>250794</v>
      </c>
      <c r="G43" s="42">
        <f t="shared" si="8"/>
        <v>376121</v>
      </c>
    </row>
    <row r="44" spans="1:9" x14ac:dyDescent="0.25">
      <c r="A44" s="42" t="str">
        <f t="shared" si="3"/>
        <v>BALEARES</v>
      </c>
      <c r="B44" s="41">
        <f t="shared" si="4"/>
        <v>839712</v>
      </c>
      <c r="C44" s="41">
        <f t="shared" si="5"/>
        <v>756092</v>
      </c>
      <c r="D44" s="41">
        <f t="shared" si="6"/>
        <v>3</v>
      </c>
      <c r="E44" s="42" t="str">
        <f t="shared" si="2"/>
        <v>ALMERIA</v>
      </c>
      <c r="F44" s="42">
        <f t="shared" si="7"/>
        <v>187671</v>
      </c>
      <c r="G44" s="42">
        <f t="shared" si="8"/>
        <v>193200</v>
      </c>
    </row>
    <row r="45" spans="1:9" x14ac:dyDescent="0.25">
      <c r="A45" s="42" t="str">
        <f t="shared" si="3"/>
        <v>BARCELONA</v>
      </c>
      <c r="B45" s="41">
        <f t="shared" si="4"/>
        <v>361944</v>
      </c>
      <c r="C45" s="41">
        <f t="shared" si="5"/>
        <v>319758</v>
      </c>
      <c r="D45" s="41">
        <f t="shared" si="6"/>
        <v>5</v>
      </c>
      <c r="E45" s="42" t="str">
        <f t="shared" si="2"/>
        <v>MALAGA</v>
      </c>
      <c r="F45" s="42">
        <f t="shared" si="7"/>
        <v>114267</v>
      </c>
      <c r="G45" s="42">
        <f t="shared" si="8"/>
        <v>130660</v>
      </c>
    </row>
    <row r="46" spans="1:9" x14ac:dyDescent="0.25">
      <c r="A46" s="42" t="str">
        <f t="shared" si="3"/>
        <v>BILBAO</v>
      </c>
      <c r="B46" s="41">
        <f t="shared" si="4"/>
        <v>31582</v>
      </c>
      <c r="C46" s="41">
        <f t="shared" si="5"/>
        <v>35440</v>
      </c>
      <c r="D46" s="41">
        <f t="shared" si="6"/>
        <v>13</v>
      </c>
      <c r="E46" s="42" t="str">
        <f t="shared" si="2"/>
        <v>MELILLA</v>
      </c>
      <c r="F46" s="42">
        <f t="shared" si="7"/>
        <v>107388</v>
      </c>
      <c r="G46" s="42">
        <f t="shared" si="8"/>
        <v>92476</v>
      </c>
    </row>
    <row r="47" spans="1:9" x14ac:dyDescent="0.25">
      <c r="A47" s="42" t="str">
        <f t="shared" si="3"/>
        <v>CARTAGENA</v>
      </c>
      <c r="B47" s="41">
        <f t="shared" si="4"/>
        <v>6560</v>
      </c>
      <c r="C47" s="41">
        <f t="shared" si="5"/>
        <v>11112</v>
      </c>
      <c r="D47" s="41">
        <f t="shared" si="6"/>
        <v>16</v>
      </c>
      <c r="E47" s="42" t="str">
        <f t="shared" si="2"/>
        <v>VALENCIA</v>
      </c>
      <c r="F47" s="42">
        <f t="shared" si="7"/>
        <v>65411</v>
      </c>
      <c r="G47" s="42">
        <f t="shared" si="8"/>
        <v>65231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55879</v>
      </c>
      <c r="G48" s="42">
        <f t="shared" si="8"/>
        <v>39246</v>
      </c>
    </row>
    <row r="49" spans="1:7" x14ac:dyDescent="0.25">
      <c r="A49" s="42" t="str">
        <f t="shared" si="3"/>
        <v>CEUTA</v>
      </c>
      <c r="B49" s="41">
        <f t="shared" si="4"/>
        <v>621811</v>
      </c>
      <c r="C49" s="41">
        <f t="shared" si="5"/>
        <v>571975</v>
      </c>
      <c r="D49" s="41">
        <f t="shared" si="6"/>
        <v>4</v>
      </c>
      <c r="E49" s="42" t="str">
        <f t="shared" si="2"/>
        <v>BAHIA DE CADIZ</v>
      </c>
      <c r="F49" s="42">
        <f t="shared" si="7"/>
        <v>37018</v>
      </c>
      <c r="G49" s="42">
        <f t="shared" si="8"/>
        <v>26490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31582</v>
      </c>
      <c r="G50" s="42">
        <f t="shared" si="8"/>
        <v>35440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24870</v>
      </c>
      <c r="G51" s="42">
        <f t="shared" si="8"/>
        <v>22153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16201</v>
      </c>
      <c r="G52" s="42">
        <f t="shared" si="8"/>
        <v>16543</v>
      </c>
    </row>
    <row r="53" spans="1:7" x14ac:dyDescent="0.25">
      <c r="A53" s="42" t="str">
        <f t="shared" si="3"/>
        <v>LAS PALMAS</v>
      </c>
      <c r="B53" s="41">
        <f t="shared" si="4"/>
        <v>250794</v>
      </c>
      <c r="C53" s="41">
        <f t="shared" si="5"/>
        <v>376121</v>
      </c>
      <c r="D53" s="41">
        <f t="shared" si="6"/>
        <v>6</v>
      </c>
      <c r="E53" s="42" t="str">
        <f t="shared" si="2"/>
        <v>CARTAGENA</v>
      </c>
      <c r="F53" s="42">
        <f t="shared" si="7"/>
        <v>6560</v>
      </c>
      <c r="G53" s="42">
        <f t="shared" si="8"/>
        <v>11112</v>
      </c>
    </row>
    <row r="54" spans="1:7" x14ac:dyDescent="0.25">
      <c r="A54" s="42" t="str">
        <f t="shared" si="3"/>
        <v>MALAGA</v>
      </c>
      <c r="B54" s="41">
        <f t="shared" si="4"/>
        <v>114267</v>
      </c>
      <c r="C54" s="41">
        <f t="shared" si="5"/>
        <v>130660</v>
      </c>
      <c r="D54" s="41">
        <f t="shared" si="6"/>
        <v>8</v>
      </c>
      <c r="E54" s="42" t="str">
        <f t="shared" si="2"/>
        <v>A CORUÑA</v>
      </c>
      <c r="F54" s="42">
        <f t="shared" si="7"/>
        <v>6022</v>
      </c>
      <c r="G54" s="42">
        <f t="shared" si="8"/>
        <v>4258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3598</v>
      </c>
      <c r="G55" s="42">
        <f t="shared" si="8"/>
        <v>1063</v>
      </c>
    </row>
    <row r="56" spans="1:7" x14ac:dyDescent="0.25">
      <c r="A56" s="42" t="str">
        <f t="shared" si="3"/>
        <v>MELILLA</v>
      </c>
      <c r="B56" s="41">
        <f t="shared" si="4"/>
        <v>107388</v>
      </c>
      <c r="C56" s="41">
        <f t="shared" si="5"/>
        <v>92476</v>
      </c>
      <c r="D56" s="41">
        <f t="shared" si="6"/>
        <v>9</v>
      </c>
      <c r="E56" s="42" t="str">
        <f t="shared" si="2"/>
        <v>VILAGARCIA</v>
      </c>
      <c r="F56" s="42">
        <f t="shared" si="9"/>
        <v>866</v>
      </c>
      <c r="G56" s="42">
        <f t="shared" si="8"/>
        <v>526</v>
      </c>
    </row>
    <row r="57" spans="1:7" x14ac:dyDescent="0.25">
      <c r="A57" s="42" t="str">
        <f t="shared" si="3"/>
        <v>MOTRIL</v>
      </c>
      <c r="B57" s="41">
        <f t="shared" si="4"/>
        <v>654</v>
      </c>
      <c r="C57" s="41">
        <f t="shared" si="5"/>
        <v>117</v>
      </c>
      <c r="D57" s="41">
        <f t="shared" si="6"/>
        <v>20</v>
      </c>
      <c r="E57" s="42" t="str">
        <f t="shared" si="2"/>
        <v>MOTRIL</v>
      </c>
      <c r="F57" s="42">
        <f t="shared" si="9"/>
        <v>654</v>
      </c>
      <c r="G57" s="42">
        <f t="shared" si="8"/>
        <v>117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207</v>
      </c>
      <c r="G58" s="42">
        <f t="shared" si="8"/>
        <v>300</v>
      </c>
    </row>
    <row r="59" spans="1:7" x14ac:dyDescent="0.25">
      <c r="A59" s="42" t="str">
        <f t="shared" si="3"/>
        <v>SANTA CRUZ DE TENERIFE</v>
      </c>
      <c r="B59" s="41">
        <f t="shared" si="4"/>
        <v>1451595</v>
      </c>
      <c r="C59" s="41">
        <f t="shared" si="5"/>
        <v>1477941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24870</v>
      </c>
      <c r="C60" s="41">
        <f t="shared" si="5"/>
        <v>22153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3598</v>
      </c>
      <c r="C61" s="41">
        <f t="shared" si="5"/>
        <v>1063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</v>
      </c>
      <c r="C62" s="41">
        <f t="shared" si="5"/>
        <v>300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65411</v>
      </c>
      <c r="C63" s="41">
        <f t="shared" si="5"/>
        <v>65231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16201</v>
      </c>
      <c r="C64" s="41">
        <f t="shared" si="5"/>
        <v>16543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866</v>
      </c>
      <c r="C65" s="41">
        <f t="shared" si="5"/>
        <v>526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1987</v>
      </c>
      <c r="C7" s="9">
        <v>2991</v>
      </c>
      <c r="D7" s="9">
        <v>4258</v>
      </c>
      <c r="E7" s="9">
        <v>6022</v>
      </c>
      <c r="F7" s="10">
        <f>((E7*100)/D7)-100</f>
        <v>41.427900422733671</v>
      </c>
      <c r="G7" s="1"/>
      <c r="H7" s="1"/>
      <c r="I7" s="1"/>
    </row>
    <row r="8" spans="1:12" x14ac:dyDescent="0.25">
      <c r="A8" s="11" t="s">
        <v>42</v>
      </c>
      <c r="B8" s="12">
        <v>4660</v>
      </c>
      <c r="C8" s="12">
        <v>3247</v>
      </c>
      <c r="D8" s="12">
        <v>6221</v>
      </c>
      <c r="E8" s="12">
        <v>11212</v>
      </c>
      <c r="F8" s="13">
        <f t="shared" ref="F8:F35" si="0">((E8*100)/D8)-100</f>
        <v>80.228259122327614</v>
      </c>
      <c r="G8" s="1"/>
      <c r="H8" s="1"/>
      <c r="I8" s="1"/>
    </row>
    <row r="9" spans="1:12" x14ac:dyDescent="0.25">
      <c r="A9" s="8" t="s">
        <v>43</v>
      </c>
      <c r="B9" s="9">
        <v>2783</v>
      </c>
      <c r="C9" s="9">
        <v>1929</v>
      </c>
      <c r="D9" s="9">
        <v>4155</v>
      </c>
      <c r="E9" s="9">
        <v>3766</v>
      </c>
      <c r="F9" s="10">
        <f t="shared" si="0"/>
        <v>-9.3622141997593218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19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16120</v>
      </c>
      <c r="C12" s="12">
        <v>23082</v>
      </c>
      <c r="D12" s="12">
        <v>19791</v>
      </c>
      <c r="E12" s="12">
        <v>30585</v>
      </c>
      <c r="F12" s="13">
        <f t="shared" si="0"/>
        <v>54.539942398059736</v>
      </c>
      <c r="G12" s="1"/>
      <c r="H12" s="1"/>
      <c r="I12" s="1"/>
    </row>
    <row r="13" spans="1:12" x14ac:dyDescent="0.25">
      <c r="A13" s="8" t="s">
        <v>47</v>
      </c>
      <c r="B13" s="9">
        <v>61733</v>
      </c>
      <c r="C13" s="9">
        <v>61298</v>
      </c>
      <c r="D13" s="9">
        <v>103026</v>
      </c>
      <c r="E13" s="9">
        <v>91440</v>
      </c>
      <c r="F13" s="10">
        <f t="shared" si="0"/>
        <v>-11.245704967678066</v>
      </c>
      <c r="G13" s="1"/>
      <c r="H13" s="1"/>
      <c r="I13" s="1"/>
    </row>
    <row r="14" spans="1:12" x14ac:dyDescent="0.25">
      <c r="A14" s="11" t="s">
        <v>48</v>
      </c>
      <c r="B14" s="12">
        <v>70034</v>
      </c>
      <c r="C14" s="12">
        <v>76619</v>
      </c>
      <c r="D14" s="12">
        <v>140791</v>
      </c>
      <c r="E14" s="12">
        <v>121312</v>
      </c>
      <c r="F14" s="13">
        <f t="shared" si="0"/>
        <v>-13.835401410601534</v>
      </c>
      <c r="G14" s="1"/>
      <c r="H14" s="1"/>
      <c r="I14" s="1"/>
    </row>
    <row r="15" spans="1:12" x14ac:dyDescent="0.25">
      <c r="A15" s="8" t="s">
        <v>49</v>
      </c>
      <c r="B15" s="9">
        <v>1320</v>
      </c>
      <c r="C15" s="9">
        <v>309</v>
      </c>
      <c r="D15" s="9">
        <v>1725</v>
      </c>
      <c r="E15" s="9">
        <v>1131</v>
      </c>
      <c r="F15" s="10">
        <f t="shared" si="0"/>
        <v>-34.434782608695656</v>
      </c>
      <c r="G15" s="1"/>
      <c r="H15" s="1"/>
      <c r="I15" s="1"/>
    </row>
    <row r="16" spans="1:12" x14ac:dyDescent="0.25">
      <c r="A16" s="11" t="s">
        <v>50</v>
      </c>
      <c r="B16" s="12">
        <v>3153</v>
      </c>
      <c r="C16" s="12">
        <v>5437</v>
      </c>
      <c r="D16" s="12">
        <v>11112</v>
      </c>
      <c r="E16" s="12">
        <v>6560</v>
      </c>
      <c r="F16" s="13">
        <f t="shared" si="0"/>
        <v>-40.964722822174224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2378</v>
      </c>
      <c r="C18" s="12">
        <v>1242</v>
      </c>
      <c r="D18" s="12">
        <v>2378</v>
      </c>
      <c r="E18" s="12">
        <v>1242</v>
      </c>
      <c r="F18" s="13">
        <f t="shared" si="0"/>
        <v>-47.771236333052983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51800</v>
      </c>
      <c r="C22" s="12">
        <v>51800</v>
      </c>
      <c r="D22" s="12">
        <v>214770</v>
      </c>
      <c r="E22" s="12">
        <v>169450</v>
      </c>
      <c r="F22" s="13">
        <f t="shared" si="0"/>
        <v>-21.101643618754949</v>
      </c>
      <c r="G22" s="1"/>
      <c r="H22" s="1"/>
      <c r="I22" s="1"/>
    </row>
    <row r="23" spans="1:9" x14ac:dyDescent="0.25">
      <c r="A23" s="8" t="s">
        <v>57</v>
      </c>
      <c r="B23" s="9">
        <v>17207</v>
      </c>
      <c r="C23" s="9">
        <v>15891</v>
      </c>
      <c r="D23" s="9">
        <v>67341</v>
      </c>
      <c r="E23" s="9">
        <v>43163</v>
      </c>
      <c r="F23" s="10">
        <f t="shared" si="0"/>
        <v>-35.903832731916665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214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117</v>
      </c>
      <c r="C26" s="12">
        <v>441</v>
      </c>
      <c r="D26" s="12">
        <v>117</v>
      </c>
      <c r="E26" s="12">
        <v>654</v>
      </c>
      <c r="F26" s="13">
        <f t="shared" si="0"/>
        <v>458.97435897435901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64929</v>
      </c>
      <c r="C28" s="12">
        <v>49115</v>
      </c>
      <c r="D28" s="12">
        <v>251231</v>
      </c>
      <c r="E28" s="12">
        <v>196040</v>
      </c>
      <c r="F28" s="13">
        <f t="shared" si="0"/>
        <v>-21.968228443145946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939</v>
      </c>
      <c r="C30" s="12">
        <v>2124</v>
      </c>
      <c r="D30" s="12">
        <v>1063</v>
      </c>
      <c r="E30" s="12">
        <v>3598</v>
      </c>
      <c r="F30" s="13">
        <f t="shared" si="0"/>
        <v>238.4760112888053</v>
      </c>
      <c r="G30" s="1"/>
      <c r="H30" s="1"/>
      <c r="I30" s="1"/>
    </row>
    <row r="31" spans="1:9" x14ac:dyDescent="0.25">
      <c r="A31" s="8" t="s">
        <v>65</v>
      </c>
      <c r="B31" s="9">
        <v>300</v>
      </c>
      <c r="C31" s="9">
        <v>0</v>
      </c>
      <c r="D31" s="9">
        <v>300</v>
      </c>
      <c r="E31" s="9">
        <v>207</v>
      </c>
      <c r="F31" s="10">
        <f t="shared" si="0"/>
        <v>-31</v>
      </c>
      <c r="G31" s="1"/>
      <c r="H31" s="1"/>
      <c r="I31" s="1"/>
    </row>
    <row r="32" spans="1:9" x14ac:dyDescent="0.25">
      <c r="A32" s="11" t="s">
        <v>66</v>
      </c>
      <c r="B32" s="12">
        <v>3531</v>
      </c>
      <c r="C32" s="12">
        <v>14707</v>
      </c>
      <c r="D32" s="12">
        <v>16250</v>
      </c>
      <c r="E32" s="12">
        <v>17109</v>
      </c>
      <c r="F32" s="13">
        <f t="shared" si="0"/>
        <v>5.2861538461538515</v>
      </c>
      <c r="G32" s="1"/>
      <c r="H32" s="1"/>
      <c r="I32" s="1"/>
    </row>
    <row r="33" spans="1:9" x14ac:dyDescent="0.25">
      <c r="A33" s="8" t="s">
        <v>67</v>
      </c>
      <c r="B33" s="9">
        <v>12754</v>
      </c>
      <c r="C33" s="9">
        <v>12814</v>
      </c>
      <c r="D33" s="9">
        <v>16543</v>
      </c>
      <c r="E33" s="9">
        <v>16201</v>
      </c>
      <c r="F33" s="10">
        <f t="shared" si="0"/>
        <v>-2.0673396602792735</v>
      </c>
      <c r="G33" s="1"/>
      <c r="H33" s="1"/>
      <c r="I33" s="1"/>
    </row>
    <row r="34" spans="1:9" x14ac:dyDescent="0.25">
      <c r="A34" s="11" t="s">
        <v>68</v>
      </c>
      <c r="B34" s="12">
        <v>526</v>
      </c>
      <c r="C34" s="12">
        <v>866</v>
      </c>
      <c r="D34" s="12">
        <v>526</v>
      </c>
      <c r="E34" s="12">
        <v>866</v>
      </c>
      <c r="F34" s="13">
        <f t="shared" si="0"/>
        <v>64.638783269961976</v>
      </c>
      <c r="G34" s="1"/>
      <c r="H34" s="1"/>
      <c r="I34" s="1"/>
    </row>
    <row r="35" spans="1:9" x14ac:dyDescent="0.25">
      <c r="A35" s="14" t="s">
        <v>69</v>
      </c>
      <c r="B35" s="15">
        <f>SUM(B7:B34)</f>
        <v>316271</v>
      </c>
      <c r="C35" s="15">
        <f t="shared" ref="C35:E35" si="1">SUM(C7:C34)</f>
        <v>323931</v>
      </c>
      <c r="D35" s="15">
        <f t="shared" si="1"/>
        <v>862465</v>
      </c>
      <c r="E35" s="15">
        <f t="shared" si="1"/>
        <v>722197</v>
      </c>
      <c r="F35" s="16">
        <f t="shared" si="0"/>
        <v>-16.263616494582394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6022</v>
      </c>
      <c r="C38" s="41">
        <f>D7</f>
        <v>4258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196040</v>
      </c>
      <c r="G38" s="42">
        <f>LOOKUP(E38,$A$38:$A$65,$C$38:$C$65)</f>
        <v>251231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11212</v>
      </c>
      <c r="C39" s="41">
        <f t="shared" ref="C39:C65" si="5">D8</f>
        <v>6221</v>
      </c>
      <c r="D39" s="41">
        <f t="shared" ref="D39:D65" si="6">_xlfn.RANK.EQ(B39,$B$38:$B$65)+COUNTIF($B$38:$B$65,B39)-1</f>
        <v>9</v>
      </c>
      <c r="E39" s="42" t="str">
        <f t="shared" si="2"/>
        <v>LAS PALMAS</v>
      </c>
      <c r="F39" s="42">
        <f t="shared" ref="F39:F54" si="7">LOOKUP(E39,$A$38:$A$65,$B$38:$B$65)</f>
        <v>169450</v>
      </c>
      <c r="G39" s="42">
        <f t="shared" ref="G39:G65" si="8">LOOKUP(E39,$A$38:$A$65,$C$38:$C$65)</f>
        <v>214770</v>
      </c>
    </row>
    <row r="40" spans="1:9" x14ac:dyDescent="0.25">
      <c r="A40" s="42" t="str">
        <f t="shared" si="3"/>
        <v>ALMERIA</v>
      </c>
      <c r="B40" s="41">
        <f t="shared" si="4"/>
        <v>3766</v>
      </c>
      <c r="C40" s="41">
        <f t="shared" si="5"/>
        <v>4155</v>
      </c>
      <c r="D40" s="41">
        <f t="shared" si="6"/>
        <v>12</v>
      </c>
      <c r="E40" s="42" t="str">
        <f t="shared" si="2"/>
        <v>BARCELONA</v>
      </c>
      <c r="F40" s="42">
        <f t="shared" si="7"/>
        <v>121312</v>
      </c>
      <c r="G40" s="42">
        <f t="shared" si="8"/>
        <v>140791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91440</v>
      </c>
      <c r="G41" s="42">
        <f t="shared" si="8"/>
        <v>103026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21</v>
      </c>
      <c r="E42" s="42" t="str">
        <f t="shared" si="2"/>
        <v>MALAGA</v>
      </c>
      <c r="F42" s="42">
        <f t="shared" si="7"/>
        <v>43163</v>
      </c>
      <c r="G42" s="42">
        <f t="shared" si="8"/>
        <v>67341</v>
      </c>
    </row>
    <row r="43" spans="1:9" x14ac:dyDescent="0.25">
      <c r="A43" s="42" t="str">
        <f t="shared" si="3"/>
        <v>BAHIA DE CADIZ</v>
      </c>
      <c r="B43" s="41">
        <f t="shared" si="4"/>
        <v>30585</v>
      </c>
      <c r="C43" s="41">
        <f t="shared" si="5"/>
        <v>19791</v>
      </c>
      <c r="D43" s="41">
        <f t="shared" si="6"/>
        <v>6</v>
      </c>
      <c r="E43" s="42" t="str">
        <f t="shared" si="2"/>
        <v>BAHIA DE CADIZ</v>
      </c>
      <c r="F43" s="42">
        <f t="shared" si="7"/>
        <v>30585</v>
      </c>
      <c r="G43" s="42">
        <f t="shared" si="8"/>
        <v>19791</v>
      </c>
    </row>
    <row r="44" spans="1:9" x14ac:dyDescent="0.25">
      <c r="A44" s="42" t="str">
        <f t="shared" si="3"/>
        <v>BALEARES</v>
      </c>
      <c r="B44" s="41">
        <f t="shared" si="4"/>
        <v>91440</v>
      </c>
      <c r="C44" s="41">
        <f t="shared" si="5"/>
        <v>103026</v>
      </c>
      <c r="D44" s="41">
        <f t="shared" si="6"/>
        <v>4</v>
      </c>
      <c r="E44" s="42" t="str">
        <f t="shared" si="2"/>
        <v>VALENCIA</v>
      </c>
      <c r="F44" s="42">
        <f t="shared" si="7"/>
        <v>17109</v>
      </c>
      <c r="G44" s="42">
        <f t="shared" si="8"/>
        <v>16250</v>
      </c>
    </row>
    <row r="45" spans="1:9" x14ac:dyDescent="0.25">
      <c r="A45" s="42" t="str">
        <f t="shared" si="3"/>
        <v>BARCELONA</v>
      </c>
      <c r="B45" s="41">
        <f t="shared" si="4"/>
        <v>121312</v>
      </c>
      <c r="C45" s="41">
        <f t="shared" si="5"/>
        <v>140791</v>
      </c>
      <c r="D45" s="41">
        <f t="shared" si="6"/>
        <v>3</v>
      </c>
      <c r="E45" s="42" t="str">
        <f t="shared" si="2"/>
        <v>VIGO</v>
      </c>
      <c r="F45" s="42">
        <f t="shared" si="7"/>
        <v>16201</v>
      </c>
      <c r="G45" s="42">
        <f t="shared" si="8"/>
        <v>16543</v>
      </c>
    </row>
    <row r="46" spans="1:9" x14ac:dyDescent="0.25">
      <c r="A46" s="42" t="str">
        <f t="shared" si="3"/>
        <v>BILBAO</v>
      </c>
      <c r="B46" s="41">
        <f t="shared" si="4"/>
        <v>1131</v>
      </c>
      <c r="C46" s="41">
        <f t="shared" si="5"/>
        <v>1725</v>
      </c>
      <c r="D46" s="41">
        <f t="shared" si="6"/>
        <v>16</v>
      </c>
      <c r="E46" s="42" t="str">
        <f t="shared" si="2"/>
        <v>ALICANTE</v>
      </c>
      <c r="F46" s="42">
        <f t="shared" si="7"/>
        <v>11212</v>
      </c>
      <c r="G46" s="42">
        <f t="shared" si="8"/>
        <v>6221</v>
      </c>
    </row>
    <row r="47" spans="1:9" x14ac:dyDescent="0.25">
      <c r="A47" s="42" t="str">
        <f t="shared" si="3"/>
        <v>CARTAGENA</v>
      </c>
      <c r="B47" s="41">
        <f t="shared" si="4"/>
        <v>6560</v>
      </c>
      <c r="C47" s="41">
        <f t="shared" si="5"/>
        <v>11112</v>
      </c>
      <c r="D47" s="41">
        <f t="shared" si="6"/>
        <v>10</v>
      </c>
      <c r="E47" s="42" t="str">
        <f t="shared" si="2"/>
        <v>CARTAGENA</v>
      </c>
      <c r="F47" s="42">
        <f t="shared" si="7"/>
        <v>6560</v>
      </c>
      <c r="G47" s="42">
        <f t="shared" si="8"/>
        <v>11112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6022</v>
      </c>
      <c r="G48" s="42">
        <f t="shared" si="8"/>
        <v>4258</v>
      </c>
    </row>
    <row r="49" spans="1:7" x14ac:dyDescent="0.25">
      <c r="A49" s="42" t="str">
        <f t="shared" si="3"/>
        <v>CEUTA</v>
      </c>
      <c r="B49" s="41">
        <f t="shared" si="4"/>
        <v>1242</v>
      </c>
      <c r="C49" s="41">
        <f t="shared" si="5"/>
        <v>2378</v>
      </c>
      <c r="D49" s="41">
        <f t="shared" si="6"/>
        <v>15</v>
      </c>
      <c r="E49" s="42" t="str">
        <f t="shared" si="2"/>
        <v>ALMERIA</v>
      </c>
      <c r="F49" s="42">
        <f t="shared" si="7"/>
        <v>3766</v>
      </c>
      <c r="G49" s="42">
        <f t="shared" si="8"/>
        <v>4155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3598</v>
      </c>
      <c r="G50" s="42">
        <f t="shared" si="8"/>
        <v>1063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1347</v>
      </c>
      <c r="G51" s="42">
        <f t="shared" si="8"/>
        <v>867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1242</v>
      </c>
      <c r="G52" s="42">
        <f t="shared" si="8"/>
        <v>2378</v>
      </c>
    </row>
    <row r="53" spans="1:7" x14ac:dyDescent="0.25">
      <c r="A53" s="42" t="str">
        <f t="shared" si="3"/>
        <v>LAS PALMAS</v>
      </c>
      <c r="B53" s="41">
        <f t="shared" si="4"/>
        <v>169450</v>
      </c>
      <c r="C53" s="41">
        <f t="shared" si="5"/>
        <v>214770</v>
      </c>
      <c r="D53" s="41">
        <f t="shared" si="6"/>
        <v>2</v>
      </c>
      <c r="E53" s="42" t="str">
        <f t="shared" si="2"/>
        <v>BILBAO</v>
      </c>
      <c r="F53" s="42">
        <f t="shared" si="7"/>
        <v>1131</v>
      </c>
      <c r="G53" s="42">
        <f t="shared" si="8"/>
        <v>1725</v>
      </c>
    </row>
    <row r="54" spans="1:7" x14ac:dyDescent="0.25">
      <c r="A54" s="42" t="str">
        <f t="shared" si="3"/>
        <v>MALAGA</v>
      </c>
      <c r="B54" s="41">
        <f t="shared" si="4"/>
        <v>43163</v>
      </c>
      <c r="C54" s="41">
        <f t="shared" si="5"/>
        <v>67341</v>
      </c>
      <c r="D54" s="41">
        <f t="shared" si="6"/>
        <v>5</v>
      </c>
      <c r="E54" s="42" t="str">
        <f t="shared" si="2"/>
        <v>VILAGARCIA</v>
      </c>
      <c r="F54" s="42">
        <f t="shared" si="7"/>
        <v>866</v>
      </c>
      <c r="G54" s="42">
        <f t="shared" si="8"/>
        <v>526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654</v>
      </c>
      <c r="G55" s="42">
        <f t="shared" si="8"/>
        <v>117</v>
      </c>
    </row>
    <row r="56" spans="1:7" x14ac:dyDescent="0.25">
      <c r="A56" s="42" t="str">
        <f t="shared" si="3"/>
        <v>MELILLA</v>
      </c>
      <c r="B56" s="41">
        <f t="shared" si="4"/>
        <v>214</v>
      </c>
      <c r="C56" s="41">
        <f t="shared" si="5"/>
        <v>0</v>
      </c>
      <c r="D56" s="41">
        <f t="shared" si="6"/>
        <v>19</v>
      </c>
      <c r="E56" s="42" t="str">
        <f t="shared" si="2"/>
        <v>MELILLA</v>
      </c>
      <c r="F56" s="42">
        <f t="shared" si="9"/>
        <v>214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654</v>
      </c>
      <c r="C57" s="41">
        <f t="shared" si="5"/>
        <v>117</v>
      </c>
      <c r="D57" s="41">
        <f t="shared" si="6"/>
        <v>18</v>
      </c>
      <c r="E57" s="42" t="str">
        <f t="shared" si="2"/>
        <v>TARRAGONA</v>
      </c>
      <c r="F57" s="42">
        <f t="shared" si="9"/>
        <v>207</v>
      </c>
      <c r="G57" s="42">
        <f t="shared" si="8"/>
        <v>300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ALGECIRAS</v>
      </c>
      <c r="F58" s="42">
        <f t="shared" si="9"/>
        <v>78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196040</v>
      </c>
      <c r="C59" s="41">
        <f t="shared" si="5"/>
        <v>251231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3598</v>
      </c>
      <c r="C61" s="41">
        <f t="shared" si="5"/>
        <v>1063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</v>
      </c>
      <c r="C62" s="41">
        <f t="shared" si="5"/>
        <v>300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17109</v>
      </c>
      <c r="C63" s="41">
        <f t="shared" si="5"/>
        <v>16250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16201</v>
      </c>
      <c r="C64" s="41">
        <f t="shared" si="5"/>
        <v>16543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866</v>
      </c>
      <c r="C65" s="41">
        <f t="shared" si="5"/>
        <v>526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1927</v>
      </c>
      <c r="C8" s="12">
        <v>2565</v>
      </c>
      <c r="D8" s="12">
        <v>6113</v>
      </c>
      <c r="E8" s="12">
        <v>8803</v>
      </c>
      <c r="F8" s="13">
        <f t="shared" ref="F8:F35" si="0">((E8*100)/D8)-100</f>
        <v>44.004580402421084</v>
      </c>
      <c r="G8" s="1"/>
      <c r="H8" s="1"/>
      <c r="I8" s="1"/>
    </row>
    <row r="9" spans="1:12" x14ac:dyDescent="0.25">
      <c r="A9" s="8" t="s">
        <v>43</v>
      </c>
      <c r="B9" s="9">
        <v>9747</v>
      </c>
      <c r="C9" s="9">
        <v>10708</v>
      </c>
      <c r="D9" s="9">
        <v>43968</v>
      </c>
      <c r="E9" s="9">
        <v>39452</v>
      </c>
      <c r="F9" s="10">
        <f t="shared" si="0"/>
        <v>-10.271106259097522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51359</v>
      </c>
      <c r="C11" s="9">
        <v>69272</v>
      </c>
      <c r="D11" s="9">
        <v>232681</v>
      </c>
      <c r="E11" s="9">
        <v>239233</v>
      </c>
      <c r="F11" s="10">
        <f t="shared" si="0"/>
        <v>2.8158723746244902</v>
      </c>
      <c r="G11" s="1"/>
      <c r="H11" s="1"/>
      <c r="I11" s="1"/>
    </row>
    <row r="12" spans="1:12" x14ac:dyDescent="0.25">
      <c r="A12" s="11" t="s">
        <v>46</v>
      </c>
      <c r="B12" s="12">
        <v>1434</v>
      </c>
      <c r="C12" s="12">
        <v>1159</v>
      </c>
      <c r="D12" s="12">
        <v>4120</v>
      </c>
      <c r="E12" s="12">
        <v>4059</v>
      </c>
      <c r="F12" s="13">
        <f t="shared" si="0"/>
        <v>-1.4805825242718385</v>
      </c>
      <c r="G12" s="1"/>
      <c r="H12" s="1"/>
      <c r="I12" s="1"/>
    </row>
    <row r="13" spans="1:12" x14ac:dyDescent="0.25">
      <c r="A13" s="8" t="s">
        <v>47</v>
      </c>
      <c r="B13" s="9">
        <v>24586</v>
      </c>
      <c r="C13" s="9">
        <v>46044</v>
      </c>
      <c r="D13" s="9">
        <v>86004</v>
      </c>
      <c r="E13" s="9">
        <v>109913</v>
      </c>
      <c r="F13" s="10">
        <f t="shared" si="0"/>
        <v>27.799869773498912</v>
      </c>
      <c r="G13" s="1"/>
      <c r="H13" s="1"/>
      <c r="I13" s="1"/>
    </row>
    <row r="14" spans="1:12" x14ac:dyDescent="0.25">
      <c r="A14" s="11" t="s">
        <v>48</v>
      </c>
      <c r="B14" s="12">
        <v>10231</v>
      </c>
      <c r="C14" s="12">
        <v>18992</v>
      </c>
      <c r="D14" s="12">
        <v>33254</v>
      </c>
      <c r="E14" s="12">
        <v>41516</v>
      </c>
      <c r="F14" s="13">
        <f t="shared" si="0"/>
        <v>24.84513141276237</v>
      </c>
      <c r="G14" s="1"/>
      <c r="H14" s="1"/>
      <c r="I14" s="1"/>
    </row>
    <row r="15" spans="1:12" x14ac:dyDescent="0.25">
      <c r="A15" s="8" t="s">
        <v>49</v>
      </c>
      <c r="B15" s="9">
        <v>2515</v>
      </c>
      <c r="C15" s="9">
        <v>3900</v>
      </c>
      <c r="D15" s="9">
        <v>9746</v>
      </c>
      <c r="E15" s="9">
        <v>7714</v>
      </c>
      <c r="F15" s="10">
        <f t="shared" si="0"/>
        <v>-20.849579314590599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24997</v>
      </c>
      <c r="C18" s="12">
        <v>33833</v>
      </c>
      <c r="D18" s="12">
        <v>98641</v>
      </c>
      <c r="E18" s="12">
        <v>106323</v>
      </c>
      <c r="F18" s="13">
        <f t="shared" si="0"/>
        <v>7.7878367007633784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33</v>
      </c>
      <c r="C20" s="12">
        <v>0</v>
      </c>
      <c r="D20" s="12">
        <v>105</v>
      </c>
      <c r="E20" s="12">
        <v>7</v>
      </c>
      <c r="F20" s="13">
        <f t="shared" si="0"/>
        <v>-93.333333333333329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8098</v>
      </c>
      <c r="C22" s="12">
        <v>10797</v>
      </c>
      <c r="D22" s="12">
        <v>35399</v>
      </c>
      <c r="E22" s="12">
        <v>26010</v>
      </c>
      <c r="F22" s="13">
        <f t="shared" si="0"/>
        <v>-26.523348117178458</v>
      </c>
      <c r="G22" s="1"/>
      <c r="H22" s="1"/>
      <c r="I22" s="1"/>
    </row>
    <row r="23" spans="1:9" x14ac:dyDescent="0.25">
      <c r="A23" s="8" t="s">
        <v>57</v>
      </c>
      <c r="B23" s="9">
        <v>1830</v>
      </c>
      <c r="C23" s="9">
        <v>3115</v>
      </c>
      <c r="D23" s="9">
        <v>7807</v>
      </c>
      <c r="E23" s="9">
        <v>9763</v>
      </c>
      <c r="F23" s="10">
        <f t="shared" si="0"/>
        <v>25.054438324580502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2901</v>
      </c>
      <c r="C25" s="9">
        <v>5718</v>
      </c>
      <c r="D25" s="9">
        <v>12669</v>
      </c>
      <c r="E25" s="9">
        <v>16339</v>
      </c>
      <c r="F25" s="10">
        <f t="shared" si="0"/>
        <v>28.968347935906536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42464</v>
      </c>
      <c r="C28" s="12">
        <v>62514</v>
      </c>
      <c r="D28" s="12">
        <v>180758</v>
      </c>
      <c r="E28" s="12">
        <v>182522</v>
      </c>
      <c r="F28" s="13">
        <f t="shared" si="0"/>
        <v>0.97589041702165957</v>
      </c>
      <c r="G28" s="1"/>
      <c r="H28" s="1"/>
      <c r="I28" s="1"/>
    </row>
    <row r="29" spans="1:9" x14ac:dyDescent="0.25">
      <c r="A29" s="8" t="s">
        <v>63</v>
      </c>
      <c r="B29" s="9">
        <v>3712</v>
      </c>
      <c r="C29" s="9">
        <v>3586</v>
      </c>
      <c r="D29" s="9">
        <v>6230</v>
      </c>
      <c r="E29" s="9">
        <v>6058</v>
      </c>
      <c r="F29" s="10">
        <f t="shared" si="0"/>
        <v>-2.7608346709470339</v>
      </c>
      <c r="G29" s="1"/>
      <c r="H29" s="1"/>
      <c r="I29" s="1"/>
    </row>
    <row r="30" spans="1:9" x14ac:dyDescent="0.25">
      <c r="A30" s="11" t="s">
        <v>64</v>
      </c>
      <c r="B30" s="12">
        <v>7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576</v>
      </c>
      <c r="C31" s="9">
        <v>128</v>
      </c>
      <c r="D31" s="9">
        <v>640</v>
      </c>
      <c r="E31" s="9">
        <v>129</v>
      </c>
      <c r="F31" s="10">
        <f t="shared" si="0"/>
        <v>-79.84375</v>
      </c>
      <c r="G31" s="1"/>
      <c r="H31" s="1"/>
      <c r="I31" s="1"/>
    </row>
    <row r="32" spans="1:9" x14ac:dyDescent="0.25">
      <c r="A32" s="11" t="s">
        <v>66</v>
      </c>
      <c r="B32" s="12">
        <v>2856</v>
      </c>
      <c r="C32" s="12">
        <v>4731</v>
      </c>
      <c r="D32" s="12">
        <v>12803</v>
      </c>
      <c r="E32" s="12">
        <v>11709</v>
      </c>
      <c r="F32" s="13">
        <f t="shared" si="0"/>
        <v>-8.5448722955557344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2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189273</v>
      </c>
      <c r="C35" s="15">
        <f t="shared" ref="C35:E35" si="1">SUM(C7:C34)</f>
        <v>277062</v>
      </c>
      <c r="D35" s="15">
        <f t="shared" si="1"/>
        <v>771936</v>
      </c>
      <c r="E35" s="15">
        <f t="shared" si="1"/>
        <v>809552</v>
      </c>
      <c r="F35" s="16">
        <f t="shared" si="0"/>
        <v>4.8729428346391472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239233</v>
      </c>
      <c r="G38" s="42">
        <f>LOOKUP(E38,$A$38:$A$65,$C$38:$C$65)</f>
        <v>232681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8803</v>
      </c>
      <c r="C39" s="41">
        <f t="shared" ref="C39:C65" si="5">D8</f>
        <v>6113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182522</v>
      </c>
      <c r="G39" s="42">
        <f t="shared" ref="G39:G65" si="8">LOOKUP(E39,$A$38:$A$65,$C$38:$C$65)</f>
        <v>180758</v>
      </c>
    </row>
    <row r="40" spans="1:9" x14ac:dyDescent="0.25">
      <c r="A40" s="42" t="str">
        <f t="shared" si="3"/>
        <v>ALMERIA</v>
      </c>
      <c r="B40" s="41">
        <f t="shared" si="4"/>
        <v>39452</v>
      </c>
      <c r="C40" s="41">
        <f t="shared" si="5"/>
        <v>43968</v>
      </c>
      <c r="D40" s="41">
        <f t="shared" si="6"/>
        <v>6</v>
      </c>
      <c r="E40" s="42" t="str">
        <f t="shared" si="2"/>
        <v>BALEARES</v>
      </c>
      <c r="F40" s="42">
        <f t="shared" si="7"/>
        <v>109913</v>
      </c>
      <c r="G40" s="42">
        <f t="shared" si="8"/>
        <v>86004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106323</v>
      </c>
      <c r="G41" s="42">
        <f t="shared" si="8"/>
        <v>98641</v>
      </c>
    </row>
    <row r="42" spans="1:9" x14ac:dyDescent="0.25">
      <c r="A42" s="42" t="str">
        <f t="shared" si="3"/>
        <v>BAHIA DE ALGECIRAS</v>
      </c>
      <c r="B42" s="41">
        <f t="shared" si="4"/>
        <v>239233</v>
      </c>
      <c r="C42" s="41">
        <f t="shared" si="5"/>
        <v>232681</v>
      </c>
      <c r="D42" s="41">
        <f t="shared" si="6"/>
        <v>1</v>
      </c>
      <c r="E42" s="42" t="str">
        <f t="shared" si="2"/>
        <v>BARCELONA</v>
      </c>
      <c r="F42" s="42">
        <f t="shared" si="7"/>
        <v>41516</v>
      </c>
      <c r="G42" s="42">
        <f t="shared" si="8"/>
        <v>33254</v>
      </c>
    </row>
    <row r="43" spans="1:9" x14ac:dyDescent="0.25">
      <c r="A43" s="42" t="str">
        <f t="shared" si="3"/>
        <v>BAHIA DE CADIZ</v>
      </c>
      <c r="B43" s="41">
        <f t="shared" si="4"/>
        <v>4059</v>
      </c>
      <c r="C43" s="41">
        <f t="shared" si="5"/>
        <v>4120</v>
      </c>
      <c r="D43" s="41">
        <f t="shared" si="6"/>
        <v>14</v>
      </c>
      <c r="E43" s="42" t="str">
        <f t="shared" si="2"/>
        <v>ALMERIA</v>
      </c>
      <c r="F43" s="42">
        <f t="shared" si="7"/>
        <v>39452</v>
      </c>
      <c r="G43" s="42">
        <f t="shared" si="8"/>
        <v>43968</v>
      </c>
    </row>
    <row r="44" spans="1:9" x14ac:dyDescent="0.25">
      <c r="A44" s="42" t="str">
        <f t="shared" si="3"/>
        <v>BALEARES</v>
      </c>
      <c r="B44" s="41">
        <f t="shared" si="4"/>
        <v>109913</v>
      </c>
      <c r="C44" s="41">
        <f t="shared" si="5"/>
        <v>86004</v>
      </c>
      <c r="D44" s="41">
        <f t="shared" si="6"/>
        <v>3</v>
      </c>
      <c r="E44" s="42" t="str">
        <f t="shared" si="2"/>
        <v>LAS PALMAS</v>
      </c>
      <c r="F44" s="42">
        <f t="shared" si="7"/>
        <v>26010</v>
      </c>
      <c r="G44" s="42">
        <f t="shared" si="8"/>
        <v>35399</v>
      </c>
    </row>
    <row r="45" spans="1:9" x14ac:dyDescent="0.25">
      <c r="A45" s="42" t="str">
        <f t="shared" si="3"/>
        <v>BARCELONA</v>
      </c>
      <c r="B45" s="41">
        <f t="shared" si="4"/>
        <v>41516</v>
      </c>
      <c r="C45" s="41">
        <f t="shared" si="5"/>
        <v>33254</v>
      </c>
      <c r="D45" s="41">
        <f t="shared" si="6"/>
        <v>5</v>
      </c>
      <c r="E45" s="42" t="str">
        <f t="shared" si="2"/>
        <v>MELILLA</v>
      </c>
      <c r="F45" s="42">
        <f t="shared" si="7"/>
        <v>16339</v>
      </c>
      <c r="G45" s="42">
        <f t="shared" si="8"/>
        <v>12669</v>
      </c>
    </row>
    <row r="46" spans="1:9" x14ac:dyDescent="0.25">
      <c r="A46" s="42" t="str">
        <f t="shared" si="3"/>
        <v>BILBAO</v>
      </c>
      <c r="B46" s="41">
        <f t="shared" si="4"/>
        <v>7714</v>
      </c>
      <c r="C46" s="41">
        <f t="shared" si="5"/>
        <v>9746</v>
      </c>
      <c r="D46" s="41">
        <f t="shared" si="6"/>
        <v>12</v>
      </c>
      <c r="E46" s="42" t="str">
        <f t="shared" si="2"/>
        <v>VALENCIA</v>
      </c>
      <c r="F46" s="42">
        <f t="shared" si="7"/>
        <v>11709</v>
      </c>
      <c r="G46" s="42">
        <f t="shared" si="8"/>
        <v>12803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9763</v>
      </c>
      <c r="G47" s="42">
        <f t="shared" si="8"/>
        <v>7807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8803</v>
      </c>
      <c r="G48" s="42">
        <f t="shared" si="8"/>
        <v>6113</v>
      </c>
    </row>
    <row r="49" spans="1:7" x14ac:dyDescent="0.25">
      <c r="A49" s="42" t="str">
        <f t="shared" si="3"/>
        <v>CEUTA</v>
      </c>
      <c r="B49" s="41">
        <f t="shared" si="4"/>
        <v>106323</v>
      </c>
      <c r="C49" s="41">
        <f t="shared" si="5"/>
        <v>98641</v>
      </c>
      <c r="D49" s="41">
        <f t="shared" si="6"/>
        <v>4</v>
      </c>
      <c r="E49" s="42" t="str">
        <f t="shared" si="2"/>
        <v>BILBAO</v>
      </c>
      <c r="F49" s="42">
        <f t="shared" si="7"/>
        <v>7714</v>
      </c>
      <c r="G49" s="42">
        <f t="shared" si="8"/>
        <v>9746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6058</v>
      </c>
      <c r="G50" s="42">
        <f t="shared" si="8"/>
        <v>6230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105</v>
      </c>
      <c r="D51" s="41">
        <f t="shared" si="6"/>
        <v>16</v>
      </c>
      <c r="E51" s="42" t="str">
        <f t="shared" si="2"/>
        <v>BAHIA DE CADIZ</v>
      </c>
      <c r="F51" s="42">
        <f t="shared" si="7"/>
        <v>4059</v>
      </c>
      <c r="G51" s="42">
        <f t="shared" si="8"/>
        <v>4120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129</v>
      </c>
      <c r="G52" s="42">
        <f t="shared" si="8"/>
        <v>640</v>
      </c>
    </row>
    <row r="53" spans="1:7" x14ac:dyDescent="0.25">
      <c r="A53" s="42" t="str">
        <f t="shared" si="3"/>
        <v>LAS PALMAS</v>
      </c>
      <c r="B53" s="41">
        <f t="shared" si="4"/>
        <v>26010</v>
      </c>
      <c r="C53" s="41">
        <f t="shared" si="5"/>
        <v>35399</v>
      </c>
      <c r="D53" s="41">
        <f t="shared" si="6"/>
        <v>7</v>
      </c>
      <c r="E53" s="42" t="str">
        <f t="shared" si="2"/>
        <v>GIJON</v>
      </c>
      <c r="F53" s="42">
        <f t="shared" si="7"/>
        <v>7</v>
      </c>
      <c r="G53" s="42">
        <f t="shared" si="8"/>
        <v>105</v>
      </c>
    </row>
    <row r="54" spans="1:7" x14ac:dyDescent="0.25">
      <c r="A54" s="42" t="str">
        <f t="shared" si="3"/>
        <v>MALAGA</v>
      </c>
      <c r="B54" s="41">
        <f t="shared" si="4"/>
        <v>9763</v>
      </c>
      <c r="C54" s="41">
        <f t="shared" si="5"/>
        <v>7807</v>
      </c>
      <c r="D54" s="41">
        <f t="shared" si="6"/>
        <v>10</v>
      </c>
      <c r="E54" s="42" t="str">
        <f t="shared" si="2"/>
        <v>VIGO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16339</v>
      </c>
      <c r="C56" s="41">
        <f t="shared" si="5"/>
        <v>12669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988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182522</v>
      </c>
      <c r="C59" s="41">
        <f t="shared" si="5"/>
        <v>180758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6058</v>
      </c>
      <c r="C60" s="41">
        <f t="shared" si="5"/>
        <v>6230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129</v>
      </c>
      <c r="C62" s="41">
        <f t="shared" si="5"/>
        <v>640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11709</v>
      </c>
      <c r="C63" s="41">
        <f t="shared" si="5"/>
        <v>12803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</v>
      </c>
      <c r="C64" s="41">
        <f t="shared" si="5"/>
        <v>0</v>
      </c>
      <c r="D64" s="41">
        <f t="shared" si="6"/>
        <v>17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114</v>
      </c>
      <c r="C7" s="9">
        <v>101</v>
      </c>
      <c r="D7" s="9">
        <v>471</v>
      </c>
      <c r="E7" s="9">
        <v>429</v>
      </c>
      <c r="F7" s="10">
        <f>((E7*100)/D7)-100</f>
        <v>-8.9171974522293027</v>
      </c>
      <c r="G7" s="1"/>
      <c r="H7" s="1"/>
      <c r="I7" s="1"/>
    </row>
    <row r="8" spans="1:12" x14ac:dyDescent="0.25">
      <c r="A8" s="11" t="s">
        <v>42</v>
      </c>
      <c r="B8" s="12">
        <v>109</v>
      </c>
      <c r="C8" s="12">
        <v>105</v>
      </c>
      <c r="D8" s="12">
        <v>364</v>
      </c>
      <c r="E8" s="12">
        <v>398</v>
      </c>
      <c r="F8" s="13">
        <f t="shared" ref="F8:F35" si="0">((E8*100)/D8)-100</f>
        <v>9.340659340659343</v>
      </c>
      <c r="G8" s="1"/>
      <c r="H8" s="1"/>
      <c r="I8" s="1"/>
    </row>
    <row r="9" spans="1:12" x14ac:dyDescent="0.25">
      <c r="A9" s="8" t="s">
        <v>43</v>
      </c>
      <c r="B9" s="9">
        <v>172</v>
      </c>
      <c r="C9" s="9">
        <v>151</v>
      </c>
      <c r="D9" s="9">
        <v>657</v>
      </c>
      <c r="E9" s="9">
        <v>611</v>
      </c>
      <c r="F9" s="10">
        <f t="shared" si="0"/>
        <v>-7.001522070015227</v>
      </c>
      <c r="G9" s="1"/>
      <c r="H9" s="1"/>
      <c r="I9" s="1"/>
    </row>
    <row r="10" spans="1:12" x14ac:dyDescent="0.25">
      <c r="A10" s="11" t="s">
        <v>44</v>
      </c>
      <c r="B10" s="12">
        <v>80</v>
      </c>
      <c r="C10" s="12">
        <v>91</v>
      </c>
      <c r="D10" s="12">
        <v>297</v>
      </c>
      <c r="E10" s="12">
        <v>329</v>
      </c>
      <c r="F10" s="13">
        <f t="shared" si="0"/>
        <v>10.774410774410768</v>
      </c>
      <c r="G10" s="1"/>
      <c r="H10" s="1"/>
      <c r="I10" s="1"/>
    </row>
    <row r="11" spans="1:12" x14ac:dyDescent="0.25">
      <c r="A11" s="8" t="s">
        <v>45</v>
      </c>
      <c r="B11" s="9">
        <v>1782</v>
      </c>
      <c r="C11" s="9">
        <v>1731</v>
      </c>
      <c r="D11" s="9">
        <v>7191</v>
      </c>
      <c r="E11" s="9">
        <v>6655</v>
      </c>
      <c r="F11" s="10">
        <f t="shared" si="0"/>
        <v>-7.4537616465025707</v>
      </c>
      <c r="G11" s="1"/>
      <c r="H11" s="1"/>
      <c r="I11" s="1"/>
    </row>
    <row r="12" spans="1:12" x14ac:dyDescent="0.25">
      <c r="A12" s="11" t="s">
        <v>46</v>
      </c>
      <c r="B12" s="12">
        <v>140</v>
      </c>
      <c r="C12" s="12">
        <v>170</v>
      </c>
      <c r="D12" s="12">
        <v>498</v>
      </c>
      <c r="E12" s="12">
        <v>545</v>
      </c>
      <c r="F12" s="13">
        <f t="shared" si="0"/>
        <v>9.4377510040160644</v>
      </c>
      <c r="G12" s="1"/>
      <c r="H12" s="1"/>
      <c r="I12" s="1"/>
    </row>
    <row r="13" spans="1:12" x14ac:dyDescent="0.25">
      <c r="A13" s="8" t="s">
        <v>47</v>
      </c>
      <c r="B13" s="9">
        <v>862</v>
      </c>
      <c r="C13" s="9">
        <v>948</v>
      </c>
      <c r="D13" s="9">
        <v>2857</v>
      </c>
      <c r="E13" s="9">
        <v>2939</v>
      </c>
      <c r="F13" s="10">
        <f t="shared" si="0"/>
        <v>2.8701435071753565</v>
      </c>
      <c r="G13" s="1"/>
      <c r="H13" s="1"/>
      <c r="I13" s="1"/>
    </row>
    <row r="14" spans="1:12" x14ac:dyDescent="0.25">
      <c r="A14" s="11" t="s">
        <v>48</v>
      </c>
      <c r="B14" s="12">
        <v>702</v>
      </c>
      <c r="C14" s="12">
        <v>785</v>
      </c>
      <c r="D14" s="12">
        <v>2551</v>
      </c>
      <c r="E14" s="12">
        <v>2810</v>
      </c>
      <c r="F14" s="13">
        <f t="shared" si="0"/>
        <v>10.152881223049789</v>
      </c>
      <c r="G14" s="1"/>
      <c r="H14" s="1"/>
      <c r="I14" s="1"/>
    </row>
    <row r="15" spans="1:12" x14ac:dyDescent="0.25">
      <c r="A15" s="8" t="s">
        <v>49</v>
      </c>
      <c r="B15" s="9">
        <v>288</v>
      </c>
      <c r="C15" s="9">
        <v>279</v>
      </c>
      <c r="D15" s="9">
        <v>1160</v>
      </c>
      <c r="E15" s="9">
        <v>1134</v>
      </c>
      <c r="F15" s="10">
        <f t="shared" si="0"/>
        <v>-2.2413793103448256</v>
      </c>
      <c r="G15" s="1"/>
      <c r="H15" s="1"/>
      <c r="I15" s="1"/>
    </row>
    <row r="16" spans="1:12" x14ac:dyDescent="0.25">
      <c r="A16" s="11" t="s">
        <v>50</v>
      </c>
      <c r="B16" s="12">
        <v>145</v>
      </c>
      <c r="C16" s="12">
        <v>158</v>
      </c>
      <c r="D16" s="12">
        <v>569</v>
      </c>
      <c r="E16" s="12">
        <v>584</v>
      </c>
      <c r="F16" s="13">
        <f t="shared" si="0"/>
        <v>2.6362038664323393</v>
      </c>
      <c r="G16" s="1"/>
      <c r="H16" s="1"/>
      <c r="I16" s="1"/>
    </row>
    <row r="17" spans="1:9" x14ac:dyDescent="0.25">
      <c r="A17" s="8" t="s">
        <v>51</v>
      </c>
      <c r="B17" s="9">
        <v>102</v>
      </c>
      <c r="C17" s="9">
        <v>95</v>
      </c>
      <c r="D17" s="9">
        <v>368</v>
      </c>
      <c r="E17" s="9">
        <v>374</v>
      </c>
      <c r="F17" s="10">
        <f t="shared" si="0"/>
        <v>1.6304347826087024</v>
      </c>
      <c r="G17" s="1"/>
      <c r="H17" s="1"/>
      <c r="I17" s="1"/>
    </row>
    <row r="18" spans="1:9" x14ac:dyDescent="0.25">
      <c r="A18" s="11" t="s">
        <v>52</v>
      </c>
      <c r="B18" s="12">
        <v>702</v>
      </c>
      <c r="C18" s="12">
        <v>748</v>
      </c>
      <c r="D18" s="12">
        <v>2799</v>
      </c>
      <c r="E18" s="12">
        <v>2960</v>
      </c>
      <c r="F18" s="13">
        <f t="shared" si="0"/>
        <v>5.7520543051089703</v>
      </c>
      <c r="G18" s="1"/>
      <c r="H18" s="1"/>
      <c r="I18" s="1"/>
    </row>
    <row r="19" spans="1:9" x14ac:dyDescent="0.25">
      <c r="A19" s="8" t="s">
        <v>53</v>
      </c>
      <c r="B19" s="9">
        <v>84</v>
      </c>
      <c r="C19" s="9">
        <v>95</v>
      </c>
      <c r="D19" s="9">
        <v>340</v>
      </c>
      <c r="E19" s="9">
        <v>347</v>
      </c>
      <c r="F19" s="10">
        <f t="shared" si="0"/>
        <v>2.058823529411768</v>
      </c>
      <c r="G19" s="1"/>
      <c r="H19" s="1"/>
      <c r="I19" s="1"/>
    </row>
    <row r="20" spans="1:9" x14ac:dyDescent="0.25">
      <c r="A20" s="11" t="s">
        <v>54</v>
      </c>
      <c r="B20" s="12">
        <v>89</v>
      </c>
      <c r="C20" s="12">
        <v>84</v>
      </c>
      <c r="D20" s="12">
        <v>343</v>
      </c>
      <c r="E20" s="12">
        <v>333</v>
      </c>
      <c r="F20" s="13">
        <f t="shared" si="0"/>
        <v>-2.9154518950437307</v>
      </c>
      <c r="G20" s="1"/>
      <c r="H20" s="1"/>
      <c r="I20" s="1"/>
    </row>
    <row r="21" spans="1:9" x14ac:dyDescent="0.25">
      <c r="A21" s="8" t="s">
        <v>55</v>
      </c>
      <c r="B21" s="9">
        <v>134</v>
      </c>
      <c r="C21" s="9">
        <v>130</v>
      </c>
      <c r="D21" s="9">
        <v>507</v>
      </c>
      <c r="E21" s="9">
        <v>507</v>
      </c>
      <c r="F21" s="10">
        <f t="shared" si="0"/>
        <v>0</v>
      </c>
      <c r="G21" s="1"/>
      <c r="H21" s="1"/>
      <c r="I21" s="1"/>
    </row>
    <row r="22" spans="1:9" x14ac:dyDescent="0.25">
      <c r="A22" s="11" t="s">
        <v>56</v>
      </c>
      <c r="B22" s="12">
        <v>1029</v>
      </c>
      <c r="C22" s="12">
        <v>859</v>
      </c>
      <c r="D22" s="12">
        <v>4093</v>
      </c>
      <c r="E22" s="12">
        <v>3464</v>
      </c>
      <c r="F22" s="13">
        <f t="shared" si="0"/>
        <v>-15.36770095284632</v>
      </c>
      <c r="G22" s="1"/>
      <c r="H22" s="1"/>
      <c r="I22" s="1"/>
    </row>
    <row r="23" spans="1:9" x14ac:dyDescent="0.25">
      <c r="A23" s="8" t="s">
        <v>57</v>
      </c>
      <c r="B23" s="9">
        <v>145</v>
      </c>
      <c r="C23" s="9">
        <v>148</v>
      </c>
      <c r="D23" s="9">
        <v>495</v>
      </c>
      <c r="E23" s="9">
        <v>485</v>
      </c>
      <c r="F23" s="10">
        <f t="shared" si="0"/>
        <v>-2.0202020202020208</v>
      </c>
      <c r="G23" s="1"/>
      <c r="H23" s="1"/>
      <c r="I23" s="1"/>
    </row>
    <row r="24" spans="1:9" x14ac:dyDescent="0.25">
      <c r="A24" s="11" t="s">
        <v>58</v>
      </c>
      <c r="B24" s="12">
        <v>75</v>
      </c>
      <c r="C24" s="12">
        <v>79</v>
      </c>
      <c r="D24" s="12">
        <v>292</v>
      </c>
      <c r="E24" s="12">
        <v>366</v>
      </c>
      <c r="F24" s="13">
        <f t="shared" si="0"/>
        <v>25.342465753424662</v>
      </c>
      <c r="G24" s="1"/>
      <c r="H24" s="1"/>
      <c r="I24" s="1"/>
    </row>
    <row r="25" spans="1:9" x14ac:dyDescent="0.25">
      <c r="A25" s="8" t="s">
        <v>59</v>
      </c>
      <c r="B25" s="9">
        <v>82</v>
      </c>
      <c r="C25" s="9">
        <v>82</v>
      </c>
      <c r="D25" s="9">
        <v>317</v>
      </c>
      <c r="E25" s="9">
        <v>318</v>
      </c>
      <c r="F25" s="10">
        <f t="shared" si="0"/>
        <v>0.31545741324920584</v>
      </c>
      <c r="G25" s="1"/>
      <c r="H25" s="1"/>
      <c r="I25" s="1"/>
    </row>
    <row r="26" spans="1:9" x14ac:dyDescent="0.25">
      <c r="A26" s="11" t="s">
        <v>60</v>
      </c>
      <c r="B26" s="12">
        <v>45</v>
      </c>
      <c r="C26" s="12">
        <v>44</v>
      </c>
      <c r="D26" s="12">
        <v>153</v>
      </c>
      <c r="E26" s="12">
        <v>159</v>
      </c>
      <c r="F26" s="13">
        <f t="shared" si="0"/>
        <v>3.9215686274509807</v>
      </c>
      <c r="G26" s="1"/>
      <c r="H26" s="1"/>
      <c r="I26" s="1"/>
    </row>
    <row r="27" spans="1:9" x14ac:dyDescent="0.25">
      <c r="A27" s="8" t="s">
        <v>61</v>
      </c>
      <c r="B27" s="9">
        <v>144</v>
      </c>
      <c r="C27" s="9">
        <v>122</v>
      </c>
      <c r="D27" s="9">
        <v>515</v>
      </c>
      <c r="E27" s="9">
        <v>510</v>
      </c>
      <c r="F27" s="10">
        <f t="shared" si="0"/>
        <v>-0.97087378640776478</v>
      </c>
      <c r="G27" s="1"/>
      <c r="H27" s="1"/>
      <c r="I27" s="1"/>
    </row>
    <row r="28" spans="1:9" x14ac:dyDescent="0.25">
      <c r="A28" s="11" t="s">
        <v>62</v>
      </c>
      <c r="B28" s="12">
        <v>1539</v>
      </c>
      <c r="C28" s="12">
        <v>1505</v>
      </c>
      <c r="D28" s="12">
        <v>6535</v>
      </c>
      <c r="E28" s="12">
        <v>5936</v>
      </c>
      <c r="F28" s="13">
        <f t="shared" si="0"/>
        <v>-9.1660290742157571</v>
      </c>
      <c r="G28" s="1"/>
      <c r="H28" s="1"/>
      <c r="I28" s="1"/>
    </row>
    <row r="29" spans="1:9" x14ac:dyDescent="0.25">
      <c r="A29" s="8" t="s">
        <v>63</v>
      </c>
      <c r="B29" s="9">
        <v>133</v>
      </c>
      <c r="C29" s="9">
        <v>132</v>
      </c>
      <c r="D29" s="9">
        <v>495</v>
      </c>
      <c r="E29" s="9">
        <v>506</v>
      </c>
      <c r="F29" s="10">
        <f t="shared" si="0"/>
        <v>2.2222222222222285</v>
      </c>
      <c r="G29" s="1"/>
      <c r="H29" s="1"/>
      <c r="I29" s="1"/>
    </row>
    <row r="30" spans="1:9" x14ac:dyDescent="0.25">
      <c r="A30" s="11" t="s">
        <v>64</v>
      </c>
      <c r="B30" s="12">
        <v>105</v>
      </c>
      <c r="C30" s="12">
        <v>111</v>
      </c>
      <c r="D30" s="12">
        <v>403</v>
      </c>
      <c r="E30" s="12">
        <v>492</v>
      </c>
      <c r="F30" s="13">
        <f t="shared" si="0"/>
        <v>22.084367245657575</v>
      </c>
      <c r="G30" s="1"/>
      <c r="H30" s="1"/>
      <c r="I30" s="1"/>
    </row>
    <row r="31" spans="1:9" x14ac:dyDescent="0.25">
      <c r="A31" s="8" t="s">
        <v>65</v>
      </c>
      <c r="B31" s="9">
        <v>205</v>
      </c>
      <c r="C31" s="9">
        <v>205</v>
      </c>
      <c r="D31" s="9">
        <v>837</v>
      </c>
      <c r="E31" s="9">
        <v>838</v>
      </c>
      <c r="F31" s="10">
        <f t="shared" si="0"/>
        <v>0.11947431302270672</v>
      </c>
      <c r="G31" s="1"/>
      <c r="H31" s="1"/>
      <c r="I31" s="1"/>
    </row>
    <row r="32" spans="1:9" x14ac:dyDescent="0.25">
      <c r="A32" s="11" t="s">
        <v>66</v>
      </c>
      <c r="B32" s="12">
        <v>572</v>
      </c>
      <c r="C32" s="12">
        <v>568</v>
      </c>
      <c r="D32" s="12">
        <v>2118</v>
      </c>
      <c r="E32" s="12">
        <v>2124</v>
      </c>
      <c r="F32" s="13">
        <f t="shared" si="0"/>
        <v>0.28328611898017186</v>
      </c>
      <c r="G32" s="1"/>
      <c r="H32" s="1"/>
      <c r="I32" s="1"/>
    </row>
    <row r="33" spans="1:9" x14ac:dyDescent="0.25">
      <c r="A33" s="8" t="s">
        <v>67</v>
      </c>
      <c r="B33" s="9">
        <v>182</v>
      </c>
      <c r="C33" s="9">
        <v>171</v>
      </c>
      <c r="D33" s="9">
        <v>728</v>
      </c>
      <c r="E33" s="9">
        <v>691</v>
      </c>
      <c r="F33" s="10">
        <f t="shared" si="0"/>
        <v>-5.0824175824175768</v>
      </c>
      <c r="G33" s="1"/>
      <c r="H33" s="1"/>
      <c r="I33" s="1"/>
    </row>
    <row r="34" spans="1:9" x14ac:dyDescent="0.25">
      <c r="A34" s="11" t="s">
        <v>68</v>
      </c>
      <c r="B34" s="12">
        <v>24</v>
      </c>
      <c r="C34" s="12">
        <v>37</v>
      </c>
      <c r="D34" s="12">
        <v>109</v>
      </c>
      <c r="E34" s="12">
        <v>122</v>
      </c>
      <c r="F34" s="13">
        <f t="shared" si="0"/>
        <v>11.926605504587158</v>
      </c>
      <c r="G34" s="1"/>
      <c r="H34" s="1"/>
      <c r="I34" s="1"/>
    </row>
    <row r="35" spans="1:9" x14ac:dyDescent="0.25">
      <c r="A35" s="14" t="s">
        <v>69</v>
      </c>
      <c r="B35" s="15">
        <f>SUM(B7:B34)</f>
        <v>9785</v>
      </c>
      <c r="C35" s="15">
        <f t="shared" ref="C35:E35" si="1">SUM(C7:C34)</f>
        <v>9734</v>
      </c>
      <c r="D35" s="15">
        <f t="shared" si="1"/>
        <v>38062</v>
      </c>
      <c r="E35" s="15">
        <f t="shared" si="1"/>
        <v>36966</v>
      </c>
      <c r="F35" s="16">
        <f t="shared" si="0"/>
        <v>-2.8795123745467919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429</v>
      </c>
      <c r="C38" s="41">
        <f>D7</f>
        <v>471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6655</v>
      </c>
      <c r="G38" s="42">
        <f>LOOKUP(E38,$A$38:$A$65,$C$38:$C$65)</f>
        <v>7191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398</v>
      </c>
      <c r="C39" s="41">
        <f t="shared" ref="C39:C65" si="5">D8</f>
        <v>364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5936</v>
      </c>
      <c r="G39" s="42">
        <f t="shared" ref="G39:G65" si="8">LOOKUP(E39,$A$38:$A$65,$C$38:$C$65)</f>
        <v>6535</v>
      </c>
    </row>
    <row r="40" spans="1:9" x14ac:dyDescent="0.25">
      <c r="A40" s="42" t="str">
        <f t="shared" si="3"/>
        <v>ALMERIA</v>
      </c>
      <c r="B40" s="41">
        <f t="shared" si="4"/>
        <v>611</v>
      </c>
      <c r="C40" s="41">
        <f t="shared" si="5"/>
        <v>657</v>
      </c>
      <c r="D40" s="41">
        <f t="shared" si="6"/>
        <v>11</v>
      </c>
      <c r="E40" s="42" t="str">
        <f t="shared" si="2"/>
        <v>LAS PALMAS</v>
      </c>
      <c r="F40" s="42">
        <f t="shared" si="7"/>
        <v>3464</v>
      </c>
      <c r="G40" s="42">
        <f t="shared" si="8"/>
        <v>4093</v>
      </c>
    </row>
    <row r="41" spans="1:9" x14ac:dyDescent="0.25">
      <c r="A41" s="42" t="str">
        <f t="shared" si="3"/>
        <v>AVILES</v>
      </c>
      <c r="B41" s="41">
        <f t="shared" si="4"/>
        <v>329</v>
      </c>
      <c r="C41" s="41">
        <f t="shared" si="5"/>
        <v>297</v>
      </c>
      <c r="D41" s="41">
        <f t="shared" si="6"/>
        <v>25</v>
      </c>
      <c r="E41" s="42" t="str">
        <f t="shared" si="2"/>
        <v>CEUTA</v>
      </c>
      <c r="F41" s="42">
        <f t="shared" si="7"/>
        <v>2960</v>
      </c>
      <c r="G41" s="42">
        <f t="shared" si="8"/>
        <v>2799</v>
      </c>
    </row>
    <row r="42" spans="1:9" x14ac:dyDescent="0.25">
      <c r="A42" s="42" t="str">
        <f t="shared" si="3"/>
        <v>BAHIA DE ALGECIRAS</v>
      </c>
      <c r="B42" s="41">
        <f t="shared" si="4"/>
        <v>6655</v>
      </c>
      <c r="C42" s="41">
        <f t="shared" si="5"/>
        <v>7191</v>
      </c>
      <c r="D42" s="41">
        <f t="shared" si="6"/>
        <v>1</v>
      </c>
      <c r="E42" s="42" t="str">
        <f t="shared" si="2"/>
        <v>BALEARES</v>
      </c>
      <c r="F42" s="42">
        <f t="shared" si="7"/>
        <v>2939</v>
      </c>
      <c r="G42" s="42">
        <f t="shared" si="8"/>
        <v>2857</v>
      </c>
    </row>
    <row r="43" spans="1:9" x14ac:dyDescent="0.25">
      <c r="A43" s="42" t="str">
        <f t="shared" si="3"/>
        <v>BAHIA DE CADIZ</v>
      </c>
      <c r="B43" s="41">
        <f t="shared" si="4"/>
        <v>545</v>
      </c>
      <c r="C43" s="41">
        <f t="shared" si="5"/>
        <v>498</v>
      </c>
      <c r="D43" s="41">
        <f t="shared" si="6"/>
        <v>13</v>
      </c>
      <c r="E43" s="42" t="str">
        <f t="shared" si="2"/>
        <v>BARCELONA</v>
      </c>
      <c r="F43" s="42">
        <f t="shared" si="7"/>
        <v>2810</v>
      </c>
      <c r="G43" s="42">
        <f t="shared" si="8"/>
        <v>2551</v>
      </c>
    </row>
    <row r="44" spans="1:9" x14ac:dyDescent="0.25">
      <c r="A44" s="42" t="str">
        <f t="shared" si="3"/>
        <v>BALEARES</v>
      </c>
      <c r="B44" s="41">
        <f t="shared" si="4"/>
        <v>2939</v>
      </c>
      <c r="C44" s="41">
        <f t="shared" si="5"/>
        <v>2857</v>
      </c>
      <c r="D44" s="41">
        <f t="shared" si="6"/>
        <v>5</v>
      </c>
      <c r="E44" s="42" t="str">
        <f t="shared" si="2"/>
        <v>VALENCIA</v>
      </c>
      <c r="F44" s="42">
        <f t="shared" si="7"/>
        <v>2124</v>
      </c>
      <c r="G44" s="42">
        <f t="shared" si="8"/>
        <v>2118</v>
      </c>
    </row>
    <row r="45" spans="1:9" x14ac:dyDescent="0.25">
      <c r="A45" s="42" t="str">
        <f t="shared" si="3"/>
        <v>BARCELONA</v>
      </c>
      <c r="B45" s="41">
        <f t="shared" si="4"/>
        <v>2810</v>
      </c>
      <c r="C45" s="41">
        <f t="shared" si="5"/>
        <v>2551</v>
      </c>
      <c r="D45" s="41">
        <f t="shared" si="6"/>
        <v>6</v>
      </c>
      <c r="E45" s="42" t="str">
        <f t="shared" si="2"/>
        <v>BILBAO</v>
      </c>
      <c r="F45" s="42">
        <f t="shared" si="7"/>
        <v>1134</v>
      </c>
      <c r="G45" s="42">
        <f t="shared" si="8"/>
        <v>1160</v>
      </c>
    </row>
    <row r="46" spans="1:9" x14ac:dyDescent="0.25">
      <c r="A46" s="42" t="str">
        <f t="shared" si="3"/>
        <v>BILBAO</v>
      </c>
      <c r="B46" s="41">
        <f t="shared" si="4"/>
        <v>1134</v>
      </c>
      <c r="C46" s="41">
        <f t="shared" si="5"/>
        <v>1160</v>
      </c>
      <c r="D46" s="41">
        <f t="shared" si="6"/>
        <v>8</v>
      </c>
      <c r="E46" s="42" t="str">
        <f t="shared" si="2"/>
        <v>TARRAGONA</v>
      </c>
      <c r="F46" s="42">
        <f t="shared" si="7"/>
        <v>838</v>
      </c>
      <c r="G46" s="42">
        <f t="shared" si="8"/>
        <v>837</v>
      </c>
    </row>
    <row r="47" spans="1:9" x14ac:dyDescent="0.25">
      <c r="A47" s="42" t="str">
        <f t="shared" si="3"/>
        <v>CARTAGENA</v>
      </c>
      <c r="B47" s="41">
        <f t="shared" si="4"/>
        <v>584</v>
      </c>
      <c r="C47" s="41">
        <f t="shared" si="5"/>
        <v>569</v>
      </c>
      <c r="D47" s="41">
        <f t="shared" si="6"/>
        <v>12</v>
      </c>
      <c r="E47" s="42" t="str">
        <f t="shared" si="2"/>
        <v>VIGO</v>
      </c>
      <c r="F47" s="42">
        <f t="shared" si="7"/>
        <v>691</v>
      </c>
      <c r="G47" s="42">
        <f t="shared" si="8"/>
        <v>728</v>
      </c>
    </row>
    <row r="48" spans="1:9" x14ac:dyDescent="0.25">
      <c r="A48" s="42" t="str">
        <f t="shared" si="3"/>
        <v>CASTELLON</v>
      </c>
      <c r="B48" s="41">
        <f t="shared" si="4"/>
        <v>374</v>
      </c>
      <c r="C48" s="41">
        <f t="shared" si="5"/>
        <v>368</v>
      </c>
      <c r="D48" s="41">
        <f t="shared" si="6"/>
        <v>21</v>
      </c>
      <c r="E48" s="42" t="str">
        <f t="shared" si="2"/>
        <v>ALMERIA</v>
      </c>
      <c r="F48" s="42">
        <f t="shared" si="7"/>
        <v>611</v>
      </c>
      <c r="G48" s="42">
        <f t="shared" si="8"/>
        <v>657</v>
      </c>
    </row>
    <row r="49" spans="1:7" x14ac:dyDescent="0.25">
      <c r="A49" s="42" t="str">
        <f t="shared" si="3"/>
        <v>CEUTA</v>
      </c>
      <c r="B49" s="41">
        <f t="shared" si="4"/>
        <v>2960</v>
      </c>
      <c r="C49" s="41">
        <f t="shared" si="5"/>
        <v>2799</v>
      </c>
      <c r="D49" s="41">
        <f t="shared" si="6"/>
        <v>4</v>
      </c>
      <c r="E49" s="42" t="str">
        <f t="shared" si="2"/>
        <v>CARTAGENA</v>
      </c>
      <c r="F49" s="42">
        <f t="shared" si="7"/>
        <v>584</v>
      </c>
      <c r="G49" s="42">
        <f t="shared" si="8"/>
        <v>569</v>
      </c>
    </row>
    <row r="50" spans="1:7" x14ac:dyDescent="0.25">
      <c r="A50" s="42" t="str">
        <f t="shared" si="3"/>
        <v>FERROL-SAN CIBRAO</v>
      </c>
      <c r="B50" s="41">
        <f t="shared" si="4"/>
        <v>347</v>
      </c>
      <c r="C50" s="41">
        <f t="shared" si="5"/>
        <v>340</v>
      </c>
      <c r="D50" s="41">
        <f t="shared" si="6"/>
        <v>23</v>
      </c>
      <c r="E50" s="42" t="str">
        <f t="shared" si="2"/>
        <v>BAHIA DE CADIZ</v>
      </c>
      <c r="F50" s="42">
        <f t="shared" si="7"/>
        <v>545</v>
      </c>
      <c r="G50" s="42">
        <f t="shared" si="8"/>
        <v>498</v>
      </c>
    </row>
    <row r="51" spans="1:7" x14ac:dyDescent="0.25">
      <c r="A51" s="42" t="str">
        <f t="shared" si="3"/>
        <v>GIJON</v>
      </c>
      <c r="B51" s="41">
        <f t="shared" si="4"/>
        <v>333</v>
      </c>
      <c r="C51" s="41">
        <f t="shared" si="5"/>
        <v>343</v>
      </c>
      <c r="D51" s="41">
        <f t="shared" si="6"/>
        <v>24</v>
      </c>
      <c r="E51" s="42" t="str">
        <f t="shared" si="2"/>
        <v>PASAIA</v>
      </c>
      <c r="F51" s="42">
        <f t="shared" si="7"/>
        <v>510</v>
      </c>
      <c r="G51" s="42">
        <f t="shared" si="8"/>
        <v>515</v>
      </c>
    </row>
    <row r="52" spans="1:7" x14ac:dyDescent="0.25">
      <c r="A52" s="42" t="str">
        <f t="shared" si="3"/>
        <v>HUELVA</v>
      </c>
      <c r="B52" s="41">
        <f t="shared" si="4"/>
        <v>507</v>
      </c>
      <c r="C52" s="41">
        <f t="shared" si="5"/>
        <v>507</v>
      </c>
      <c r="D52" s="41">
        <f t="shared" si="6"/>
        <v>15</v>
      </c>
      <c r="E52" s="42" t="str">
        <f t="shared" si="2"/>
        <v>HUELVA</v>
      </c>
      <c r="F52" s="42">
        <f t="shared" si="7"/>
        <v>507</v>
      </c>
      <c r="G52" s="42">
        <f t="shared" si="8"/>
        <v>507</v>
      </c>
    </row>
    <row r="53" spans="1:7" x14ac:dyDescent="0.25">
      <c r="A53" s="42" t="str">
        <f t="shared" si="3"/>
        <v>LAS PALMAS</v>
      </c>
      <c r="B53" s="41">
        <f t="shared" si="4"/>
        <v>3464</v>
      </c>
      <c r="C53" s="41">
        <f t="shared" si="5"/>
        <v>4093</v>
      </c>
      <c r="D53" s="41">
        <f t="shared" si="6"/>
        <v>3</v>
      </c>
      <c r="E53" s="42" t="str">
        <f t="shared" si="2"/>
        <v>SANTANDER</v>
      </c>
      <c r="F53" s="42">
        <f t="shared" si="7"/>
        <v>506</v>
      </c>
      <c r="G53" s="42">
        <f t="shared" si="8"/>
        <v>495</v>
      </c>
    </row>
    <row r="54" spans="1:7" x14ac:dyDescent="0.25">
      <c r="A54" s="42" t="str">
        <f t="shared" si="3"/>
        <v>MALAGA</v>
      </c>
      <c r="B54" s="41">
        <f t="shared" si="4"/>
        <v>485</v>
      </c>
      <c r="C54" s="41">
        <f t="shared" si="5"/>
        <v>495</v>
      </c>
      <c r="D54" s="41">
        <f t="shared" si="6"/>
        <v>18</v>
      </c>
      <c r="E54" s="42" t="str">
        <f t="shared" si="2"/>
        <v>SEVILLA</v>
      </c>
      <c r="F54" s="42">
        <f t="shared" si="7"/>
        <v>492</v>
      </c>
      <c r="G54" s="42">
        <f t="shared" si="8"/>
        <v>403</v>
      </c>
    </row>
    <row r="55" spans="1:7" x14ac:dyDescent="0.25">
      <c r="A55" s="42" t="str">
        <f t="shared" si="3"/>
        <v>MARIN Y RIA DE PONTEVEDRA</v>
      </c>
      <c r="B55" s="41">
        <f t="shared" si="4"/>
        <v>366</v>
      </c>
      <c r="C55" s="41">
        <f t="shared" si="5"/>
        <v>292</v>
      </c>
      <c r="D55" s="41">
        <f t="shared" si="6"/>
        <v>22</v>
      </c>
      <c r="E55" s="42" t="str">
        <f t="shared" si="2"/>
        <v>MALAGA</v>
      </c>
      <c r="F55" s="42">
        <f t="shared" ref="F55:F65" si="9">LOOKUP(E55,$A$38:$A$65,$B$38:$B$65)</f>
        <v>485</v>
      </c>
      <c r="G55" s="42">
        <f t="shared" si="8"/>
        <v>495</v>
      </c>
    </row>
    <row r="56" spans="1:7" x14ac:dyDescent="0.25">
      <c r="A56" s="42" t="str">
        <f t="shared" si="3"/>
        <v>MELILLA</v>
      </c>
      <c r="B56" s="41">
        <f t="shared" si="4"/>
        <v>318</v>
      </c>
      <c r="C56" s="41">
        <f t="shared" si="5"/>
        <v>317</v>
      </c>
      <c r="D56" s="41">
        <f t="shared" si="6"/>
        <v>26</v>
      </c>
      <c r="E56" s="42" t="str">
        <f t="shared" si="2"/>
        <v>A CORUÑA</v>
      </c>
      <c r="F56" s="42">
        <f t="shared" si="9"/>
        <v>429</v>
      </c>
      <c r="G56" s="42">
        <f t="shared" si="8"/>
        <v>471</v>
      </c>
    </row>
    <row r="57" spans="1:7" x14ac:dyDescent="0.25">
      <c r="A57" s="42" t="str">
        <f t="shared" si="3"/>
        <v>MOTRIL</v>
      </c>
      <c r="B57" s="41">
        <f t="shared" si="4"/>
        <v>159</v>
      </c>
      <c r="C57" s="41">
        <f t="shared" si="5"/>
        <v>153</v>
      </c>
      <c r="D57" s="41">
        <f t="shared" si="6"/>
        <v>27</v>
      </c>
      <c r="E57" s="42" t="str">
        <f t="shared" si="2"/>
        <v>ALICANTE</v>
      </c>
      <c r="F57" s="42">
        <f t="shared" si="9"/>
        <v>398</v>
      </c>
      <c r="G57" s="42">
        <f t="shared" si="8"/>
        <v>364</v>
      </c>
    </row>
    <row r="58" spans="1:7" x14ac:dyDescent="0.25">
      <c r="A58" s="42" t="str">
        <f t="shared" si="3"/>
        <v>PASAIA</v>
      </c>
      <c r="B58" s="41">
        <f t="shared" si="4"/>
        <v>510</v>
      </c>
      <c r="C58" s="41">
        <f t="shared" si="5"/>
        <v>515</v>
      </c>
      <c r="D58" s="41">
        <f t="shared" si="6"/>
        <v>14</v>
      </c>
      <c r="E58" s="42" t="str">
        <f t="shared" si="2"/>
        <v>CASTELLON</v>
      </c>
      <c r="F58" s="42">
        <f t="shared" si="9"/>
        <v>374</v>
      </c>
      <c r="G58" s="42">
        <f t="shared" si="8"/>
        <v>368</v>
      </c>
    </row>
    <row r="59" spans="1:7" x14ac:dyDescent="0.25">
      <c r="A59" s="42" t="str">
        <f t="shared" si="3"/>
        <v>SANTA CRUZ DE TENERIFE</v>
      </c>
      <c r="B59" s="41">
        <f t="shared" si="4"/>
        <v>5936</v>
      </c>
      <c r="C59" s="41">
        <f t="shared" si="5"/>
        <v>6535</v>
      </c>
      <c r="D59" s="41">
        <f t="shared" si="6"/>
        <v>2</v>
      </c>
      <c r="E59" s="42" t="str">
        <f t="shared" si="2"/>
        <v>MARIN Y RIA DE PONTEVEDRA</v>
      </c>
      <c r="F59" s="42">
        <f t="shared" si="9"/>
        <v>366</v>
      </c>
      <c r="G59" s="42">
        <f t="shared" si="8"/>
        <v>292</v>
      </c>
    </row>
    <row r="60" spans="1:7" x14ac:dyDescent="0.25">
      <c r="A60" s="42" t="str">
        <f t="shared" si="3"/>
        <v>SANTANDER</v>
      </c>
      <c r="B60" s="41">
        <f t="shared" si="4"/>
        <v>506</v>
      </c>
      <c r="C60" s="41">
        <f t="shared" si="5"/>
        <v>495</v>
      </c>
      <c r="D60" s="41">
        <f t="shared" si="6"/>
        <v>16</v>
      </c>
      <c r="E60" s="42" t="str">
        <f t="shared" si="2"/>
        <v>FERROL-SAN CIBRAO</v>
      </c>
      <c r="F60" s="42">
        <f t="shared" si="9"/>
        <v>347</v>
      </c>
      <c r="G60" s="42">
        <f t="shared" si="8"/>
        <v>340</v>
      </c>
    </row>
    <row r="61" spans="1:7" x14ac:dyDescent="0.25">
      <c r="A61" s="42" t="str">
        <f t="shared" si="3"/>
        <v>SEVILLA</v>
      </c>
      <c r="B61" s="41">
        <f t="shared" si="4"/>
        <v>492</v>
      </c>
      <c r="C61" s="41">
        <f t="shared" si="5"/>
        <v>403</v>
      </c>
      <c r="D61" s="41">
        <f t="shared" si="6"/>
        <v>17</v>
      </c>
      <c r="E61" s="42" t="str">
        <f t="shared" si="2"/>
        <v>GIJON</v>
      </c>
      <c r="F61" s="42">
        <f t="shared" si="9"/>
        <v>333</v>
      </c>
      <c r="G61" s="42">
        <f t="shared" si="8"/>
        <v>343</v>
      </c>
    </row>
    <row r="62" spans="1:7" x14ac:dyDescent="0.25">
      <c r="A62" s="42" t="str">
        <f t="shared" si="3"/>
        <v>TARRAGONA</v>
      </c>
      <c r="B62" s="41">
        <f t="shared" si="4"/>
        <v>838</v>
      </c>
      <c r="C62" s="41">
        <f t="shared" si="5"/>
        <v>837</v>
      </c>
      <c r="D62" s="41">
        <f t="shared" si="6"/>
        <v>9</v>
      </c>
      <c r="E62" s="42" t="str">
        <f t="shared" si="2"/>
        <v>AVILES</v>
      </c>
      <c r="F62" s="42">
        <f t="shared" si="9"/>
        <v>329</v>
      </c>
      <c r="G62" s="42">
        <f t="shared" si="8"/>
        <v>297</v>
      </c>
    </row>
    <row r="63" spans="1:7" x14ac:dyDescent="0.25">
      <c r="A63" s="42" t="str">
        <f t="shared" si="3"/>
        <v>VALENCIA</v>
      </c>
      <c r="B63" s="41">
        <f t="shared" si="4"/>
        <v>2124</v>
      </c>
      <c r="C63" s="41">
        <f t="shared" si="5"/>
        <v>2118</v>
      </c>
      <c r="D63" s="41">
        <f t="shared" si="6"/>
        <v>7</v>
      </c>
      <c r="E63" s="42" t="str">
        <f t="shared" si="2"/>
        <v>MELILLA</v>
      </c>
      <c r="F63" s="42">
        <f t="shared" si="9"/>
        <v>318</v>
      </c>
      <c r="G63" s="42">
        <f t="shared" si="8"/>
        <v>317</v>
      </c>
    </row>
    <row r="64" spans="1:7" x14ac:dyDescent="0.25">
      <c r="A64" s="42" t="str">
        <f t="shared" si="3"/>
        <v>VIGO</v>
      </c>
      <c r="B64" s="41">
        <f t="shared" si="4"/>
        <v>691</v>
      </c>
      <c r="C64" s="41">
        <f t="shared" si="5"/>
        <v>728</v>
      </c>
      <c r="D64" s="41">
        <f t="shared" si="6"/>
        <v>10</v>
      </c>
      <c r="E64" s="42" t="str">
        <f t="shared" si="2"/>
        <v>MOTRIL</v>
      </c>
      <c r="F64" s="42">
        <f t="shared" si="9"/>
        <v>159</v>
      </c>
      <c r="G64" s="42">
        <f t="shared" si="8"/>
        <v>153</v>
      </c>
    </row>
    <row r="65" spans="1:7" x14ac:dyDescent="0.25">
      <c r="A65" s="42" t="str">
        <f t="shared" si="3"/>
        <v>VILAGARCIA</v>
      </c>
      <c r="B65" s="41">
        <f t="shared" si="4"/>
        <v>122</v>
      </c>
      <c r="C65" s="41">
        <f t="shared" si="5"/>
        <v>109</v>
      </c>
      <c r="D65" s="41">
        <f t="shared" si="6"/>
        <v>28</v>
      </c>
      <c r="E65" s="42" t="str">
        <f t="shared" si="2"/>
        <v>VILAGARCIA</v>
      </c>
      <c r="F65" s="42">
        <f t="shared" si="9"/>
        <v>122</v>
      </c>
      <c r="G65" s="42">
        <f t="shared" si="8"/>
        <v>109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1196095</v>
      </c>
      <c r="C7" s="9">
        <v>951207</v>
      </c>
      <c r="D7" s="9">
        <v>3849127</v>
      </c>
      <c r="E7" s="9">
        <v>3568256</v>
      </c>
      <c r="F7" s="10">
        <f>((E7*100)/D7)-100</f>
        <v>-7.2970052689869647</v>
      </c>
      <c r="G7" s="1"/>
      <c r="H7" s="1"/>
      <c r="I7" s="1"/>
    </row>
    <row r="8" spans="1:12" x14ac:dyDescent="0.25">
      <c r="A8" s="11" t="s">
        <v>42</v>
      </c>
      <c r="B8" s="12">
        <v>1082289</v>
      </c>
      <c r="C8" s="12">
        <v>1146400</v>
      </c>
      <c r="D8" s="12">
        <v>3678974</v>
      </c>
      <c r="E8" s="12">
        <v>4303878</v>
      </c>
      <c r="F8" s="13">
        <f t="shared" ref="F8:F35" si="0">((E8*100)/D8)-100</f>
        <v>16.985822677735698</v>
      </c>
      <c r="G8" s="1"/>
      <c r="H8" s="1"/>
      <c r="I8" s="1"/>
    </row>
    <row r="9" spans="1:12" x14ac:dyDescent="0.25">
      <c r="A9" s="8" t="s">
        <v>43</v>
      </c>
      <c r="B9" s="9">
        <v>2028802</v>
      </c>
      <c r="C9" s="9">
        <v>1789480</v>
      </c>
      <c r="D9" s="9">
        <v>8477747</v>
      </c>
      <c r="E9" s="9">
        <v>7575022</v>
      </c>
      <c r="F9" s="10">
        <f t="shared" si="0"/>
        <v>-10.648171029402036</v>
      </c>
      <c r="G9" s="1"/>
      <c r="H9" s="1"/>
      <c r="I9" s="1"/>
    </row>
    <row r="10" spans="1:12" x14ac:dyDescent="0.25">
      <c r="A10" s="11" t="s">
        <v>44</v>
      </c>
      <c r="B10" s="12">
        <v>530539</v>
      </c>
      <c r="C10" s="12">
        <v>593663</v>
      </c>
      <c r="D10" s="12">
        <v>1655386</v>
      </c>
      <c r="E10" s="12">
        <v>2066706</v>
      </c>
      <c r="F10" s="13">
        <f t="shared" si="0"/>
        <v>24.847376986394707</v>
      </c>
      <c r="G10" s="1"/>
      <c r="H10" s="1"/>
      <c r="I10" s="1"/>
    </row>
    <row r="11" spans="1:12" x14ac:dyDescent="0.25">
      <c r="A11" s="8" t="s">
        <v>45</v>
      </c>
      <c r="B11" s="9">
        <v>16897092</v>
      </c>
      <c r="C11" s="9">
        <v>19737465</v>
      </c>
      <c r="D11" s="9">
        <v>67951017</v>
      </c>
      <c r="E11" s="9">
        <v>72672551</v>
      </c>
      <c r="F11" s="10">
        <f t="shared" si="0"/>
        <v>6.948437578204306</v>
      </c>
      <c r="G11" s="1"/>
      <c r="H11" s="1"/>
      <c r="I11" s="1"/>
    </row>
    <row r="12" spans="1:12" x14ac:dyDescent="0.25">
      <c r="A12" s="11" t="s">
        <v>46</v>
      </c>
      <c r="B12" s="12">
        <v>2082139</v>
      </c>
      <c r="C12" s="12">
        <v>2411400</v>
      </c>
      <c r="D12" s="12">
        <v>6462330</v>
      </c>
      <c r="E12" s="12">
        <v>6861856</v>
      </c>
      <c r="F12" s="13">
        <f t="shared" si="0"/>
        <v>6.1823831342565256</v>
      </c>
      <c r="G12" s="1"/>
      <c r="H12" s="1"/>
      <c r="I12" s="1"/>
    </row>
    <row r="13" spans="1:12" x14ac:dyDescent="0.25">
      <c r="A13" s="8" t="s">
        <v>47</v>
      </c>
      <c r="B13" s="9">
        <v>9630709</v>
      </c>
      <c r="C13" s="9">
        <v>10360664</v>
      </c>
      <c r="D13" s="9">
        <v>30924097</v>
      </c>
      <c r="E13" s="9">
        <v>32787502</v>
      </c>
      <c r="F13" s="10">
        <f t="shared" si="0"/>
        <v>6.025737792764005</v>
      </c>
      <c r="G13" s="1"/>
      <c r="H13" s="1"/>
      <c r="I13" s="1"/>
    </row>
    <row r="14" spans="1:12" x14ac:dyDescent="0.25">
      <c r="A14" s="11" t="s">
        <v>48</v>
      </c>
      <c r="B14" s="12">
        <v>15203792</v>
      </c>
      <c r="C14" s="12">
        <v>16888479</v>
      </c>
      <c r="D14" s="12">
        <v>53143486</v>
      </c>
      <c r="E14" s="12">
        <v>60204254</v>
      </c>
      <c r="F14" s="13">
        <f t="shared" si="0"/>
        <v>13.2862341774117</v>
      </c>
      <c r="G14" s="1"/>
      <c r="H14" s="1"/>
      <c r="I14" s="1"/>
    </row>
    <row r="15" spans="1:12" x14ac:dyDescent="0.25">
      <c r="A15" s="8" t="s">
        <v>49</v>
      </c>
      <c r="B15" s="9">
        <v>3624218</v>
      </c>
      <c r="C15" s="9">
        <v>3591448</v>
      </c>
      <c r="D15" s="9">
        <v>14490888</v>
      </c>
      <c r="E15" s="9">
        <v>14656001</v>
      </c>
      <c r="F15" s="10">
        <f t="shared" si="0"/>
        <v>1.1394263760785464</v>
      </c>
      <c r="G15" s="1"/>
      <c r="H15" s="1"/>
      <c r="I15" s="1"/>
    </row>
    <row r="16" spans="1:12" x14ac:dyDescent="0.25">
      <c r="A16" s="11" t="s">
        <v>50</v>
      </c>
      <c r="B16" s="12">
        <v>2544079</v>
      </c>
      <c r="C16" s="12">
        <v>2286599</v>
      </c>
      <c r="D16" s="12">
        <v>9552104</v>
      </c>
      <c r="E16" s="12">
        <v>10047465</v>
      </c>
      <c r="F16" s="13">
        <f t="shared" si="0"/>
        <v>5.1858836545330718</v>
      </c>
      <c r="G16" s="1"/>
      <c r="H16" s="1"/>
      <c r="I16" s="1"/>
    </row>
    <row r="17" spans="1:9" x14ac:dyDescent="0.25">
      <c r="A17" s="8" t="s">
        <v>51</v>
      </c>
      <c r="B17" s="9">
        <v>985545</v>
      </c>
      <c r="C17" s="9">
        <v>916680</v>
      </c>
      <c r="D17" s="9">
        <v>3539489</v>
      </c>
      <c r="E17" s="9">
        <v>3561140</v>
      </c>
      <c r="F17" s="10">
        <f t="shared" si="0"/>
        <v>0.61169846833823271</v>
      </c>
      <c r="G17" s="1"/>
      <c r="H17" s="1"/>
      <c r="I17" s="1"/>
    </row>
    <row r="18" spans="1:9" x14ac:dyDescent="0.25">
      <c r="A18" s="11" t="s">
        <v>52</v>
      </c>
      <c r="B18" s="12">
        <v>3872805</v>
      </c>
      <c r="C18" s="12">
        <v>4324056</v>
      </c>
      <c r="D18" s="12">
        <v>14882406</v>
      </c>
      <c r="E18" s="12">
        <v>17266717</v>
      </c>
      <c r="F18" s="13">
        <f t="shared" si="0"/>
        <v>16.021004936970542</v>
      </c>
      <c r="G18" s="1"/>
      <c r="H18" s="1"/>
      <c r="I18" s="1"/>
    </row>
    <row r="19" spans="1:9" x14ac:dyDescent="0.25">
      <c r="A19" s="8" t="s">
        <v>53</v>
      </c>
      <c r="B19" s="9">
        <v>695659</v>
      </c>
      <c r="C19" s="9">
        <v>877505</v>
      </c>
      <c r="D19" s="9">
        <v>2779978</v>
      </c>
      <c r="E19" s="9">
        <v>3025579</v>
      </c>
      <c r="F19" s="10">
        <f t="shared" si="0"/>
        <v>8.8346382597272282</v>
      </c>
      <c r="G19" s="1"/>
      <c r="H19" s="1"/>
      <c r="I19" s="1"/>
    </row>
    <row r="20" spans="1:9" x14ac:dyDescent="0.25">
      <c r="A20" s="11" t="s">
        <v>54</v>
      </c>
      <c r="B20" s="12">
        <v>1294117</v>
      </c>
      <c r="C20" s="12">
        <v>1278847</v>
      </c>
      <c r="D20" s="12">
        <v>5287577</v>
      </c>
      <c r="E20" s="12">
        <v>4985625</v>
      </c>
      <c r="F20" s="13">
        <f t="shared" si="0"/>
        <v>-5.7105929615776745</v>
      </c>
      <c r="G20" s="1"/>
      <c r="H20" s="1"/>
      <c r="I20" s="1"/>
    </row>
    <row r="21" spans="1:9" x14ac:dyDescent="0.25">
      <c r="A21" s="8" t="s">
        <v>55</v>
      </c>
      <c r="B21" s="9">
        <v>1666018</v>
      </c>
      <c r="C21" s="9">
        <v>1748342</v>
      </c>
      <c r="D21" s="9">
        <v>6515267</v>
      </c>
      <c r="E21" s="9">
        <v>6923042</v>
      </c>
      <c r="F21" s="10">
        <f t="shared" si="0"/>
        <v>6.2587611528430074</v>
      </c>
      <c r="G21" s="1"/>
      <c r="H21" s="1"/>
      <c r="I21" s="1"/>
    </row>
    <row r="22" spans="1:9" x14ac:dyDescent="0.25">
      <c r="A22" s="11" t="s">
        <v>56</v>
      </c>
      <c r="B22" s="12">
        <v>10807274</v>
      </c>
      <c r="C22" s="12">
        <v>10992722</v>
      </c>
      <c r="D22" s="12">
        <v>44897153</v>
      </c>
      <c r="E22" s="12">
        <v>44319564</v>
      </c>
      <c r="F22" s="13">
        <f t="shared" si="0"/>
        <v>-1.2864713270349171</v>
      </c>
      <c r="G22" s="1"/>
      <c r="H22" s="1"/>
      <c r="I22" s="1"/>
    </row>
    <row r="23" spans="1:9" x14ac:dyDescent="0.25">
      <c r="A23" s="8" t="s">
        <v>57</v>
      </c>
      <c r="B23" s="9">
        <v>2234080</v>
      </c>
      <c r="C23" s="9">
        <v>2557530</v>
      </c>
      <c r="D23" s="9">
        <v>8514139</v>
      </c>
      <c r="E23" s="9">
        <v>8112835</v>
      </c>
      <c r="F23" s="10">
        <f t="shared" si="0"/>
        <v>-4.7133832322916049</v>
      </c>
      <c r="G23" s="1"/>
      <c r="H23" s="1"/>
      <c r="I23" s="1"/>
    </row>
    <row r="24" spans="1:9" x14ac:dyDescent="0.25">
      <c r="A24" s="11" t="s">
        <v>58</v>
      </c>
      <c r="B24" s="12">
        <v>235686</v>
      </c>
      <c r="C24" s="12">
        <v>229336</v>
      </c>
      <c r="D24" s="12">
        <v>914596</v>
      </c>
      <c r="E24" s="12">
        <v>978702</v>
      </c>
      <c r="F24" s="13">
        <f t="shared" si="0"/>
        <v>7.0092149976601661</v>
      </c>
      <c r="G24" s="1"/>
      <c r="H24" s="1"/>
      <c r="I24" s="1"/>
    </row>
    <row r="25" spans="1:9" x14ac:dyDescent="0.25">
      <c r="A25" s="8" t="s">
        <v>59</v>
      </c>
      <c r="B25" s="9">
        <v>754759</v>
      </c>
      <c r="C25" s="9">
        <v>801825</v>
      </c>
      <c r="D25" s="9">
        <v>2948176</v>
      </c>
      <c r="E25" s="9">
        <v>3126003</v>
      </c>
      <c r="F25" s="10">
        <f t="shared" si="0"/>
        <v>6.0317633682656719</v>
      </c>
      <c r="G25" s="1"/>
      <c r="H25" s="1"/>
      <c r="I25" s="1"/>
    </row>
    <row r="26" spans="1:9" x14ac:dyDescent="0.25">
      <c r="A26" s="11" t="s">
        <v>60</v>
      </c>
      <c r="B26" s="12">
        <v>351260</v>
      </c>
      <c r="C26" s="12">
        <v>392881</v>
      </c>
      <c r="D26" s="12">
        <v>1128042</v>
      </c>
      <c r="E26" s="12">
        <v>1383402</v>
      </c>
      <c r="F26" s="13">
        <f t="shared" si="0"/>
        <v>22.637454988378096</v>
      </c>
      <c r="G26" s="1"/>
      <c r="H26" s="1"/>
      <c r="I26" s="1"/>
    </row>
    <row r="27" spans="1:9" x14ac:dyDescent="0.25">
      <c r="A27" s="8" t="s">
        <v>61</v>
      </c>
      <c r="B27" s="9">
        <v>637750</v>
      </c>
      <c r="C27" s="9">
        <v>574486</v>
      </c>
      <c r="D27" s="9">
        <v>2662820</v>
      </c>
      <c r="E27" s="9">
        <v>2687651</v>
      </c>
      <c r="F27" s="10">
        <f t="shared" si="0"/>
        <v>0.93250764227397553</v>
      </c>
      <c r="G27" s="1"/>
      <c r="H27" s="1"/>
      <c r="I27" s="1"/>
    </row>
    <row r="28" spans="1:9" x14ac:dyDescent="0.25">
      <c r="A28" s="11" t="s">
        <v>62</v>
      </c>
      <c r="B28" s="12">
        <v>11205377</v>
      </c>
      <c r="C28" s="12">
        <v>11533496</v>
      </c>
      <c r="D28" s="12">
        <v>50541916</v>
      </c>
      <c r="E28" s="12">
        <v>45757772</v>
      </c>
      <c r="F28" s="13">
        <f t="shared" si="0"/>
        <v>-9.4656957603269376</v>
      </c>
      <c r="G28" s="1"/>
      <c r="H28" s="1"/>
      <c r="I28" s="1"/>
    </row>
    <row r="29" spans="1:9" x14ac:dyDescent="0.25">
      <c r="A29" s="8" t="s">
        <v>63</v>
      </c>
      <c r="B29" s="9">
        <v>2126494</v>
      </c>
      <c r="C29" s="9">
        <v>1990662</v>
      </c>
      <c r="D29" s="9">
        <v>6688080</v>
      </c>
      <c r="E29" s="9">
        <v>6898097</v>
      </c>
      <c r="F29" s="10">
        <f t="shared" si="0"/>
        <v>3.1401687778854352</v>
      </c>
      <c r="G29" s="1"/>
      <c r="H29" s="1"/>
      <c r="I29" s="1"/>
    </row>
    <row r="30" spans="1:9" x14ac:dyDescent="0.25">
      <c r="A30" s="11" t="s">
        <v>64</v>
      </c>
      <c r="B30" s="12">
        <v>409281</v>
      </c>
      <c r="C30" s="12">
        <v>441905</v>
      </c>
      <c r="D30" s="12">
        <v>1510537</v>
      </c>
      <c r="E30" s="12">
        <v>1821917</v>
      </c>
      <c r="F30" s="13">
        <f t="shared" si="0"/>
        <v>20.613861163281669</v>
      </c>
      <c r="G30" s="1"/>
      <c r="H30" s="1"/>
      <c r="I30" s="1"/>
    </row>
    <row r="31" spans="1:9" x14ac:dyDescent="0.25">
      <c r="A31" s="8" t="s">
        <v>65</v>
      </c>
      <c r="B31" s="9">
        <v>2934482</v>
      </c>
      <c r="C31" s="9">
        <v>2875610</v>
      </c>
      <c r="D31" s="9">
        <v>11816958</v>
      </c>
      <c r="E31" s="9">
        <v>12491137</v>
      </c>
      <c r="F31" s="10">
        <f t="shared" si="0"/>
        <v>5.7051823320350366</v>
      </c>
      <c r="G31" s="1"/>
      <c r="H31" s="1"/>
      <c r="I31" s="1"/>
    </row>
    <row r="32" spans="1:9" x14ac:dyDescent="0.25">
      <c r="A32" s="11" t="s">
        <v>66</v>
      </c>
      <c r="B32" s="12">
        <v>9314623</v>
      </c>
      <c r="C32" s="12">
        <v>10247102</v>
      </c>
      <c r="D32" s="12">
        <v>34744524</v>
      </c>
      <c r="E32" s="12">
        <v>39226784</v>
      </c>
      <c r="F32" s="13">
        <f t="shared" si="0"/>
        <v>12.900622843473116</v>
      </c>
      <c r="G32" s="1"/>
      <c r="H32" s="1"/>
      <c r="I32" s="1"/>
    </row>
    <row r="33" spans="1:9" x14ac:dyDescent="0.25">
      <c r="A33" s="8" t="s">
        <v>67</v>
      </c>
      <c r="B33" s="9">
        <v>2646945</v>
      </c>
      <c r="C33" s="9">
        <v>2663388</v>
      </c>
      <c r="D33" s="9">
        <v>8926383</v>
      </c>
      <c r="E33" s="9">
        <v>9422730</v>
      </c>
      <c r="F33" s="10">
        <f t="shared" si="0"/>
        <v>5.5604492883623777</v>
      </c>
      <c r="G33" s="1"/>
      <c r="H33" s="1"/>
      <c r="I33" s="1"/>
    </row>
    <row r="34" spans="1:9" x14ac:dyDescent="0.25">
      <c r="A34" s="11" t="s">
        <v>68</v>
      </c>
      <c r="B34" s="12">
        <v>114734</v>
      </c>
      <c r="C34" s="12">
        <v>216533</v>
      </c>
      <c r="D34" s="12">
        <v>580463</v>
      </c>
      <c r="E34" s="12">
        <v>602779</v>
      </c>
      <c r="F34" s="13">
        <f t="shared" si="0"/>
        <v>3.8445172215972434</v>
      </c>
      <c r="G34" s="1"/>
      <c r="H34" s="1"/>
      <c r="I34" s="1"/>
    </row>
    <row r="35" spans="1:9" x14ac:dyDescent="0.25">
      <c r="A35" s="14" t="s">
        <v>69</v>
      </c>
      <c r="B35" s="15">
        <f>SUM(B7:B34)</f>
        <v>107106643</v>
      </c>
      <c r="C35" s="15">
        <f t="shared" ref="C35:E35" si="1">SUM(C7:C34)</f>
        <v>114419711</v>
      </c>
      <c r="D35" s="15">
        <f t="shared" si="1"/>
        <v>409063660</v>
      </c>
      <c r="E35" s="15">
        <f t="shared" si="1"/>
        <v>427334967</v>
      </c>
      <c r="F35" s="16">
        <f t="shared" si="0"/>
        <v>4.4666170052847036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3568256</v>
      </c>
      <c r="C38" s="41">
        <f>D7</f>
        <v>3849127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72672551</v>
      </c>
      <c r="G38" s="42">
        <f>LOOKUP(E38,$A$38:$A$65,$C$38:$C$65)</f>
        <v>67951017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4303878</v>
      </c>
      <c r="C39" s="41">
        <f t="shared" ref="C39:C65" si="5">D8</f>
        <v>3678974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60204254</v>
      </c>
      <c r="G39" s="42">
        <f t="shared" ref="G39:G65" si="8">LOOKUP(E39,$A$38:$A$65,$C$38:$C$65)</f>
        <v>53143486</v>
      </c>
    </row>
    <row r="40" spans="1:9" x14ac:dyDescent="0.25">
      <c r="A40" s="42" t="str">
        <f t="shared" si="3"/>
        <v>ALMERIA</v>
      </c>
      <c r="B40" s="41">
        <f t="shared" si="4"/>
        <v>7575022</v>
      </c>
      <c r="C40" s="41">
        <f t="shared" si="5"/>
        <v>8477747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45757772</v>
      </c>
      <c r="G40" s="42">
        <f t="shared" si="8"/>
        <v>50541916</v>
      </c>
    </row>
    <row r="41" spans="1:9" x14ac:dyDescent="0.25">
      <c r="A41" s="42" t="str">
        <f t="shared" si="3"/>
        <v>AVILES</v>
      </c>
      <c r="B41" s="41">
        <f t="shared" si="4"/>
        <v>2066706</v>
      </c>
      <c r="C41" s="41">
        <f t="shared" si="5"/>
        <v>1655386</v>
      </c>
      <c r="D41" s="41">
        <f t="shared" si="6"/>
        <v>24</v>
      </c>
      <c r="E41" s="42" t="str">
        <f t="shared" si="2"/>
        <v>LAS PALMAS</v>
      </c>
      <c r="F41" s="42">
        <f t="shared" si="7"/>
        <v>44319564</v>
      </c>
      <c r="G41" s="42">
        <f t="shared" si="8"/>
        <v>44897153</v>
      </c>
    </row>
    <row r="42" spans="1:9" x14ac:dyDescent="0.25">
      <c r="A42" s="42" t="str">
        <f t="shared" si="3"/>
        <v>BAHIA DE ALGECIRAS</v>
      </c>
      <c r="B42" s="41">
        <f t="shared" si="4"/>
        <v>72672551</v>
      </c>
      <c r="C42" s="41">
        <f t="shared" si="5"/>
        <v>67951017</v>
      </c>
      <c r="D42" s="41">
        <f t="shared" si="6"/>
        <v>1</v>
      </c>
      <c r="E42" s="42" t="str">
        <f t="shared" si="2"/>
        <v>VALENCIA</v>
      </c>
      <c r="F42" s="42">
        <f t="shared" si="7"/>
        <v>39226784</v>
      </c>
      <c r="G42" s="42">
        <f t="shared" si="8"/>
        <v>34744524</v>
      </c>
    </row>
    <row r="43" spans="1:9" x14ac:dyDescent="0.25">
      <c r="A43" s="42" t="str">
        <f t="shared" si="3"/>
        <v>BAHIA DE CADIZ</v>
      </c>
      <c r="B43" s="41">
        <f t="shared" si="4"/>
        <v>6861856</v>
      </c>
      <c r="C43" s="41">
        <f t="shared" si="5"/>
        <v>6462330</v>
      </c>
      <c r="D43" s="41">
        <f t="shared" si="6"/>
        <v>16</v>
      </c>
      <c r="E43" s="42" t="str">
        <f t="shared" si="2"/>
        <v>BALEARES</v>
      </c>
      <c r="F43" s="42">
        <f t="shared" si="7"/>
        <v>32787502</v>
      </c>
      <c r="G43" s="42">
        <f t="shared" si="8"/>
        <v>30924097</v>
      </c>
    </row>
    <row r="44" spans="1:9" x14ac:dyDescent="0.25">
      <c r="A44" s="42" t="str">
        <f t="shared" si="3"/>
        <v>BALEARES</v>
      </c>
      <c r="B44" s="41">
        <f t="shared" si="4"/>
        <v>32787502</v>
      </c>
      <c r="C44" s="41">
        <f t="shared" si="5"/>
        <v>30924097</v>
      </c>
      <c r="D44" s="41">
        <f t="shared" si="6"/>
        <v>6</v>
      </c>
      <c r="E44" s="42" t="str">
        <f t="shared" si="2"/>
        <v>CEUTA</v>
      </c>
      <c r="F44" s="42">
        <f t="shared" si="7"/>
        <v>17266717</v>
      </c>
      <c r="G44" s="42">
        <f t="shared" si="8"/>
        <v>14882406</v>
      </c>
    </row>
    <row r="45" spans="1:9" x14ac:dyDescent="0.25">
      <c r="A45" s="42" t="str">
        <f t="shared" si="3"/>
        <v>BARCELONA</v>
      </c>
      <c r="B45" s="41">
        <f t="shared" si="4"/>
        <v>60204254</v>
      </c>
      <c r="C45" s="41">
        <f t="shared" si="5"/>
        <v>53143486</v>
      </c>
      <c r="D45" s="41">
        <f t="shared" si="6"/>
        <v>2</v>
      </c>
      <c r="E45" s="42" t="str">
        <f t="shared" si="2"/>
        <v>BILBAO</v>
      </c>
      <c r="F45" s="42">
        <f t="shared" si="7"/>
        <v>14656001</v>
      </c>
      <c r="G45" s="42">
        <f t="shared" si="8"/>
        <v>14490888</v>
      </c>
    </row>
    <row r="46" spans="1:9" x14ac:dyDescent="0.25">
      <c r="A46" s="42" t="str">
        <f t="shared" si="3"/>
        <v>BILBAO</v>
      </c>
      <c r="B46" s="41">
        <f t="shared" si="4"/>
        <v>14656001</v>
      </c>
      <c r="C46" s="41">
        <f t="shared" si="5"/>
        <v>14490888</v>
      </c>
      <c r="D46" s="41">
        <f t="shared" si="6"/>
        <v>8</v>
      </c>
      <c r="E46" s="42" t="str">
        <f t="shared" si="2"/>
        <v>TARRAGONA</v>
      </c>
      <c r="F46" s="42">
        <f t="shared" si="7"/>
        <v>12491137</v>
      </c>
      <c r="G46" s="42">
        <f t="shared" si="8"/>
        <v>11816958</v>
      </c>
    </row>
    <row r="47" spans="1:9" x14ac:dyDescent="0.25">
      <c r="A47" s="42" t="str">
        <f t="shared" si="3"/>
        <v>CARTAGENA</v>
      </c>
      <c r="B47" s="41">
        <f t="shared" si="4"/>
        <v>10047465</v>
      </c>
      <c r="C47" s="41">
        <f t="shared" si="5"/>
        <v>9552104</v>
      </c>
      <c r="D47" s="41">
        <f t="shared" si="6"/>
        <v>10</v>
      </c>
      <c r="E47" s="42" t="str">
        <f t="shared" si="2"/>
        <v>CARTAGENA</v>
      </c>
      <c r="F47" s="42">
        <f t="shared" si="7"/>
        <v>10047465</v>
      </c>
      <c r="G47" s="42">
        <f t="shared" si="8"/>
        <v>9552104</v>
      </c>
    </row>
    <row r="48" spans="1:9" x14ac:dyDescent="0.25">
      <c r="A48" s="42" t="str">
        <f t="shared" si="3"/>
        <v>CASTELLON</v>
      </c>
      <c r="B48" s="41">
        <f t="shared" si="4"/>
        <v>3561140</v>
      </c>
      <c r="C48" s="41">
        <f t="shared" si="5"/>
        <v>3539489</v>
      </c>
      <c r="D48" s="41">
        <f t="shared" si="6"/>
        <v>20</v>
      </c>
      <c r="E48" s="42" t="str">
        <f t="shared" si="2"/>
        <v>VIGO</v>
      </c>
      <c r="F48" s="42">
        <f t="shared" si="7"/>
        <v>9422730</v>
      </c>
      <c r="G48" s="42">
        <f t="shared" si="8"/>
        <v>8926383</v>
      </c>
    </row>
    <row r="49" spans="1:7" x14ac:dyDescent="0.25">
      <c r="A49" s="42" t="str">
        <f t="shared" si="3"/>
        <v>CEUTA</v>
      </c>
      <c r="B49" s="41">
        <f t="shared" si="4"/>
        <v>17266717</v>
      </c>
      <c r="C49" s="41">
        <f t="shared" si="5"/>
        <v>14882406</v>
      </c>
      <c r="D49" s="41">
        <f t="shared" si="6"/>
        <v>7</v>
      </c>
      <c r="E49" s="42" t="str">
        <f t="shared" si="2"/>
        <v>MALAGA</v>
      </c>
      <c r="F49" s="42">
        <f t="shared" si="7"/>
        <v>8112835</v>
      </c>
      <c r="G49" s="42">
        <f t="shared" si="8"/>
        <v>8514139</v>
      </c>
    </row>
    <row r="50" spans="1:7" x14ac:dyDescent="0.25">
      <c r="A50" s="42" t="str">
        <f t="shared" si="3"/>
        <v>FERROL-SAN CIBRAO</v>
      </c>
      <c r="B50" s="41">
        <f t="shared" si="4"/>
        <v>3025579</v>
      </c>
      <c r="C50" s="41">
        <f t="shared" si="5"/>
        <v>2779978</v>
      </c>
      <c r="D50" s="41">
        <f t="shared" si="6"/>
        <v>22</v>
      </c>
      <c r="E50" s="42" t="str">
        <f t="shared" si="2"/>
        <v>ALMERIA</v>
      </c>
      <c r="F50" s="42">
        <f t="shared" si="7"/>
        <v>7575022</v>
      </c>
      <c r="G50" s="42">
        <f t="shared" si="8"/>
        <v>8477747</v>
      </c>
    </row>
    <row r="51" spans="1:7" x14ac:dyDescent="0.25">
      <c r="A51" s="42" t="str">
        <f t="shared" si="3"/>
        <v>GIJON</v>
      </c>
      <c r="B51" s="41">
        <f t="shared" si="4"/>
        <v>4985625</v>
      </c>
      <c r="C51" s="41">
        <f t="shared" si="5"/>
        <v>5287577</v>
      </c>
      <c r="D51" s="41">
        <f t="shared" si="6"/>
        <v>17</v>
      </c>
      <c r="E51" s="42" t="str">
        <f t="shared" si="2"/>
        <v>HUELVA</v>
      </c>
      <c r="F51" s="42">
        <f t="shared" si="7"/>
        <v>6923042</v>
      </c>
      <c r="G51" s="42">
        <f t="shared" si="8"/>
        <v>6515267</v>
      </c>
    </row>
    <row r="52" spans="1:7" x14ac:dyDescent="0.25">
      <c r="A52" s="42" t="str">
        <f t="shared" si="3"/>
        <v>HUELVA</v>
      </c>
      <c r="B52" s="41">
        <f t="shared" si="4"/>
        <v>6923042</v>
      </c>
      <c r="C52" s="41">
        <f t="shared" si="5"/>
        <v>6515267</v>
      </c>
      <c r="D52" s="41">
        <f t="shared" si="6"/>
        <v>14</v>
      </c>
      <c r="E52" s="42" t="str">
        <f t="shared" si="2"/>
        <v>SANTANDER</v>
      </c>
      <c r="F52" s="42">
        <f t="shared" si="7"/>
        <v>6898097</v>
      </c>
      <c r="G52" s="42">
        <f t="shared" si="8"/>
        <v>6688080</v>
      </c>
    </row>
    <row r="53" spans="1:7" x14ac:dyDescent="0.25">
      <c r="A53" s="42" t="str">
        <f t="shared" si="3"/>
        <v>LAS PALMAS</v>
      </c>
      <c r="B53" s="41">
        <f t="shared" si="4"/>
        <v>44319564</v>
      </c>
      <c r="C53" s="41">
        <f t="shared" si="5"/>
        <v>44897153</v>
      </c>
      <c r="D53" s="41">
        <f t="shared" si="6"/>
        <v>4</v>
      </c>
      <c r="E53" s="42" t="str">
        <f t="shared" si="2"/>
        <v>BAHIA DE CADIZ</v>
      </c>
      <c r="F53" s="42">
        <f t="shared" si="7"/>
        <v>6861856</v>
      </c>
      <c r="G53" s="42">
        <f t="shared" si="8"/>
        <v>6462330</v>
      </c>
    </row>
    <row r="54" spans="1:7" x14ac:dyDescent="0.25">
      <c r="A54" s="42" t="str">
        <f t="shared" si="3"/>
        <v>MALAGA</v>
      </c>
      <c r="B54" s="41">
        <f t="shared" si="4"/>
        <v>8112835</v>
      </c>
      <c r="C54" s="41">
        <f t="shared" si="5"/>
        <v>8514139</v>
      </c>
      <c r="D54" s="41">
        <f t="shared" si="6"/>
        <v>12</v>
      </c>
      <c r="E54" s="42" t="str">
        <f t="shared" si="2"/>
        <v>GIJON</v>
      </c>
      <c r="F54" s="42">
        <f t="shared" si="7"/>
        <v>4985625</v>
      </c>
      <c r="G54" s="42">
        <f t="shared" si="8"/>
        <v>5287577</v>
      </c>
    </row>
    <row r="55" spans="1:7" x14ac:dyDescent="0.25">
      <c r="A55" s="42" t="str">
        <f t="shared" si="3"/>
        <v>MARIN Y RIA DE PONTEVEDRA</v>
      </c>
      <c r="B55" s="41">
        <f t="shared" si="4"/>
        <v>978702</v>
      </c>
      <c r="C55" s="41">
        <f t="shared" si="5"/>
        <v>914596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4303878</v>
      </c>
      <c r="G55" s="42">
        <f t="shared" si="8"/>
        <v>3678974</v>
      </c>
    </row>
    <row r="56" spans="1:7" x14ac:dyDescent="0.25">
      <c r="A56" s="42" t="str">
        <f t="shared" si="3"/>
        <v>MELILLA</v>
      </c>
      <c r="B56" s="41">
        <f t="shared" si="4"/>
        <v>3126003</v>
      </c>
      <c r="C56" s="41">
        <f t="shared" si="5"/>
        <v>2948176</v>
      </c>
      <c r="D56" s="41">
        <f t="shared" si="6"/>
        <v>21</v>
      </c>
      <c r="E56" s="42" t="str">
        <f t="shared" si="2"/>
        <v>A CORUÑA</v>
      </c>
      <c r="F56" s="42">
        <f t="shared" si="9"/>
        <v>3568256</v>
      </c>
      <c r="G56" s="42">
        <f t="shared" si="8"/>
        <v>3849127</v>
      </c>
    </row>
    <row r="57" spans="1:7" x14ac:dyDescent="0.25">
      <c r="A57" s="42" t="str">
        <f t="shared" si="3"/>
        <v>MOTRIL</v>
      </c>
      <c r="B57" s="41">
        <f t="shared" si="4"/>
        <v>1383402</v>
      </c>
      <c r="C57" s="41">
        <f t="shared" si="5"/>
        <v>1128042</v>
      </c>
      <c r="D57" s="41">
        <f t="shared" si="6"/>
        <v>26</v>
      </c>
      <c r="E57" s="42" t="str">
        <f t="shared" si="2"/>
        <v>CASTELLON</v>
      </c>
      <c r="F57" s="42">
        <f t="shared" si="9"/>
        <v>3561140</v>
      </c>
      <c r="G57" s="42">
        <f t="shared" si="8"/>
        <v>3539489</v>
      </c>
    </row>
    <row r="58" spans="1:7" x14ac:dyDescent="0.25">
      <c r="A58" s="42" t="str">
        <f t="shared" si="3"/>
        <v>PASAIA</v>
      </c>
      <c r="B58" s="41">
        <f t="shared" si="4"/>
        <v>2687651</v>
      </c>
      <c r="C58" s="41">
        <f t="shared" si="5"/>
        <v>2662820</v>
      </c>
      <c r="D58" s="41">
        <f t="shared" si="6"/>
        <v>23</v>
      </c>
      <c r="E58" s="42" t="str">
        <f t="shared" si="2"/>
        <v>MELILLA</v>
      </c>
      <c r="F58" s="42">
        <f t="shared" si="9"/>
        <v>3126003</v>
      </c>
      <c r="G58" s="42">
        <f t="shared" si="8"/>
        <v>2948176</v>
      </c>
    </row>
    <row r="59" spans="1:7" x14ac:dyDescent="0.25">
      <c r="A59" s="42" t="str">
        <f t="shared" si="3"/>
        <v>SANTA CRUZ DE TENERIFE</v>
      </c>
      <c r="B59" s="41">
        <f t="shared" si="4"/>
        <v>45757772</v>
      </c>
      <c r="C59" s="41">
        <f t="shared" si="5"/>
        <v>50541916</v>
      </c>
      <c r="D59" s="41">
        <f t="shared" si="6"/>
        <v>3</v>
      </c>
      <c r="E59" s="42" t="str">
        <f t="shared" si="2"/>
        <v>FERROL-SAN CIBRAO</v>
      </c>
      <c r="F59" s="42">
        <f t="shared" si="9"/>
        <v>3025579</v>
      </c>
      <c r="G59" s="42">
        <f t="shared" si="8"/>
        <v>2779978</v>
      </c>
    </row>
    <row r="60" spans="1:7" x14ac:dyDescent="0.25">
      <c r="A60" s="42" t="str">
        <f t="shared" si="3"/>
        <v>SANTANDER</v>
      </c>
      <c r="B60" s="41">
        <f t="shared" si="4"/>
        <v>6898097</v>
      </c>
      <c r="C60" s="41">
        <f t="shared" si="5"/>
        <v>6688080</v>
      </c>
      <c r="D60" s="41">
        <f t="shared" si="6"/>
        <v>15</v>
      </c>
      <c r="E60" s="42" t="str">
        <f t="shared" si="2"/>
        <v>PASAIA</v>
      </c>
      <c r="F60" s="42">
        <f t="shared" si="9"/>
        <v>2687651</v>
      </c>
      <c r="G60" s="42">
        <f t="shared" si="8"/>
        <v>2662820</v>
      </c>
    </row>
    <row r="61" spans="1:7" x14ac:dyDescent="0.25">
      <c r="A61" s="42" t="str">
        <f t="shared" si="3"/>
        <v>SEVILLA</v>
      </c>
      <c r="B61" s="41">
        <f t="shared" si="4"/>
        <v>1821917</v>
      </c>
      <c r="C61" s="41">
        <f t="shared" si="5"/>
        <v>1510537</v>
      </c>
      <c r="D61" s="41">
        <f t="shared" si="6"/>
        <v>25</v>
      </c>
      <c r="E61" s="42" t="str">
        <f t="shared" si="2"/>
        <v>AVILES</v>
      </c>
      <c r="F61" s="42">
        <f t="shared" si="9"/>
        <v>2066706</v>
      </c>
      <c r="G61" s="42">
        <f t="shared" si="8"/>
        <v>1655386</v>
      </c>
    </row>
    <row r="62" spans="1:7" x14ac:dyDescent="0.25">
      <c r="A62" s="42" t="str">
        <f t="shared" si="3"/>
        <v>TARRAGONA</v>
      </c>
      <c r="B62" s="41">
        <f t="shared" si="4"/>
        <v>12491137</v>
      </c>
      <c r="C62" s="41">
        <f t="shared" si="5"/>
        <v>11816958</v>
      </c>
      <c r="D62" s="41">
        <f t="shared" si="6"/>
        <v>9</v>
      </c>
      <c r="E62" s="42" t="str">
        <f t="shared" si="2"/>
        <v>SEVILLA</v>
      </c>
      <c r="F62" s="42">
        <f t="shared" si="9"/>
        <v>1821917</v>
      </c>
      <c r="G62" s="42">
        <f t="shared" si="8"/>
        <v>1510537</v>
      </c>
    </row>
    <row r="63" spans="1:7" x14ac:dyDescent="0.25">
      <c r="A63" s="42" t="str">
        <f t="shared" si="3"/>
        <v>VALENCIA</v>
      </c>
      <c r="B63" s="41">
        <f t="shared" si="4"/>
        <v>39226784</v>
      </c>
      <c r="C63" s="41">
        <f t="shared" si="5"/>
        <v>34744524</v>
      </c>
      <c r="D63" s="41">
        <f t="shared" si="6"/>
        <v>5</v>
      </c>
      <c r="E63" s="42" t="str">
        <f t="shared" si="2"/>
        <v>MOTRIL</v>
      </c>
      <c r="F63" s="42">
        <f t="shared" si="9"/>
        <v>1383402</v>
      </c>
      <c r="G63" s="42">
        <f t="shared" si="8"/>
        <v>1128042</v>
      </c>
    </row>
    <row r="64" spans="1:7" x14ac:dyDescent="0.25">
      <c r="A64" s="42" t="str">
        <f t="shared" si="3"/>
        <v>VIGO</v>
      </c>
      <c r="B64" s="41">
        <f t="shared" si="4"/>
        <v>9422730</v>
      </c>
      <c r="C64" s="41">
        <f t="shared" si="5"/>
        <v>8926383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978702</v>
      </c>
      <c r="G64" s="42">
        <f t="shared" si="8"/>
        <v>914596</v>
      </c>
    </row>
    <row r="65" spans="1:7" x14ac:dyDescent="0.25">
      <c r="A65" s="42" t="str">
        <f t="shared" si="3"/>
        <v>VILAGARCIA</v>
      </c>
      <c r="B65" s="41">
        <f t="shared" si="4"/>
        <v>602779</v>
      </c>
      <c r="C65" s="41">
        <f t="shared" si="5"/>
        <v>580463</v>
      </c>
      <c r="D65" s="41">
        <f t="shared" si="6"/>
        <v>28</v>
      </c>
      <c r="E65" s="42" t="str">
        <f t="shared" si="2"/>
        <v>VILAGARCIA</v>
      </c>
      <c r="F65" s="42">
        <f t="shared" si="9"/>
        <v>602779</v>
      </c>
      <c r="G65" s="42">
        <f t="shared" si="8"/>
        <v>580463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Abril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38883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4</v>
      </c>
      <c r="C7" s="9">
        <v>4</v>
      </c>
      <c r="D7" s="9">
        <v>9</v>
      </c>
      <c r="E7" s="9">
        <v>10</v>
      </c>
      <c r="F7" s="10">
        <f>((E7*100)/D7)-100</f>
        <v>11.111111111111114</v>
      </c>
      <c r="G7" s="1"/>
      <c r="H7" s="1"/>
      <c r="I7" s="1"/>
    </row>
    <row r="8" spans="1:12" x14ac:dyDescent="0.25">
      <c r="A8" s="11" t="s">
        <v>42</v>
      </c>
      <c r="B8" s="12">
        <v>5</v>
      </c>
      <c r="C8" s="12">
        <v>5</v>
      </c>
      <c r="D8" s="12">
        <v>7</v>
      </c>
      <c r="E8" s="12">
        <v>15</v>
      </c>
      <c r="F8" s="13">
        <f t="shared" ref="F8:F35" si="0">((E8*100)/D8)-100</f>
        <v>114.28571428571428</v>
      </c>
      <c r="G8" s="1"/>
      <c r="H8" s="1"/>
      <c r="I8" s="1"/>
    </row>
    <row r="9" spans="1:12" x14ac:dyDescent="0.25">
      <c r="A9" s="8" t="s">
        <v>43</v>
      </c>
      <c r="B9" s="9">
        <v>6</v>
      </c>
      <c r="C9" s="9">
        <v>3</v>
      </c>
      <c r="D9" s="9">
        <v>9</v>
      </c>
      <c r="E9" s="9">
        <v>6</v>
      </c>
      <c r="F9" s="10">
        <f t="shared" si="0"/>
        <v>-33.333333333333329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1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25</v>
      </c>
      <c r="C12" s="12">
        <v>44</v>
      </c>
      <c r="D12" s="12">
        <v>32</v>
      </c>
      <c r="E12" s="12">
        <v>64</v>
      </c>
      <c r="F12" s="13">
        <f t="shared" si="0"/>
        <v>100</v>
      </c>
      <c r="G12" s="1"/>
      <c r="H12" s="1"/>
      <c r="I12" s="1"/>
    </row>
    <row r="13" spans="1:12" x14ac:dyDescent="0.25">
      <c r="A13" s="8" t="s">
        <v>47</v>
      </c>
      <c r="B13" s="9">
        <v>50</v>
      </c>
      <c r="C13" s="9">
        <v>46</v>
      </c>
      <c r="D13" s="9">
        <v>75</v>
      </c>
      <c r="E13" s="9">
        <v>64.001000000000005</v>
      </c>
      <c r="F13" s="10">
        <f t="shared" si="0"/>
        <v>-14.665333333333322</v>
      </c>
      <c r="G13" s="1"/>
      <c r="H13" s="1"/>
      <c r="I13" s="1"/>
    </row>
    <row r="14" spans="1:12" x14ac:dyDescent="0.25">
      <c r="A14" s="11" t="s">
        <v>48</v>
      </c>
      <c r="B14" s="12">
        <v>62</v>
      </c>
      <c r="C14" s="12">
        <v>59</v>
      </c>
      <c r="D14" s="12">
        <v>110</v>
      </c>
      <c r="E14" s="12">
        <v>99</v>
      </c>
      <c r="F14" s="13">
        <f t="shared" si="0"/>
        <v>-10</v>
      </c>
      <c r="G14" s="1"/>
      <c r="H14" s="1"/>
      <c r="I14" s="1"/>
    </row>
    <row r="15" spans="1:12" x14ac:dyDescent="0.25">
      <c r="A15" s="8" t="s">
        <v>49</v>
      </c>
      <c r="B15" s="9">
        <v>2</v>
      </c>
      <c r="C15" s="9">
        <v>1</v>
      </c>
      <c r="D15" s="9">
        <v>3</v>
      </c>
      <c r="E15" s="9">
        <v>3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4</v>
      </c>
      <c r="C16" s="12">
        <v>8</v>
      </c>
      <c r="D16" s="12">
        <v>11</v>
      </c>
      <c r="E16" s="12">
        <v>12</v>
      </c>
      <c r="F16" s="13">
        <f t="shared" si="0"/>
        <v>9.0909090909090935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</v>
      </c>
      <c r="C18" s="12">
        <v>3</v>
      </c>
      <c r="D18" s="12">
        <v>4</v>
      </c>
      <c r="E18" s="12">
        <v>3</v>
      </c>
      <c r="F18" s="13">
        <f t="shared" si="0"/>
        <v>-25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2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56</v>
      </c>
      <c r="B22" s="12">
        <v>47</v>
      </c>
      <c r="C22" s="12">
        <v>43</v>
      </c>
      <c r="D22" s="12">
        <v>193</v>
      </c>
      <c r="E22" s="12">
        <v>172</v>
      </c>
      <c r="F22" s="13">
        <f t="shared" si="0"/>
        <v>-10.880829015544037</v>
      </c>
      <c r="G22" s="1"/>
      <c r="H22" s="1"/>
      <c r="I22" s="1"/>
    </row>
    <row r="23" spans="1:9" x14ac:dyDescent="0.25">
      <c r="A23" s="8" t="s">
        <v>57</v>
      </c>
      <c r="B23" s="9">
        <v>27</v>
      </c>
      <c r="C23" s="9">
        <v>28</v>
      </c>
      <c r="D23" s="9">
        <v>61</v>
      </c>
      <c r="E23" s="9">
        <v>56</v>
      </c>
      <c r="F23" s="10">
        <f t="shared" si="0"/>
        <v>-8.1967213114754145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1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1</v>
      </c>
      <c r="C26" s="12">
        <v>5</v>
      </c>
      <c r="D26" s="12">
        <v>1</v>
      </c>
      <c r="E26" s="12">
        <v>6</v>
      </c>
      <c r="F26" s="13">
        <f t="shared" si="0"/>
        <v>500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48</v>
      </c>
      <c r="C28" s="12">
        <v>44</v>
      </c>
      <c r="D28" s="12">
        <v>169</v>
      </c>
      <c r="E28" s="12">
        <v>156</v>
      </c>
      <c r="F28" s="13">
        <f t="shared" si="0"/>
        <v>-7.6923076923076934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3</v>
      </c>
      <c r="C30" s="12">
        <v>9</v>
      </c>
      <c r="D30" s="12">
        <v>4</v>
      </c>
      <c r="E30" s="12">
        <v>18</v>
      </c>
      <c r="F30" s="13">
        <f t="shared" si="0"/>
        <v>350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1</v>
      </c>
      <c r="E31" s="9">
        <v>1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7</v>
      </c>
      <c r="C32" s="12">
        <v>12</v>
      </c>
      <c r="D32" s="12">
        <v>19</v>
      </c>
      <c r="E32" s="12">
        <v>15.000999999999999</v>
      </c>
      <c r="F32" s="13">
        <f t="shared" si="0"/>
        <v>-21.047368421052639</v>
      </c>
      <c r="G32" s="1"/>
      <c r="H32" s="1"/>
      <c r="I32" s="1"/>
    </row>
    <row r="33" spans="1:9" x14ac:dyDescent="0.25">
      <c r="A33" s="8" t="s">
        <v>67</v>
      </c>
      <c r="B33" s="9">
        <v>8</v>
      </c>
      <c r="C33" s="9">
        <v>9</v>
      </c>
      <c r="D33" s="9">
        <v>13</v>
      </c>
      <c r="E33" s="9">
        <v>14</v>
      </c>
      <c r="F33" s="10">
        <f t="shared" si="0"/>
        <v>7.6923076923076934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2</v>
      </c>
      <c r="D34" s="12">
        <v>1</v>
      </c>
      <c r="E34" s="12">
        <v>2</v>
      </c>
      <c r="F34" s="13">
        <f t="shared" si="0"/>
        <v>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306</v>
      </c>
      <c r="C35" s="15">
        <f t="shared" ref="C35:E35" si="1">SUM(C7:C34)</f>
        <v>326</v>
      </c>
      <c r="D35" s="15">
        <f t="shared" si="1"/>
        <v>724</v>
      </c>
      <c r="E35" s="15">
        <f t="shared" si="1"/>
        <v>720.00199999999995</v>
      </c>
      <c r="F35" s="16">
        <f t="shared" si="0"/>
        <v>-0.55220994475138241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</v>
      </c>
      <c r="C38" s="41">
        <f>D7</f>
        <v>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LAS PALMAS</v>
      </c>
      <c r="F38" s="42">
        <f>LOOKUP(E38,$A$38:$A$65,$B$38:$B$65)</f>
        <v>172</v>
      </c>
      <c r="G38" s="42">
        <f>LOOKUP(E38,$A$38:$A$65,$C$38:$C$65)</f>
        <v>193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</v>
      </c>
      <c r="C39" s="41">
        <f t="shared" ref="C39:C65" si="5">D8</f>
        <v>7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156</v>
      </c>
      <c r="G39" s="42">
        <f t="shared" ref="G39:G65" si="8">LOOKUP(E39,$A$38:$A$65,$C$38:$C$65)</f>
        <v>169</v>
      </c>
    </row>
    <row r="40" spans="1:9" x14ac:dyDescent="0.25">
      <c r="A40" s="42" t="str">
        <f t="shared" si="3"/>
        <v>ALMERIA</v>
      </c>
      <c r="B40" s="41">
        <f t="shared" si="4"/>
        <v>6</v>
      </c>
      <c r="C40" s="41">
        <f t="shared" si="5"/>
        <v>9</v>
      </c>
      <c r="D40" s="41">
        <f t="shared" si="6"/>
        <v>14</v>
      </c>
      <c r="E40" s="42" t="str">
        <f t="shared" si="2"/>
        <v>BARCELONA</v>
      </c>
      <c r="F40" s="42">
        <f t="shared" si="7"/>
        <v>99</v>
      </c>
      <c r="G40" s="42">
        <f t="shared" si="8"/>
        <v>110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64.001000000000005</v>
      </c>
      <c r="G41" s="42">
        <f t="shared" si="8"/>
        <v>75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17</v>
      </c>
      <c r="E42" s="42" t="str">
        <f t="shared" si="2"/>
        <v>BAHIA DE CADIZ</v>
      </c>
      <c r="F42" s="42">
        <f t="shared" si="7"/>
        <v>64</v>
      </c>
      <c r="G42" s="42">
        <f t="shared" si="8"/>
        <v>32</v>
      </c>
    </row>
    <row r="43" spans="1:9" x14ac:dyDescent="0.25">
      <c r="A43" s="42" t="str">
        <f t="shared" si="3"/>
        <v>BAHIA DE CADIZ</v>
      </c>
      <c r="B43" s="41">
        <f t="shared" si="4"/>
        <v>64</v>
      </c>
      <c r="C43" s="41">
        <f t="shared" si="5"/>
        <v>32</v>
      </c>
      <c r="D43" s="41">
        <f t="shared" si="6"/>
        <v>5</v>
      </c>
      <c r="E43" s="42" t="str">
        <f t="shared" si="2"/>
        <v>MALAGA</v>
      </c>
      <c r="F43" s="42">
        <f t="shared" si="7"/>
        <v>56</v>
      </c>
      <c r="G43" s="42">
        <f t="shared" si="8"/>
        <v>61</v>
      </c>
    </row>
    <row r="44" spans="1:9" x14ac:dyDescent="0.25">
      <c r="A44" s="42" t="str">
        <f t="shared" si="3"/>
        <v>BALEARES</v>
      </c>
      <c r="B44" s="41">
        <f t="shared" si="4"/>
        <v>64.001000000000005</v>
      </c>
      <c r="C44" s="41">
        <f t="shared" si="5"/>
        <v>75</v>
      </c>
      <c r="D44" s="41">
        <f t="shared" si="6"/>
        <v>4</v>
      </c>
      <c r="E44" s="42" t="str">
        <f t="shared" si="2"/>
        <v>SEVILLA</v>
      </c>
      <c r="F44" s="42">
        <f t="shared" si="7"/>
        <v>18</v>
      </c>
      <c r="G44" s="42">
        <f t="shared" si="8"/>
        <v>4</v>
      </c>
    </row>
    <row r="45" spans="1:9" x14ac:dyDescent="0.25">
      <c r="A45" s="42" t="str">
        <f t="shared" si="3"/>
        <v>BARCELONA</v>
      </c>
      <c r="B45" s="41">
        <f t="shared" si="4"/>
        <v>99</v>
      </c>
      <c r="C45" s="41">
        <f t="shared" si="5"/>
        <v>110</v>
      </c>
      <c r="D45" s="41">
        <f t="shared" si="6"/>
        <v>3</v>
      </c>
      <c r="E45" s="42" t="str">
        <f t="shared" si="2"/>
        <v>VALENCIA</v>
      </c>
      <c r="F45" s="42">
        <f t="shared" si="7"/>
        <v>15.000999999999999</v>
      </c>
      <c r="G45" s="42">
        <f t="shared" si="8"/>
        <v>19</v>
      </c>
    </row>
    <row r="46" spans="1:9" x14ac:dyDescent="0.25">
      <c r="A46" s="42" t="str">
        <f t="shared" si="3"/>
        <v>BILBAO</v>
      </c>
      <c r="B46" s="41">
        <f t="shared" si="4"/>
        <v>3</v>
      </c>
      <c r="C46" s="41">
        <f t="shared" si="5"/>
        <v>3</v>
      </c>
      <c r="D46" s="41">
        <f t="shared" si="6"/>
        <v>17</v>
      </c>
      <c r="E46" s="42" t="str">
        <f t="shared" si="2"/>
        <v>ALICANTE</v>
      </c>
      <c r="F46" s="42">
        <f t="shared" si="7"/>
        <v>15</v>
      </c>
      <c r="G46" s="42">
        <f t="shared" si="8"/>
        <v>7</v>
      </c>
    </row>
    <row r="47" spans="1:9" x14ac:dyDescent="0.25">
      <c r="A47" s="42" t="str">
        <f t="shared" si="3"/>
        <v>CARTAGENA</v>
      </c>
      <c r="B47" s="41">
        <f t="shared" si="4"/>
        <v>12</v>
      </c>
      <c r="C47" s="41">
        <f t="shared" si="5"/>
        <v>11</v>
      </c>
      <c r="D47" s="41">
        <f t="shared" si="6"/>
        <v>11</v>
      </c>
      <c r="E47" s="42" t="str">
        <f t="shared" si="2"/>
        <v>VIGO</v>
      </c>
      <c r="F47" s="42">
        <f t="shared" si="7"/>
        <v>14</v>
      </c>
      <c r="G47" s="42">
        <f t="shared" si="8"/>
        <v>13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12</v>
      </c>
      <c r="G48" s="42">
        <f t="shared" si="8"/>
        <v>11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4</v>
      </c>
      <c r="D49" s="41">
        <f t="shared" si="6"/>
        <v>17</v>
      </c>
      <c r="E49" s="42" t="str">
        <f t="shared" si="2"/>
        <v>A CORUÑA</v>
      </c>
      <c r="F49" s="42">
        <f t="shared" si="7"/>
        <v>10</v>
      </c>
      <c r="G49" s="42">
        <f t="shared" si="8"/>
        <v>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6</v>
      </c>
      <c r="G51" s="42">
        <f t="shared" si="8"/>
        <v>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172</v>
      </c>
      <c r="C53" s="41">
        <f t="shared" si="5"/>
        <v>193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56</v>
      </c>
      <c r="C54" s="41">
        <f t="shared" si="5"/>
        <v>61</v>
      </c>
      <c r="D54" s="41">
        <f t="shared" si="6"/>
        <v>6</v>
      </c>
      <c r="E54" s="42" t="str">
        <f t="shared" si="2"/>
        <v>BAHIA DE ALGECIRAS</v>
      </c>
      <c r="F54" s="42">
        <f t="shared" si="7"/>
        <v>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</v>
      </c>
      <c r="G55" s="42">
        <f t="shared" si="8"/>
        <v>1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0</v>
      </c>
      <c r="D56" s="41">
        <f t="shared" si="6"/>
        <v>20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6</v>
      </c>
      <c r="C57" s="41">
        <f t="shared" si="5"/>
        <v>1</v>
      </c>
      <c r="D57" s="41">
        <f t="shared" si="6"/>
        <v>14</v>
      </c>
      <c r="E57" s="42" t="str">
        <f t="shared" si="2"/>
        <v>MELILLA</v>
      </c>
      <c r="F57" s="42">
        <f t="shared" si="9"/>
        <v>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156</v>
      </c>
      <c r="C59" s="41">
        <f t="shared" si="5"/>
        <v>169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</v>
      </c>
      <c r="C61" s="41">
        <f t="shared" si="5"/>
        <v>4</v>
      </c>
      <c r="D61" s="41">
        <f t="shared" si="6"/>
        <v>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1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15.000999999999999</v>
      </c>
      <c r="C63" s="41">
        <f t="shared" si="5"/>
        <v>19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</v>
      </c>
      <c r="C64" s="41">
        <f t="shared" si="5"/>
        <v>13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</v>
      </c>
      <c r="C65" s="41">
        <f t="shared" si="5"/>
        <v>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FC1EFAEC-6A0E-40C9-A7CB-67D95C49FF82}"/>
</file>

<file path=customXml/itemProps2.xml><?xml version="1.0" encoding="utf-8"?>
<ds:datastoreItem xmlns:ds="http://schemas.openxmlformats.org/officeDocument/2006/customXml" ds:itemID="{11742084-801E-4640-BFD4-5AC658DE441A}"/>
</file>

<file path=customXml/itemProps3.xml><?xml version="1.0" encoding="utf-8"?>
<ds:datastoreItem xmlns:ds="http://schemas.openxmlformats.org/officeDocument/2006/customXml" ds:itemID="{479B14F4-CFB8-4410-8D2C-7377EBF471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