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<sst xmlns="http://schemas.openxmlformats.org/spreadsheetml/2006/main" count="653" uniqueCount="92">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</sst>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29912124</c:v>
                </c:pt>
                <c:pt idx="1">
                  <c:v>19166943</c:v>
                </c:pt>
                <c:pt idx="2">
                  <c:v>18720165</c:v>
                </c:pt>
                <c:pt idx="3">
                  <c:v>14989958</c:v>
                </c:pt>
                <c:pt idx="4">
                  <c:v>13214890</c:v>
                </c:pt>
                <c:pt idx="5">
                  <c:v>11059420</c:v>
                </c:pt>
                <c:pt idx="6">
                  <c:v>9860918</c:v>
                </c:pt>
                <c:pt idx="7">
                  <c:v>8587092</c:v>
                </c:pt>
                <c:pt idx="8">
                  <c:v>8355241</c:v>
                </c:pt>
                <c:pt idx="9">
                  <c:v>8087020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27778714</c:v>
                </c:pt>
                <c:pt idx="1">
                  <c:v>18564465</c:v>
                </c:pt>
                <c:pt idx="2">
                  <c:v>16598257</c:v>
                </c:pt>
                <c:pt idx="3">
                  <c:v>13518470</c:v>
                </c:pt>
                <c:pt idx="4">
                  <c:v>12791838</c:v>
                </c:pt>
                <c:pt idx="5">
                  <c:v>10866789</c:v>
                </c:pt>
                <c:pt idx="6">
                  <c:v>10472268</c:v>
                </c:pt>
                <c:pt idx="7">
                  <c:v>9455244</c:v>
                </c:pt>
                <c:pt idx="8">
                  <c:v>7688953</c:v>
                </c:pt>
                <c:pt idx="9">
                  <c:v>8107576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27634671</c:v>
                </c:pt>
                <c:pt idx="1">
                  <c:v>18775875</c:v>
                </c:pt>
                <c:pt idx="2">
                  <c:v>18626504</c:v>
                </c:pt>
                <c:pt idx="3">
                  <c:v>14591715</c:v>
                </c:pt>
                <c:pt idx="4">
                  <c:v>13135623</c:v>
                </c:pt>
                <c:pt idx="5">
                  <c:v>11010821</c:v>
                </c:pt>
                <c:pt idx="6">
                  <c:v>9054647</c:v>
                </c:pt>
                <c:pt idx="7">
                  <c:v>8475933</c:v>
                </c:pt>
                <c:pt idx="8">
                  <c:v>8316234</c:v>
                </c:pt>
                <c:pt idx="9">
                  <c:v>7679434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25778151</c:v>
                </c:pt>
                <c:pt idx="1">
                  <c:v>18125400</c:v>
                </c:pt>
                <c:pt idx="2">
                  <c:v>16466362</c:v>
                </c:pt>
                <c:pt idx="3">
                  <c:v>13224210</c:v>
                </c:pt>
                <c:pt idx="4">
                  <c:v>12684453</c:v>
                </c:pt>
                <c:pt idx="5">
                  <c:v>10804381</c:v>
                </c:pt>
                <c:pt idx="6">
                  <c:v>9569525</c:v>
                </c:pt>
                <c:pt idx="7">
                  <c:v>9370950</c:v>
                </c:pt>
                <c:pt idx="8">
                  <c:v>7608170</c:v>
                </c:pt>
                <c:pt idx="9">
                  <c:v>7657591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9497056</c:v>
                </c:pt>
                <c:pt idx="1">
                  <c:v>8975551</c:v>
                </c:pt>
                <c:pt idx="2">
                  <c:v>8395750</c:v>
                </c:pt>
                <c:pt idx="3">
                  <c:v>7880194</c:v>
                </c:pt>
                <c:pt idx="4">
                  <c:v>5269612</c:v>
                </c:pt>
                <c:pt idx="5">
                  <c:v>4518739</c:v>
                </c:pt>
                <c:pt idx="6">
                  <c:v>3892893</c:v>
                </c:pt>
                <c:pt idx="7">
                  <c:v>3607188</c:v>
                </c:pt>
                <c:pt idx="8">
                  <c:v>3474825</c:v>
                </c:pt>
                <c:pt idx="9">
                  <c:v>1768226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7993605</c:v>
                </c:pt>
                <c:pt idx="1">
                  <c:v>7692505</c:v>
                </c:pt>
                <c:pt idx="2">
                  <c:v>8641007</c:v>
                </c:pt>
                <c:pt idx="3">
                  <c:v>7501296</c:v>
                </c:pt>
                <c:pt idx="4">
                  <c:v>4901644</c:v>
                </c:pt>
                <c:pt idx="5">
                  <c:v>5065724</c:v>
                </c:pt>
                <c:pt idx="6">
                  <c:v>3895439</c:v>
                </c:pt>
                <c:pt idx="7">
                  <c:v>3700834</c:v>
                </c:pt>
                <c:pt idx="8">
                  <c:v>3869231</c:v>
                </c:pt>
                <c:pt idx="9">
                  <c:v>2102586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7607087</c:v>
                </c:pt>
                <c:pt idx="1">
                  <c:v>4693816</c:v>
                </c:pt>
                <c:pt idx="2">
                  <c:v>3601447</c:v>
                </c:pt>
                <c:pt idx="3">
                  <c:v>2910732</c:v>
                </c:pt>
                <c:pt idx="4">
                  <c:v>2856132</c:v>
                </c:pt>
                <c:pt idx="5">
                  <c:v>2373301</c:v>
                </c:pt>
                <c:pt idx="6">
                  <c:v>2235770</c:v>
                </c:pt>
                <c:pt idx="7">
                  <c:v>1813880</c:v>
                </c:pt>
                <c:pt idx="8">
                  <c:v>1728323</c:v>
                </c:pt>
                <c:pt idx="9">
                  <c:v>1714628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8495324</c:v>
                </c:pt>
                <c:pt idx="1">
                  <c:v>4739280</c:v>
                </c:pt>
                <c:pt idx="2">
                  <c:v>3301337</c:v>
                </c:pt>
                <c:pt idx="3">
                  <c:v>2387187</c:v>
                </c:pt>
                <c:pt idx="4">
                  <c:v>2511595</c:v>
                </c:pt>
                <c:pt idx="5">
                  <c:v>2465063</c:v>
                </c:pt>
                <c:pt idx="6">
                  <c:v>1872967</c:v>
                </c:pt>
                <c:pt idx="7">
                  <c:v>1736370</c:v>
                </c:pt>
                <c:pt idx="8">
                  <c:v>1915296</c:v>
                </c:pt>
                <c:pt idx="9">
                  <c:v>1525123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17091636</c:v>
                </c:pt>
                <c:pt idx="1">
                  <c:v>14409346</c:v>
                </c:pt>
                <c:pt idx="2">
                  <c:v>12542508</c:v>
                </c:pt>
                <c:pt idx="3">
                  <c:v>6586865</c:v>
                </c:pt>
                <c:pt idx="4">
                  <c:v>3948074</c:v>
                </c:pt>
                <c:pt idx="5">
                  <c:v>3802284</c:v>
                </c:pt>
                <c:pt idx="6">
                  <c:v>2978945</c:v>
                </c:pt>
                <c:pt idx="7">
                  <c:v>1557139</c:v>
                </c:pt>
                <c:pt idx="8">
                  <c:v>1260488</c:v>
                </c:pt>
                <c:pt idx="9">
                  <c:v>987231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16626379</c:v>
                </c:pt>
                <c:pt idx="1">
                  <c:v>13495815</c:v>
                </c:pt>
                <c:pt idx="2">
                  <c:v>11534553</c:v>
                </c:pt>
                <c:pt idx="3">
                  <c:v>6750613</c:v>
                </c:pt>
                <c:pt idx="4">
                  <c:v>3459982</c:v>
                </c:pt>
                <c:pt idx="5">
                  <c:v>3795335</c:v>
                </c:pt>
                <c:pt idx="6">
                  <c:v>2986313</c:v>
                </c:pt>
                <c:pt idx="7">
                  <c:v>1490607</c:v>
                </c:pt>
                <c:pt idx="8">
                  <c:v>1136920</c:v>
                </c:pt>
                <c:pt idx="9">
                  <c:v>779263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CASTELLON</c:v>
                </c:pt>
                <c:pt idx="7">
                  <c:v>GIJON</c:v>
                </c:pt>
                <c:pt idx="8">
                  <c:v>ALMERIA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29699</c:v>
                </c:pt>
                <c:pt idx="1">
                  <c:v>13222</c:v>
                </c:pt>
                <c:pt idx="2">
                  <c:v>10548</c:v>
                </c:pt>
                <c:pt idx="3">
                  <c:v>6991</c:v>
                </c:pt>
                <c:pt idx="4">
                  <c:v>5837</c:v>
                </c:pt>
                <c:pt idx="5">
                  <c:v>5000</c:v>
                </c:pt>
                <c:pt idx="6">
                  <c:v>3576</c:v>
                </c:pt>
                <c:pt idx="7">
                  <c:v>3437</c:v>
                </c:pt>
                <c:pt idx="8">
                  <c:v>2198</c:v>
                </c:pt>
                <c:pt idx="9">
                  <c:v>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CASTELLON</c:v>
                </c:pt>
                <c:pt idx="7">
                  <c:v>GIJON</c:v>
                </c:pt>
                <c:pt idx="8">
                  <c:v>ALMERIA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26612</c:v>
                </c:pt>
                <c:pt idx="1">
                  <c:v>13402</c:v>
                </c:pt>
                <c:pt idx="2">
                  <c:v>11470</c:v>
                </c:pt>
                <c:pt idx="3">
                  <c:v>8645</c:v>
                </c:pt>
                <c:pt idx="4">
                  <c:v>6119</c:v>
                </c:pt>
                <c:pt idx="5">
                  <c:v>3556</c:v>
                </c:pt>
                <c:pt idx="6">
                  <c:v>2922</c:v>
                </c:pt>
                <c:pt idx="7">
                  <c:v>1344</c:v>
                </c:pt>
                <c:pt idx="8">
                  <c:v>1494</c:v>
                </c:pt>
                <c:pt idx="9">
                  <c:v>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1306528</c:v>
                </c:pt>
                <c:pt idx="1">
                  <c:v>804468</c:v>
                </c:pt>
                <c:pt idx="2">
                  <c:v>406640</c:v>
                </c:pt>
                <c:pt idx="3">
                  <c:v>389543</c:v>
                </c:pt>
                <c:pt idx="4">
                  <c:v>175489</c:v>
                </c:pt>
                <c:pt idx="5">
                  <c:v>157363</c:v>
                </c:pt>
                <c:pt idx="6">
                  <c:v>107722</c:v>
                </c:pt>
                <c:pt idx="7">
                  <c:v>92976</c:v>
                </c:pt>
                <c:pt idx="8">
                  <c:v>77875</c:v>
                </c:pt>
                <c:pt idx="9">
                  <c:v>55800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1154655</c:v>
                </c:pt>
                <c:pt idx="1">
                  <c:v>900676</c:v>
                </c:pt>
                <c:pt idx="2">
                  <c:v>449194</c:v>
                </c:pt>
                <c:pt idx="3">
                  <c:v>437593</c:v>
                </c:pt>
                <c:pt idx="4">
                  <c:v>160265</c:v>
                </c:pt>
                <c:pt idx="5">
                  <c:v>151085</c:v>
                </c:pt>
                <c:pt idx="6">
                  <c:v>82950</c:v>
                </c:pt>
                <c:pt idx="7">
                  <c:v>130865</c:v>
                </c:pt>
                <c:pt idx="8">
                  <c:v>106296</c:v>
                </c:pt>
                <c:pt idx="9">
                  <c:v>55678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13832815</c:v>
                </c:pt>
                <c:pt idx="1">
                  <c:v>4291153</c:v>
                </c:pt>
                <c:pt idx="2">
                  <c:v>4024663</c:v>
                </c:pt>
                <c:pt idx="3">
                  <c:v>3726039</c:v>
                </c:pt>
                <c:pt idx="4">
                  <c:v>1222140</c:v>
                </c:pt>
                <c:pt idx="5">
                  <c:v>774821</c:v>
                </c:pt>
                <c:pt idx="6">
                  <c:v>458625</c:v>
                </c:pt>
                <c:pt idx="7">
                  <c:v>330667</c:v>
                </c:pt>
                <c:pt idx="8">
                  <c:v>146971</c:v>
                </c:pt>
                <c:pt idx="9">
                  <c:v>69756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13822747</c:v>
                </c:pt>
                <c:pt idx="1">
                  <c:v>3915512</c:v>
                </c:pt>
                <c:pt idx="2">
                  <c:v>3445058</c:v>
                </c:pt>
                <c:pt idx="3">
                  <c:v>3822674</c:v>
                </c:pt>
                <c:pt idx="4">
                  <c:v>1049675</c:v>
                </c:pt>
                <c:pt idx="5">
                  <c:v>616732</c:v>
                </c:pt>
                <c:pt idx="6">
                  <c:v>585752</c:v>
                </c:pt>
                <c:pt idx="7">
                  <c:v>171107</c:v>
                </c:pt>
                <c:pt idx="8">
                  <c:v>227535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13714769</c:v>
                </c:pt>
                <c:pt idx="1">
                  <c:v>4244532</c:v>
                </c:pt>
                <c:pt idx="2">
                  <c:v>3893636</c:v>
                </c:pt>
                <c:pt idx="3">
                  <c:v>3615609</c:v>
                </c:pt>
                <c:pt idx="4">
                  <c:v>773816</c:v>
                </c:pt>
                <c:pt idx="5">
                  <c:v>132787</c:v>
                </c:pt>
                <c:pt idx="6">
                  <c:v>64458</c:v>
                </c:pt>
                <c:pt idx="7">
                  <c:v>36764</c:v>
                </c:pt>
                <c:pt idx="8">
                  <c:v>13205</c:v>
                </c:pt>
                <c:pt idx="9">
                  <c:v>7817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13782125</c:v>
                </c:pt>
                <c:pt idx="1">
                  <c:v>3870196</c:v>
                </c:pt>
                <c:pt idx="2">
                  <c:v>3303977</c:v>
                </c:pt>
                <c:pt idx="3">
                  <c:v>3761781</c:v>
                </c:pt>
                <c:pt idx="4">
                  <c:v>616656</c:v>
                </c:pt>
                <c:pt idx="5">
                  <c:v>206346</c:v>
                </c:pt>
                <c:pt idx="6">
                  <c:v>69247</c:v>
                </c:pt>
                <c:pt idx="7">
                  <c:v>17687</c:v>
                </c:pt>
                <c:pt idx="8">
                  <c:v>29087</c:v>
                </c:pt>
                <c:pt idx="9">
                  <c:v>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15049869</c:v>
                </c:pt>
                <c:pt idx="1">
                  <c:v>11163314</c:v>
                </c:pt>
                <c:pt idx="2">
                  <c:v>8948593</c:v>
                </c:pt>
                <c:pt idx="3">
                  <c:v>5191009</c:v>
                </c:pt>
                <c:pt idx="4">
                  <c:v>2181559</c:v>
                </c:pt>
                <c:pt idx="5">
                  <c:v>1462568</c:v>
                </c:pt>
                <c:pt idx="6">
                  <c:v>968550</c:v>
                </c:pt>
                <c:pt idx="7">
                  <c:v>809582</c:v>
                </c:pt>
                <c:pt idx="8">
                  <c:v>594022</c:v>
                </c:pt>
                <c:pt idx="9">
                  <c:v>523908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14650470</c:v>
                </c:pt>
                <c:pt idx="1">
                  <c:v>10554852</c:v>
                </c:pt>
                <c:pt idx="2">
                  <c:v>8277609</c:v>
                </c:pt>
                <c:pt idx="3">
                  <c:v>5357197</c:v>
                </c:pt>
                <c:pt idx="4">
                  <c:v>2111387</c:v>
                </c:pt>
                <c:pt idx="5">
                  <c:v>1504550</c:v>
                </c:pt>
                <c:pt idx="6">
                  <c:v>873757</c:v>
                </c:pt>
                <c:pt idx="7">
                  <c:v>626463</c:v>
                </c:pt>
                <c:pt idx="8">
                  <c:v>628853</c:v>
                </c:pt>
                <c:pt idx="9">
                  <c:v>448787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3916865</c:v>
                </c:pt>
                <c:pt idx="1">
                  <c:v>3689226</c:v>
                </c:pt>
                <c:pt idx="2">
                  <c:v>1902358</c:v>
                </c:pt>
                <c:pt idx="3">
                  <c:v>1541388</c:v>
                </c:pt>
                <c:pt idx="4">
                  <c:v>1505168</c:v>
                </c:pt>
                <c:pt idx="5">
                  <c:v>1147515</c:v>
                </c:pt>
                <c:pt idx="6">
                  <c:v>727775</c:v>
                </c:pt>
                <c:pt idx="7">
                  <c:v>447944</c:v>
                </c:pt>
                <c:pt idx="8">
                  <c:v>376490</c:v>
                </c:pt>
                <c:pt idx="9">
                  <c:v>373551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3362378</c:v>
                </c:pt>
                <c:pt idx="1">
                  <c:v>2904755</c:v>
                </c:pt>
                <c:pt idx="2">
                  <c:v>1821053</c:v>
                </c:pt>
                <c:pt idx="3">
                  <c:v>1654309</c:v>
                </c:pt>
                <c:pt idx="4">
                  <c:v>1505597</c:v>
                </c:pt>
                <c:pt idx="5">
                  <c:v>1171073</c:v>
                </c:pt>
                <c:pt idx="6">
                  <c:v>720273</c:v>
                </c:pt>
                <c:pt idx="7">
                  <c:v>426912</c:v>
                </c:pt>
                <c:pt idx="8">
                  <c:v>351818</c:v>
                </c:pt>
                <c:pt idx="9">
                  <c:v>234459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1259223</c:v>
                </c:pt>
                <c:pt idx="1">
                  <c:v>1042238</c:v>
                </c:pt>
                <c:pt idx="2">
                  <c:v>908238</c:v>
                </c:pt>
                <c:pt idx="3">
                  <c:v>501420</c:v>
                </c:pt>
                <c:pt idx="4">
                  <c:v>206668</c:v>
                </c:pt>
                <c:pt idx="5">
                  <c:v>188419</c:v>
                </c:pt>
                <c:pt idx="6">
                  <c:v>140493</c:v>
                </c:pt>
                <c:pt idx="7">
                  <c:v>93707</c:v>
                </c:pt>
                <c:pt idx="8">
                  <c:v>85026</c:v>
                </c:pt>
                <c:pt idx="9">
                  <c:v>68423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1339332</c:v>
                </c:pt>
                <c:pt idx="1">
                  <c:v>970578</c:v>
                </c:pt>
                <c:pt idx="2">
                  <c:v>845127</c:v>
                </c:pt>
                <c:pt idx="3">
                  <c:v>503544</c:v>
                </c:pt>
                <c:pt idx="4">
                  <c:v>193851</c:v>
                </c:pt>
                <c:pt idx="5">
                  <c:v>186045</c:v>
                </c:pt>
                <c:pt idx="6">
                  <c:v>75122</c:v>
                </c:pt>
                <c:pt idx="7">
                  <c:v>82554</c:v>
                </c:pt>
                <c:pt idx="8">
                  <c:v>84198</c:v>
                </c:pt>
                <c:pt idx="9">
                  <c:v>65584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1009750</c:v>
                </c:pt>
                <c:pt idx="1">
                  <c:v>330555</c:v>
                </c:pt>
                <c:pt idx="2">
                  <c:v>320714</c:v>
                </c:pt>
                <c:pt idx="3">
                  <c:v>290023</c:v>
                </c:pt>
                <c:pt idx="4">
                  <c:v>134633</c:v>
                </c:pt>
                <c:pt idx="5">
                  <c:v>10911</c:v>
                </c:pt>
                <c:pt idx="6">
                  <c:v>9426</c:v>
                </c:pt>
                <c:pt idx="7">
                  <c:v>3514</c:v>
                </c:pt>
                <c:pt idx="8">
                  <c:v>1022</c:v>
                </c:pt>
                <c:pt idx="9">
                  <c:v>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1274794.22</c:v>
                </c:pt>
                <c:pt idx="1">
                  <c:v>293934</c:v>
                </c:pt>
                <c:pt idx="2">
                  <c:v>263862</c:v>
                </c:pt>
                <c:pt idx="3">
                  <c:v>292302</c:v>
                </c:pt>
                <c:pt idx="4">
                  <c:v>74109</c:v>
                </c:pt>
                <c:pt idx="5">
                  <c:v>8001</c:v>
                </c:pt>
                <c:pt idx="6">
                  <c:v>14077</c:v>
                </c:pt>
                <c:pt idx="7">
                  <c:v>3890</c:v>
                </c:pt>
                <c:pt idx="8">
                  <c:v>2198</c:v>
                </c:pt>
                <c:pt idx="9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1783705</c:v>
                </c:pt>
                <c:pt idx="1">
                  <c:v>1543577</c:v>
                </c:pt>
                <c:pt idx="2">
                  <c:v>1164041</c:v>
                </c:pt>
                <c:pt idx="3">
                  <c:v>772911</c:v>
                </c:pt>
                <c:pt idx="4">
                  <c:v>601159</c:v>
                </c:pt>
                <c:pt idx="5">
                  <c:v>288015</c:v>
                </c:pt>
                <c:pt idx="6">
                  <c:v>227571</c:v>
                </c:pt>
                <c:pt idx="7">
                  <c:v>159259</c:v>
                </c:pt>
                <c:pt idx="8">
                  <c:v>134104</c:v>
                </c:pt>
                <c:pt idx="9">
                  <c:v>90516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1830148</c:v>
                </c:pt>
                <c:pt idx="1">
                  <c:v>1441364</c:v>
                </c:pt>
                <c:pt idx="2">
                  <c:v>1306680</c:v>
                </c:pt>
                <c:pt idx="3">
                  <c:v>720927</c:v>
                </c:pt>
                <c:pt idx="4">
                  <c:v>533391</c:v>
                </c:pt>
                <c:pt idx="5">
                  <c:v>438408</c:v>
                </c:pt>
                <c:pt idx="6">
                  <c:v>236486</c:v>
                </c:pt>
                <c:pt idx="7">
                  <c:v>172772</c:v>
                </c:pt>
                <c:pt idx="8">
                  <c:v>115839</c:v>
                </c:pt>
                <c:pt idx="9">
                  <c:v>89962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287390</c:v>
                </c:pt>
                <c:pt idx="1">
                  <c:v>224038</c:v>
                </c:pt>
                <c:pt idx="2">
                  <c:v>209072</c:v>
                </c:pt>
                <c:pt idx="3">
                  <c:v>169658</c:v>
                </c:pt>
                <c:pt idx="4">
                  <c:v>71546</c:v>
                </c:pt>
                <c:pt idx="5">
                  <c:v>58332</c:v>
                </c:pt>
                <c:pt idx="6">
                  <c:v>38351</c:v>
                </c:pt>
                <c:pt idx="7">
                  <c:v>31359</c:v>
                </c:pt>
                <c:pt idx="8">
                  <c:v>18178</c:v>
                </c:pt>
                <c:pt idx="9">
                  <c:v>11800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296334</c:v>
                </c:pt>
                <c:pt idx="1">
                  <c:v>228127</c:v>
                </c:pt>
                <c:pt idx="2">
                  <c:v>275173</c:v>
                </c:pt>
                <c:pt idx="3">
                  <c:v>230940</c:v>
                </c:pt>
                <c:pt idx="4">
                  <c:v>93482</c:v>
                </c:pt>
                <c:pt idx="5">
                  <c:v>44577</c:v>
                </c:pt>
                <c:pt idx="6">
                  <c:v>38051</c:v>
                </c:pt>
                <c:pt idx="7">
                  <c:v>26618</c:v>
                </c:pt>
                <c:pt idx="8">
                  <c:v>11384</c:v>
                </c:pt>
                <c:pt idx="9">
                  <c:v>11153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287151</c:v>
                </c:pt>
                <c:pt idx="1">
                  <c:v>230033</c:v>
                </c:pt>
                <c:pt idx="2">
                  <c:v>143315</c:v>
                </c:pt>
                <c:pt idx="3">
                  <c:v>128974</c:v>
                </c:pt>
                <c:pt idx="4">
                  <c:v>55578</c:v>
                </c:pt>
                <c:pt idx="5">
                  <c:v>47759</c:v>
                </c:pt>
                <c:pt idx="6">
                  <c:v>33691</c:v>
                </c:pt>
                <c:pt idx="7">
                  <c:v>20159</c:v>
                </c:pt>
                <c:pt idx="8">
                  <c:v>14461</c:v>
                </c:pt>
                <c:pt idx="9">
                  <c:v>11730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276629</c:v>
                </c:pt>
                <c:pt idx="1">
                  <c:v>233151</c:v>
                </c:pt>
                <c:pt idx="2">
                  <c:v>114749</c:v>
                </c:pt>
                <c:pt idx="3">
                  <c:v>120256</c:v>
                </c:pt>
                <c:pt idx="4">
                  <c:v>45572</c:v>
                </c:pt>
                <c:pt idx="5">
                  <c:v>52921</c:v>
                </c:pt>
                <c:pt idx="6">
                  <c:v>44107</c:v>
                </c:pt>
                <c:pt idx="7">
                  <c:v>15869</c:v>
                </c:pt>
                <c:pt idx="8">
                  <c:v>15456</c:v>
                </c:pt>
                <c:pt idx="9">
                  <c:v>9677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8328</c:v>
                </c:pt>
                <c:pt idx="1">
                  <c:v>7342</c:v>
                </c:pt>
                <c:pt idx="2">
                  <c:v>4304</c:v>
                </c:pt>
                <c:pt idx="3">
                  <c:v>3995</c:v>
                </c:pt>
                <c:pt idx="4">
                  <c:v>3724</c:v>
                </c:pt>
                <c:pt idx="5">
                  <c:v>3683</c:v>
                </c:pt>
                <c:pt idx="6">
                  <c:v>2852</c:v>
                </c:pt>
                <c:pt idx="7">
                  <c:v>1464</c:v>
                </c:pt>
                <c:pt idx="8">
                  <c:v>1067</c:v>
                </c:pt>
                <c:pt idx="9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8891</c:v>
                </c:pt>
                <c:pt idx="1">
                  <c:v>8142</c:v>
                </c:pt>
                <c:pt idx="2">
                  <c:v>5069</c:v>
                </c:pt>
                <c:pt idx="3">
                  <c:v>3848</c:v>
                </c:pt>
                <c:pt idx="4">
                  <c:v>3454</c:v>
                </c:pt>
                <c:pt idx="5">
                  <c:v>3325</c:v>
                </c:pt>
                <c:pt idx="6">
                  <c:v>2713</c:v>
                </c:pt>
                <c:pt idx="7">
                  <c:v>1470</c:v>
                </c:pt>
                <c:pt idx="8">
                  <c:v>1069</c:v>
                </c:pt>
                <c:pt idx="9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92329812</c:v>
                </c:pt>
                <c:pt idx="1">
                  <c:v>79951349</c:v>
                </c:pt>
                <c:pt idx="2">
                  <c:v>56469704</c:v>
                </c:pt>
                <c:pt idx="3">
                  <c:v>54260420</c:v>
                </c:pt>
                <c:pt idx="4">
                  <c:v>52377278</c:v>
                </c:pt>
                <c:pt idx="5">
                  <c:v>45661272</c:v>
                </c:pt>
                <c:pt idx="6">
                  <c:v>21464753</c:v>
                </c:pt>
                <c:pt idx="7">
                  <c:v>19226891</c:v>
                </c:pt>
                <c:pt idx="8">
                  <c:v>15599521</c:v>
                </c:pt>
                <c:pt idx="9">
                  <c:v>12556615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83606443</c:v>
                </c:pt>
                <c:pt idx="1">
                  <c:v>71169187</c:v>
                </c:pt>
                <c:pt idx="2">
                  <c:v>62425278</c:v>
                </c:pt>
                <c:pt idx="3">
                  <c:v>55112527</c:v>
                </c:pt>
                <c:pt idx="4">
                  <c:v>44261084</c:v>
                </c:pt>
                <c:pt idx="5">
                  <c:v>42836330</c:v>
                </c:pt>
                <c:pt idx="6">
                  <c:v>18105870</c:v>
                </c:pt>
                <c:pt idx="7">
                  <c:v>18251242</c:v>
                </c:pt>
                <c:pt idx="8">
                  <c:v>14981893</c:v>
                </c:pt>
                <c:pt idx="9">
                  <c:v>12117600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198</c:v>
                </c:pt>
                <c:pt idx="1">
                  <c:v>187</c:v>
                </c:pt>
                <c:pt idx="2">
                  <c:v>168</c:v>
                </c:pt>
                <c:pt idx="3">
                  <c:v>162</c:v>
                </c:pt>
                <c:pt idx="4">
                  <c:v>99</c:v>
                </c:pt>
                <c:pt idx="5">
                  <c:v>92</c:v>
                </c:pt>
                <c:pt idx="6">
                  <c:v>33</c:v>
                </c:pt>
                <c:pt idx="7">
                  <c:v>30</c:v>
                </c:pt>
                <c:pt idx="8">
                  <c:v>24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217</c:v>
                </c:pt>
                <c:pt idx="1">
                  <c:v>209</c:v>
                </c:pt>
                <c:pt idx="2">
                  <c:v>189</c:v>
                </c:pt>
                <c:pt idx="3">
                  <c:v>167</c:v>
                </c:pt>
                <c:pt idx="4">
                  <c:v>72</c:v>
                </c:pt>
                <c:pt idx="5">
                  <c:v>96</c:v>
                </c:pt>
                <c:pt idx="6">
                  <c:v>37</c:v>
                </c:pt>
                <c:pt idx="7">
                  <c:v>31</c:v>
                </c:pt>
                <c:pt idx="8">
                  <c:v>13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B5" sqref="B5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38922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11698865</v>
      </c>
      <c r="E8" s="61">
        <v>12339016</v>
      </c>
      <c r="F8" s="61">
        <v>59401940</v>
      </c>
      <c r="G8" s="61">
        <v>62363447</v>
      </c>
      <c r="H8" s="61">
        <v>2961507</v>
      </c>
      <c r="I8" s="62">
        <f>((G8*100/F8)-100)</f>
        <v>4.9855391928277157</v>
      </c>
    </row>
    <row r="9" spans="1:9" x14ac:dyDescent="0.25">
      <c r="A9" s="63"/>
      <c r="B9" s="64"/>
      <c r="C9" s="60" t="s">
        <v>15</v>
      </c>
      <c r="D9" s="61">
        <v>10367629</v>
      </c>
      <c r="E9" s="61">
        <v>9436841</v>
      </c>
      <c r="F9" s="61">
        <v>44998426</v>
      </c>
      <c r="G9" s="61">
        <v>46173300</v>
      </c>
      <c r="H9" s="61">
        <v>1174874</v>
      </c>
      <c r="I9" s="62">
        <f t="shared" ref="I9:I19" si="0">((G9*100/F9)-100)</f>
        <v>2.6109224353758549</v>
      </c>
    </row>
    <row r="10" spans="1:9" x14ac:dyDescent="0.25">
      <c r="A10" s="63"/>
      <c r="B10" s="59" t="s">
        <v>16</v>
      </c>
      <c r="C10" s="60" t="s">
        <v>17</v>
      </c>
      <c r="D10" s="61">
        <v>4788075</v>
      </c>
      <c r="E10" s="61">
        <v>5503867</v>
      </c>
      <c r="F10" s="61">
        <v>22354990</v>
      </c>
      <c r="G10" s="61">
        <v>24353313</v>
      </c>
      <c r="H10" s="61">
        <v>1998323</v>
      </c>
      <c r="I10" s="62">
        <f t="shared" si="0"/>
        <v>8.9390467184284148</v>
      </c>
    </row>
    <row r="11" spans="1:9" x14ac:dyDescent="0.25">
      <c r="A11" s="63"/>
      <c r="B11" s="63"/>
      <c r="C11" s="60" t="s">
        <v>18</v>
      </c>
      <c r="D11" s="61">
        <v>9852688</v>
      </c>
      <c r="E11" s="61">
        <v>10917977</v>
      </c>
      <c r="F11" s="61">
        <v>46416852</v>
      </c>
      <c r="G11" s="61">
        <v>48451064</v>
      </c>
      <c r="H11" s="61">
        <v>2034212</v>
      </c>
      <c r="I11" s="62">
        <f t="shared" si="0"/>
        <v>4.382485912659476</v>
      </c>
    </row>
    <row r="12" spans="1:9" x14ac:dyDescent="0.25">
      <c r="A12" s="64"/>
      <c r="B12" s="64"/>
      <c r="C12" s="60" t="s">
        <v>2</v>
      </c>
      <c r="D12" s="61">
        <v>14640763</v>
      </c>
      <c r="E12" s="61">
        <v>16421844</v>
      </c>
      <c r="F12" s="61">
        <v>68771842</v>
      </c>
      <c r="G12" s="61">
        <v>72804377</v>
      </c>
      <c r="H12" s="61">
        <v>4032535</v>
      </c>
      <c r="I12" s="62">
        <f t="shared" si="0"/>
        <v>5.8636425646414949</v>
      </c>
    </row>
    <row r="13" spans="1:9" x14ac:dyDescent="0.25">
      <c r="A13" s="65"/>
      <c r="B13" s="65"/>
      <c r="C13" s="66" t="s">
        <v>2</v>
      </c>
      <c r="D13" s="67">
        <v>36707257</v>
      </c>
      <c r="E13" s="67">
        <v>38197701</v>
      </c>
      <c r="F13" s="67">
        <v>173172208</v>
      </c>
      <c r="G13" s="67">
        <v>181341124</v>
      </c>
      <c r="H13" s="67">
        <v>8168916</v>
      </c>
      <c r="I13" s="68">
        <f t="shared" si="0"/>
        <v>4.7172211374702755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19895</v>
      </c>
      <c r="E14" s="61">
        <v>22691</v>
      </c>
      <c r="F14" s="61">
        <v>90660</v>
      </c>
      <c r="G14" s="61">
        <v>94515</v>
      </c>
      <c r="H14" s="61">
        <v>3855</v>
      </c>
      <c r="I14" s="62">
        <f t="shared" si="0"/>
        <v>4.2521508934480465</v>
      </c>
    </row>
    <row r="15" spans="1:9" x14ac:dyDescent="0.25">
      <c r="A15" s="63"/>
      <c r="B15" s="59" t="s">
        <v>7</v>
      </c>
      <c r="C15" s="60" t="s">
        <v>8</v>
      </c>
      <c r="D15" s="61">
        <v>591705</v>
      </c>
      <c r="E15" s="61">
        <v>620891</v>
      </c>
      <c r="F15" s="61">
        <v>2868529</v>
      </c>
      <c r="G15" s="61">
        <v>2873813</v>
      </c>
      <c r="H15" s="61">
        <v>5284</v>
      </c>
      <c r="I15" s="62">
        <f t="shared" si="0"/>
        <v>0.18420591181055102</v>
      </c>
    </row>
    <row r="16" spans="1:9" x14ac:dyDescent="0.25">
      <c r="A16" s="63"/>
      <c r="B16" s="64"/>
      <c r="C16" s="60" t="s">
        <v>9</v>
      </c>
      <c r="D16" s="61">
        <v>288065</v>
      </c>
      <c r="E16" s="61">
        <v>283088</v>
      </c>
      <c r="F16" s="61">
        <v>1227740</v>
      </c>
      <c r="G16" s="61">
        <v>1147539</v>
      </c>
      <c r="H16" s="61">
        <v>-80201</v>
      </c>
      <c r="I16" s="62">
        <f t="shared" si="0"/>
        <v>-6.5324091420007449</v>
      </c>
    </row>
    <row r="17" spans="1:9" x14ac:dyDescent="0.25">
      <c r="A17" s="64"/>
      <c r="B17" s="69" t="s">
        <v>10</v>
      </c>
      <c r="C17" s="60" t="s">
        <v>11</v>
      </c>
      <c r="D17" s="61">
        <v>242793</v>
      </c>
      <c r="E17" s="61">
        <v>299020</v>
      </c>
      <c r="F17" s="61">
        <v>1334814</v>
      </c>
      <c r="G17" s="61">
        <v>1472432</v>
      </c>
      <c r="H17" s="61">
        <v>137618</v>
      </c>
      <c r="I17" s="62">
        <f t="shared" si="0"/>
        <v>10.309900855100409</v>
      </c>
    </row>
    <row r="18" spans="1:9" x14ac:dyDescent="0.25">
      <c r="A18" s="70"/>
      <c r="B18" s="70"/>
      <c r="C18" s="66" t="s">
        <v>2</v>
      </c>
      <c r="D18" s="67">
        <v>1142458</v>
      </c>
      <c r="E18" s="67">
        <v>1225690</v>
      </c>
      <c r="F18" s="67">
        <v>5521743</v>
      </c>
      <c r="G18" s="67">
        <v>5588299</v>
      </c>
      <c r="H18" s="67">
        <v>66556</v>
      </c>
      <c r="I18" s="68">
        <f t="shared" si="0"/>
        <v>1.2053440371998505</v>
      </c>
    </row>
    <row r="19" spans="1:9" x14ac:dyDescent="0.25">
      <c r="A19" s="71"/>
      <c r="B19" s="71"/>
      <c r="C19" s="72" t="s">
        <v>1</v>
      </c>
      <c r="D19" s="73">
        <f>+D13+D18</f>
        <v>37849715</v>
      </c>
      <c r="E19" s="73">
        <f t="shared" ref="E19:G19" si="1">+E13+E18</f>
        <v>39423391</v>
      </c>
      <c r="F19" s="73">
        <f t="shared" si="1"/>
        <v>178693951</v>
      </c>
      <c r="G19" s="73">
        <f t="shared" si="1"/>
        <v>186929423</v>
      </c>
      <c r="H19" s="73">
        <f t="shared" ref="H19" si="2">G19-F19</f>
        <v>8235472</v>
      </c>
      <c r="I19" s="74">
        <f t="shared" si="0"/>
        <v>4.6087021714573808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5776351</v>
      </c>
      <c r="E21" s="61">
        <v>6633304</v>
      </c>
      <c r="F21" s="61">
        <v>27766720</v>
      </c>
      <c r="G21" s="61">
        <v>28987044</v>
      </c>
      <c r="H21" s="61">
        <v>1220324</v>
      </c>
      <c r="I21" s="62">
        <f t="shared" ref="I21:I31" si="3">((G21*100/F21)-100)</f>
        <v>4.3949159281326757</v>
      </c>
    </row>
    <row r="22" spans="1:9" x14ac:dyDescent="0.25">
      <c r="A22" s="63"/>
      <c r="B22" s="64"/>
      <c r="C22" s="60" t="s">
        <v>22</v>
      </c>
      <c r="D22" s="61">
        <v>5352445</v>
      </c>
      <c r="E22" s="61">
        <v>5938432</v>
      </c>
      <c r="F22" s="61">
        <v>25676819</v>
      </c>
      <c r="G22" s="61">
        <v>26501215</v>
      </c>
      <c r="H22" s="61">
        <v>824396</v>
      </c>
      <c r="I22" s="62">
        <f t="shared" si="3"/>
        <v>3.21066250457271</v>
      </c>
    </row>
    <row r="23" spans="1:9" x14ac:dyDescent="0.25">
      <c r="A23" s="63"/>
      <c r="B23" s="69" t="s">
        <v>23</v>
      </c>
      <c r="C23" s="60" t="s">
        <v>24</v>
      </c>
      <c r="D23" s="61">
        <v>3546620</v>
      </c>
      <c r="E23" s="61">
        <v>4011249</v>
      </c>
      <c r="F23" s="61">
        <v>15970242</v>
      </c>
      <c r="G23" s="61">
        <v>17389374</v>
      </c>
      <c r="H23" s="61">
        <v>1419132</v>
      </c>
      <c r="I23" s="62">
        <f t="shared" si="3"/>
        <v>8.8861020390298364</v>
      </c>
    </row>
    <row r="24" spans="1:9" x14ac:dyDescent="0.25">
      <c r="A24" s="63"/>
      <c r="B24" s="59" t="s">
        <v>25</v>
      </c>
      <c r="C24" s="60" t="s">
        <v>26</v>
      </c>
      <c r="D24" s="61">
        <v>943170</v>
      </c>
      <c r="E24" s="61">
        <v>1050532.5</v>
      </c>
      <c r="F24" s="61">
        <v>4508382</v>
      </c>
      <c r="G24" s="61">
        <v>4679668.5</v>
      </c>
      <c r="H24" s="61">
        <v>171286.5</v>
      </c>
      <c r="I24" s="62">
        <f t="shared" si="3"/>
        <v>3.7992898560947168</v>
      </c>
    </row>
    <row r="25" spans="1:9" x14ac:dyDescent="0.25">
      <c r="A25" s="63"/>
      <c r="B25" s="63"/>
      <c r="C25" s="60" t="s">
        <v>21</v>
      </c>
      <c r="D25" s="61">
        <v>456850.5</v>
      </c>
      <c r="E25" s="61">
        <v>513134</v>
      </c>
      <c r="F25" s="61">
        <v>2228998.2200000002</v>
      </c>
      <c r="G25" s="61">
        <v>2111652</v>
      </c>
      <c r="H25" s="61">
        <v>-117346.2200000002</v>
      </c>
      <c r="I25" s="62">
        <f t="shared" si="3"/>
        <v>-5.2645273085951629</v>
      </c>
    </row>
    <row r="26" spans="1:9" x14ac:dyDescent="0.25">
      <c r="A26" s="63"/>
      <c r="B26" s="59" t="s">
        <v>27</v>
      </c>
      <c r="C26" s="60" t="s">
        <v>28</v>
      </c>
      <c r="D26" s="61">
        <v>1850709</v>
      </c>
      <c r="E26" s="61">
        <v>1625889</v>
      </c>
      <c r="F26" s="61">
        <v>7150649</v>
      </c>
      <c r="G26" s="61">
        <v>7065604</v>
      </c>
      <c r="H26" s="61">
        <v>-85045</v>
      </c>
      <c r="I26" s="62">
        <f t="shared" si="3"/>
        <v>-1.1893326046349131</v>
      </c>
    </row>
    <row r="27" spans="1:9" x14ac:dyDescent="0.25">
      <c r="A27" s="63"/>
      <c r="B27" s="64"/>
      <c r="C27" s="60" t="s">
        <v>29</v>
      </c>
      <c r="D27" s="61">
        <v>433085</v>
      </c>
      <c r="E27" s="61">
        <v>449595</v>
      </c>
      <c r="F27" s="61">
        <v>1295550</v>
      </c>
      <c r="G27" s="61">
        <v>1161831</v>
      </c>
      <c r="H27" s="61">
        <v>-133719</v>
      </c>
      <c r="I27" s="62">
        <f t="shared" si="3"/>
        <v>-10.321407896260283</v>
      </c>
    </row>
    <row r="28" spans="1:9" x14ac:dyDescent="0.25">
      <c r="A28" s="63"/>
      <c r="B28" s="69" t="s">
        <v>30</v>
      </c>
      <c r="C28" s="60" t="s">
        <v>31</v>
      </c>
      <c r="D28" s="61">
        <v>194798</v>
      </c>
      <c r="E28" s="61">
        <v>200339</v>
      </c>
      <c r="F28" s="61">
        <v>966734</v>
      </c>
      <c r="G28" s="61">
        <v>1009932</v>
      </c>
      <c r="H28" s="61">
        <v>43198</v>
      </c>
      <c r="I28" s="62">
        <f t="shared" si="3"/>
        <v>4.4684473702176604</v>
      </c>
    </row>
    <row r="29" spans="1:9" x14ac:dyDescent="0.25">
      <c r="A29" s="63"/>
      <c r="B29" s="59" t="s">
        <v>32</v>
      </c>
      <c r="C29" s="60" t="s">
        <v>33</v>
      </c>
      <c r="D29" s="61">
        <v>10148</v>
      </c>
      <c r="E29" s="61">
        <v>10036</v>
      </c>
      <c r="F29" s="61">
        <v>48210</v>
      </c>
      <c r="G29" s="61">
        <v>47121</v>
      </c>
      <c r="H29" s="61">
        <v>-1089</v>
      </c>
      <c r="I29" s="62">
        <f t="shared" si="3"/>
        <v>-2.2588674548848786</v>
      </c>
    </row>
    <row r="30" spans="1:9" x14ac:dyDescent="0.25">
      <c r="A30" s="63"/>
      <c r="B30" s="63"/>
      <c r="C30" s="60" t="s">
        <v>34</v>
      </c>
      <c r="D30" s="61">
        <v>113542942</v>
      </c>
      <c r="E30" s="61">
        <v>120786088</v>
      </c>
      <c r="F30" s="61">
        <v>522606602</v>
      </c>
      <c r="G30" s="61">
        <v>550491304</v>
      </c>
      <c r="H30" s="61">
        <v>27884702</v>
      </c>
      <c r="I30" s="62">
        <f t="shared" si="3"/>
        <v>5.3356964671487219</v>
      </c>
    </row>
    <row r="31" spans="1:9" x14ac:dyDescent="0.25">
      <c r="A31" s="76"/>
      <c r="B31" s="77"/>
      <c r="C31" s="60" t="s">
        <v>35</v>
      </c>
      <c r="D31" s="61">
        <v>403</v>
      </c>
      <c r="E31" s="61">
        <v>399</v>
      </c>
      <c r="F31" s="61">
        <v>1127</v>
      </c>
      <c r="G31" s="61">
        <v>1120</v>
      </c>
      <c r="H31" s="61">
        <v>-7</v>
      </c>
      <c r="I31" s="62">
        <f t="shared" si="3"/>
        <v>-0.62111801242235742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1306642</v>
      </c>
      <c r="C7" s="37">
        <v>1135149</v>
      </c>
      <c r="D7" s="37">
        <v>6267271</v>
      </c>
      <c r="E7" s="37">
        <v>5936431</v>
      </c>
      <c r="F7" s="10">
        <f>((E7*100)/D7)-100</f>
        <v>-5.2788526297969298</v>
      </c>
      <c r="G7" s="1"/>
      <c r="H7" s="1"/>
      <c r="I7" s="1"/>
    </row>
    <row r="8" spans="1:12" x14ac:dyDescent="0.25">
      <c r="A8" s="11" t="s">
        <v>42</v>
      </c>
      <c r="B8" s="38">
        <v>318926</v>
      </c>
      <c r="C8" s="38">
        <v>271057</v>
      </c>
      <c r="D8" s="38">
        <v>1397518</v>
      </c>
      <c r="E8" s="38">
        <v>1530017</v>
      </c>
      <c r="F8" s="13">
        <f t="shared" ref="F8:F35" si="0">((E8*100)/D8)-100</f>
        <v>9.4810227846796948</v>
      </c>
      <c r="G8" s="1"/>
      <c r="H8" s="1"/>
      <c r="I8" s="1"/>
    </row>
    <row r="9" spans="1:12" x14ac:dyDescent="0.25">
      <c r="A9" s="8" t="s">
        <v>43</v>
      </c>
      <c r="B9" s="37">
        <v>657197</v>
      </c>
      <c r="C9" s="37">
        <v>676706</v>
      </c>
      <c r="D9" s="37">
        <v>2729225</v>
      </c>
      <c r="E9" s="37">
        <v>2660402</v>
      </c>
      <c r="F9" s="10">
        <f t="shared" si="0"/>
        <v>-2.5217048795903594</v>
      </c>
      <c r="G9" s="1"/>
      <c r="H9" s="1"/>
      <c r="I9" s="1"/>
    </row>
    <row r="10" spans="1:12" x14ac:dyDescent="0.25">
      <c r="A10" s="11" t="s">
        <v>44</v>
      </c>
      <c r="B10" s="38">
        <v>388271</v>
      </c>
      <c r="C10" s="38">
        <v>525662</v>
      </c>
      <c r="D10" s="38">
        <v>2034575</v>
      </c>
      <c r="E10" s="38">
        <v>2622231</v>
      </c>
      <c r="F10" s="13">
        <f t="shared" si="0"/>
        <v>28.883476893208666</v>
      </c>
      <c r="G10" s="1"/>
      <c r="H10" s="1"/>
      <c r="I10" s="1"/>
    </row>
    <row r="11" spans="1:12" x14ac:dyDescent="0.25">
      <c r="A11" s="8" t="s">
        <v>45</v>
      </c>
      <c r="B11" s="37">
        <v>5671690</v>
      </c>
      <c r="C11" s="37">
        <v>6870902</v>
      </c>
      <c r="D11" s="37">
        <v>27778714</v>
      </c>
      <c r="E11" s="37">
        <v>29912124</v>
      </c>
      <c r="F11" s="10">
        <f t="shared" si="0"/>
        <v>7.680017152701879</v>
      </c>
      <c r="G11" s="1"/>
      <c r="H11" s="1"/>
      <c r="I11" s="1"/>
    </row>
    <row r="12" spans="1:12" x14ac:dyDescent="0.25">
      <c r="A12" s="11" t="s">
        <v>46</v>
      </c>
      <c r="B12" s="38">
        <v>467870</v>
      </c>
      <c r="C12" s="38">
        <v>533407</v>
      </c>
      <c r="D12" s="38">
        <v>2237078</v>
      </c>
      <c r="E12" s="38">
        <v>2478202</v>
      </c>
      <c r="F12" s="13">
        <f t="shared" si="0"/>
        <v>10.778524485958911</v>
      </c>
      <c r="G12" s="1"/>
      <c r="H12" s="1"/>
      <c r="I12" s="1"/>
    </row>
    <row r="13" spans="1:12" x14ac:dyDescent="0.25">
      <c r="A13" s="8" t="s">
        <v>47</v>
      </c>
      <c r="B13" s="37">
        <v>1228469</v>
      </c>
      <c r="C13" s="37">
        <v>1377709</v>
      </c>
      <c r="D13" s="37">
        <v>5246958</v>
      </c>
      <c r="E13" s="37">
        <v>5759455</v>
      </c>
      <c r="F13" s="10">
        <f t="shared" si="0"/>
        <v>9.76750719178618</v>
      </c>
      <c r="G13" s="1"/>
      <c r="H13" s="1"/>
      <c r="I13" s="1"/>
    </row>
    <row r="14" spans="1:12" x14ac:dyDescent="0.25">
      <c r="A14" s="11" t="s">
        <v>48</v>
      </c>
      <c r="B14" s="38">
        <v>4003337</v>
      </c>
      <c r="C14" s="38">
        <v>4017806</v>
      </c>
      <c r="D14" s="38">
        <v>18564465</v>
      </c>
      <c r="E14" s="38">
        <v>19166943</v>
      </c>
      <c r="F14" s="13">
        <f t="shared" si="0"/>
        <v>3.2453291813149434</v>
      </c>
      <c r="G14" s="1"/>
      <c r="H14" s="1"/>
      <c r="I14" s="1"/>
    </row>
    <row r="15" spans="1:12" x14ac:dyDescent="0.25">
      <c r="A15" s="8" t="s">
        <v>49</v>
      </c>
      <c r="B15" s="37">
        <v>2843362</v>
      </c>
      <c r="C15" s="37">
        <v>3134911</v>
      </c>
      <c r="D15" s="37">
        <v>13518470</v>
      </c>
      <c r="E15" s="37">
        <v>14989958</v>
      </c>
      <c r="F15" s="10">
        <f t="shared" si="0"/>
        <v>10.885018792807173</v>
      </c>
      <c r="G15" s="1"/>
      <c r="H15" s="1"/>
      <c r="I15" s="1"/>
    </row>
    <row r="16" spans="1:12" x14ac:dyDescent="0.25">
      <c r="A16" s="11" t="s">
        <v>50</v>
      </c>
      <c r="B16" s="38">
        <v>2369190</v>
      </c>
      <c r="C16" s="38">
        <v>1914637</v>
      </c>
      <c r="D16" s="38">
        <v>10866789</v>
      </c>
      <c r="E16" s="38">
        <v>11059420</v>
      </c>
      <c r="F16" s="13">
        <f t="shared" si="0"/>
        <v>1.7726579581143938</v>
      </c>
      <c r="G16" s="1"/>
      <c r="H16" s="1"/>
      <c r="I16" s="1"/>
    </row>
    <row r="17" spans="1:9" x14ac:dyDescent="0.25">
      <c r="A17" s="8" t="s">
        <v>51</v>
      </c>
      <c r="B17" s="37">
        <v>1260614</v>
      </c>
      <c r="C17" s="37">
        <v>1035706</v>
      </c>
      <c r="D17" s="37">
        <v>5506454</v>
      </c>
      <c r="E17" s="37">
        <v>5214776</v>
      </c>
      <c r="F17" s="10">
        <f t="shared" si="0"/>
        <v>-5.2970205507936754</v>
      </c>
      <c r="G17" s="1"/>
      <c r="H17" s="1"/>
      <c r="I17" s="1"/>
    </row>
    <row r="18" spans="1:9" x14ac:dyDescent="0.25">
      <c r="A18" s="11" t="s">
        <v>52</v>
      </c>
      <c r="B18" s="38">
        <v>152521</v>
      </c>
      <c r="C18" s="38">
        <v>247918</v>
      </c>
      <c r="D18" s="38">
        <v>769564</v>
      </c>
      <c r="E18" s="38">
        <v>940676</v>
      </c>
      <c r="F18" s="13">
        <f t="shared" si="0"/>
        <v>22.234927829264365</v>
      </c>
      <c r="G18" s="1"/>
      <c r="H18" s="1"/>
      <c r="I18" s="1"/>
    </row>
    <row r="19" spans="1:9" x14ac:dyDescent="0.25">
      <c r="A19" s="8" t="s">
        <v>53</v>
      </c>
      <c r="B19" s="37">
        <v>860939</v>
      </c>
      <c r="C19" s="37">
        <v>1040737</v>
      </c>
      <c r="D19" s="37">
        <v>3864625</v>
      </c>
      <c r="E19" s="37">
        <v>4137439</v>
      </c>
      <c r="F19" s="10">
        <f t="shared" si="0"/>
        <v>7.0592618947504633</v>
      </c>
      <c r="G19" s="1"/>
      <c r="H19" s="1"/>
      <c r="I19" s="1"/>
    </row>
    <row r="20" spans="1:9" x14ac:dyDescent="0.25">
      <c r="A20" s="11" t="s">
        <v>54</v>
      </c>
      <c r="B20" s="38">
        <v>2363431</v>
      </c>
      <c r="C20" s="38">
        <v>1555959</v>
      </c>
      <c r="D20" s="38">
        <v>9455244</v>
      </c>
      <c r="E20" s="38">
        <v>8587092</v>
      </c>
      <c r="F20" s="13">
        <f t="shared" si="0"/>
        <v>-9.1816985368119504</v>
      </c>
      <c r="G20" s="1"/>
      <c r="H20" s="1"/>
      <c r="I20" s="1"/>
    </row>
    <row r="21" spans="1:9" x14ac:dyDescent="0.25">
      <c r="A21" s="8" t="s">
        <v>55</v>
      </c>
      <c r="B21" s="37">
        <v>1529172</v>
      </c>
      <c r="C21" s="37">
        <v>1783290</v>
      </c>
      <c r="D21" s="37">
        <v>7688953</v>
      </c>
      <c r="E21" s="37">
        <v>8355241</v>
      </c>
      <c r="F21" s="10">
        <f t="shared" si="0"/>
        <v>8.6655231212884303</v>
      </c>
      <c r="G21" s="1"/>
      <c r="H21" s="1"/>
      <c r="I21" s="1"/>
    </row>
    <row r="22" spans="1:9" x14ac:dyDescent="0.25">
      <c r="A22" s="11" t="s">
        <v>56</v>
      </c>
      <c r="B22" s="38">
        <v>2046348</v>
      </c>
      <c r="C22" s="38">
        <v>1969546</v>
      </c>
      <c r="D22" s="38">
        <v>10472268</v>
      </c>
      <c r="E22" s="38">
        <v>9860918</v>
      </c>
      <c r="F22" s="13">
        <f t="shared" si="0"/>
        <v>-5.8377994146062662</v>
      </c>
      <c r="G22" s="1"/>
      <c r="H22" s="1"/>
      <c r="I22" s="1"/>
    </row>
    <row r="23" spans="1:9" x14ac:dyDescent="0.25">
      <c r="A23" s="8" t="s">
        <v>57</v>
      </c>
      <c r="B23" s="37">
        <v>383942</v>
      </c>
      <c r="C23" s="37">
        <v>343672</v>
      </c>
      <c r="D23" s="37">
        <v>1629867</v>
      </c>
      <c r="E23" s="37">
        <v>1801781</v>
      </c>
      <c r="F23" s="10">
        <f t="shared" si="0"/>
        <v>10.547731808791767</v>
      </c>
      <c r="G23" s="1"/>
      <c r="H23" s="1"/>
      <c r="I23" s="1"/>
    </row>
    <row r="24" spans="1:9" x14ac:dyDescent="0.25">
      <c r="A24" s="11" t="s">
        <v>58</v>
      </c>
      <c r="B24" s="38">
        <v>169390</v>
      </c>
      <c r="C24" s="38">
        <v>134844</v>
      </c>
      <c r="D24" s="38">
        <v>832818</v>
      </c>
      <c r="E24" s="38">
        <v>756958</v>
      </c>
      <c r="F24" s="13">
        <f t="shared" si="0"/>
        <v>-9.1088329022667551</v>
      </c>
      <c r="G24" s="1"/>
      <c r="H24" s="1"/>
      <c r="I24" s="1"/>
    </row>
    <row r="25" spans="1:9" x14ac:dyDescent="0.25">
      <c r="A25" s="8" t="s">
        <v>59</v>
      </c>
      <c r="B25" s="37">
        <v>68078</v>
      </c>
      <c r="C25" s="37">
        <v>75013</v>
      </c>
      <c r="D25" s="37">
        <v>317932</v>
      </c>
      <c r="E25" s="37">
        <v>350465</v>
      </c>
      <c r="F25" s="10">
        <f t="shared" si="0"/>
        <v>10.232691267315019</v>
      </c>
      <c r="G25" s="1"/>
      <c r="H25" s="1"/>
      <c r="I25" s="1"/>
    </row>
    <row r="26" spans="1:9" x14ac:dyDescent="0.25">
      <c r="A26" s="11" t="s">
        <v>60</v>
      </c>
      <c r="B26" s="38">
        <v>254280</v>
      </c>
      <c r="C26" s="38">
        <v>286540</v>
      </c>
      <c r="D26" s="38">
        <v>1088951</v>
      </c>
      <c r="E26" s="38">
        <v>1247128</v>
      </c>
      <c r="F26" s="13">
        <f t="shared" si="0"/>
        <v>14.525630629844684</v>
      </c>
      <c r="G26" s="1"/>
      <c r="H26" s="1"/>
      <c r="I26" s="1"/>
    </row>
    <row r="27" spans="1:9" x14ac:dyDescent="0.25">
      <c r="A27" s="8" t="s">
        <v>61</v>
      </c>
      <c r="B27" s="37">
        <v>449792</v>
      </c>
      <c r="C27" s="37">
        <v>519550</v>
      </c>
      <c r="D27" s="37">
        <v>2206862</v>
      </c>
      <c r="E27" s="37">
        <v>2390741</v>
      </c>
      <c r="F27" s="10">
        <f t="shared" si="0"/>
        <v>8.3321476376864467</v>
      </c>
      <c r="G27" s="1"/>
      <c r="H27" s="1"/>
      <c r="I27" s="1"/>
    </row>
    <row r="28" spans="1:9" x14ac:dyDescent="0.25">
      <c r="A28" s="11" t="s">
        <v>62</v>
      </c>
      <c r="B28" s="38">
        <v>1617332</v>
      </c>
      <c r="C28" s="38">
        <v>1628783</v>
      </c>
      <c r="D28" s="38">
        <v>8107576</v>
      </c>
      <c r="E28" s="38">
        <v>8087020</v>
      </c>
      <c r="F28" s="13">
        <f t="shared" si="0"/>
        <v>-0.2535406390270083</v>
      </c>
      <c r="G28" s="1"/>
      <c r="H28" s="1"/>
      <c r="I28" s="1"/>
    </row>
    <row r="29" spans="1:9" x14ac:dyDescent="0.25">
      <c r="A29" s="8" t="s">
        <v>63</v>
      </c>
      <c r="B29" s="37">
        <v>593838</v>
      </c>
      <c r="C29" s="37">
        <v>520316</v>
      </c>
      <c r="D29" s="37">
        <v>2513142</v>
      </c>
      <c r="E29" s="37">
        <v>2367513</v>
      </c>
      <c r="F29" s="10">
        <f t="shared" si="0"/>
        <v>-5.7946984292968722</v>
      </c>
      <c r="G29" s="1"/>
      <c r="H29" s="1"/>
      <c r="I29" s="1"/>
    </row>
    <row r="30" spans="1:9" x14ac:dyDescent="0.25">
      <c r="A30" s="11" t="s">
        <v>64</v>
      </c>
      <c r="B30" s="38">
        <v>386791</v>
      </c>
      <c r="C30" s="38">
        <v>472339</v>
      </c>
      <c r="D30" s="38">
        <v>1767688</v>
      </c>
      <c r="E30" s="38">
        <v>2188750</v>
      </c>
      <c r="F30" s="13">
        <f t="shared" si="0"/>
        <v>23.819927498517842</v>
      </c>
      <c r="G30" s="1"/>
      <c r="H30" s="1"/>
      <c r="I30" s="1"/>
    </row>
    <row r="31" spans="1:9" x14ac:dyDescent="0.25">
      <c r="A31" s="8" t="s">
        <v>65</v>
      </c>
      <c r="B31" s="37">
        <v>2404800</v>
      </c>
      <c r="C31" s="37">
        <v>2813631</v>
      </c>
      <c r="D31" s="37">
        <v>12791838</v>
      </c>
      <c r="E31" s="37">
        <v>13214890</v>
      </c>
      <c r="F31" s="10">
        <f t="shared" si="0"/>
        <v>3.3072026084132773</v>
      </c>
      <c r="G31" s="1"/>
      <c r="H31" s="1"/>
      <c r="I31" s="1"/>
    </row>
    <row r="32" spans="1:9" x14ac:dyDescent="0.25">
      <c r="A32" s="11" t="s">
        <v>66</v>
      </c>
      <c r="B32" s="38">
        <v>3504685</v>
      </c>
      <c r="C32" s="38">
        <v>3947034</v>
      </c>
      <c r="D32" s="38">
        <v>16598257</v>
      </c>
      <c r="E32" s="38">
        <v>18720165</v>
      </c>
      <c r="F32" s="13">
        <f t="shared" si="0"/>
        <v>12.783920624918622</v>
      </c>
      <c r="G32" s="1"/>
      <c r="H32" s="1"/>
      <c r="I32" s="1"/>
    </row>
    <row r="33" spans="1:9" x14ac:dyDescent="0.25">
      <c r="A33" s="8" t="s">
        <v>67</v>
      </c>
      <c r="B33" s="37">
        <v>438096</v>
      </c>
      <c r="C33" s="37">
        <v>472495</v>
      </c>
      <c r="D33" s="37">
        <v>1987344</v>
      </c>
      <c r="E33" s="37">
        <v>2090995</v>
      </c>
      <c r="F33" s="10">
        <f t="shared" si="0"/>
        <v>5.2155540258757469</v>
      </c>
      <c r="G33" s="1"/>
      <c r="H33" s="1"/>
      <c r="I33" s="1"/>
    </row>
    <row r="34" spans="1:9" x14ac:dyDescent="0.25">
      <c r="A34" s="11" t="s">
        <v>68</v>
      </c>
      <c r="B34" s="38">
        <v>110712</v>
      </c>
      <c r="C34" s="38">
        <v>118072</v>
      </c>
      <c r="D34" s="38">
        <v>453505</v>
      </c>
      <c r="E34" s="38">
        <v>501692</v>
      </c>
      <c r="F34" s="13">
        <f t="shared" si="0"/>
        <v>10.625461681789616</v>
      </c>
      <c r="G34" s="1"/>
      <c r="H34" s="1"/>
      <c r="I34" s="1"/>
    </row>
    <row r="35" spans="1:9" x14ac:dyDescent="0.25">
      <c r="A35" s="14" t="s">
        <v>69</v>
      </c>
      <c r="B35" s="15">
        <f>SUM(B7:B34)</f>
        <v>37849715</v>
      </c>
      <c r="C35" s="15">
        <f t="shared" ref="C35:E35" si="1">SUM(C7:C34)</f>
        <v>39423391</v>
      </c>
      <c r="D35" s="15">
        <f t="shared" si="1"/>
        <v>178693951</v>
      </c>
      <c r="E35" s="15">
        <f t="shared" si="1"/>
        <v>186929423</v>
      </c>
      <c r="F35" s="16">
        <f t="shared" si="0"/>
        <v>4.6087021714573808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5936431</v>
      </c>
      <c r="C38" s="41">
        <f>D7</f>
        <v>6267271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29912124</v>
      </c>
      <c r="G38" s="42">
        <f>LOOKUP(E38,$A$38:$A$65,$C$38:$C$65)</f>
        <v>27778714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1530017</v>
      </c>
      <c r="C39" s="41">
        <f t="shared" ref="C39:C65" si="5">D8</f>
        <v>1397518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19166943</v>
      </c>
      <c r="G39" s="42">
        <f t="shared" ref="G39:G65" si="8">LOOKUP(E39,$A$38:$A$65,$C$38:$C$65)</f>
        <v>18564465</v>
      </c>
    </row>
    <row r="40" spans="1:9" x14ac:dyDescent="0.25">
      <c r="A40" s="42" t="str">
        <f t="shared" si="3"/>
        <v>ALMERIA</v>
      </c>
      <c r="B40" s="41">
        <f t="shared" si="4"/>
        <v>2660402</v>
      </c>
      <c r="C40" s="41">
        <f t="shared" si="5"/>
        <v>2729225</v>
      </c>
      <c r="D40" s="41">
        <f t="shared" si="6"/>
        <v>15</v>
      </c>
      <c r="E40" s="42" t="str">
        <f t="shared" si="2"/>
        <v>VALENCIA</v>
      </c>
      <c r="F40" s="42">
        <f t="shared" si="7"/>
        <v>18720165</v>
      </c>
      <c r="G40" s="42">
        <f t="shared" si="8"/>
        <v>16598257</v>
      </c>
    </row>
    <row r="41" spans="1:9" x14ac:dyDescent="0.25">
      <c r="A41" s="42" t="str">
        <f t="shared" si="3"/>
        <v>AVILES</v>
      </c>
      <c r="B41" s="41">
        <f t="shared" si="4"/>
        <v>2622231</v>
      </c>
      <c r="C41" s="41">
        <f t="shared" si="5"/>
        <v>2034575</v>
      </c>
      <c r="D41" s="41">
        <f t="shared" si="6"/>
        <v>16</v>
      </c>
      <c r="E41" s="42" t="str">
        <f t="shared" si="2"/>
        <v>BILBAO</v>
      </c>
      <c r="F41" s="42">
        <f t="shared" si="7"/>
        <v>14989958</v>
      </c>
      <c r="G41" s="42">
        <f t="shared" si="8"/>
        <v>13518470</v>
      </c>
    </row>
    <row r="42" spans="1:9" x14ac:dyDescent="0.25">
      <c r="A42" s="42" t="str">
        <f t="shared" si="3"/>
        <v>BAHIA DE ALGECIRAS</v>
      </c>
      <c r="B42" s="41">
        <f t="shared" si="4"/>
        <v>29912124</v>
      </c>
      <c r="C42" s="41">
        <f t="shared" si="5"/>
        <v>27778714</v>
      </c>
      <c r="D42" s="41">
        <f t="shared" si="6"/>
        <v>1</v>
      </c>
      <c r="E42" s="42" t="str">
        <f t="shared" si="2"/>
        <v>TARRAGONA</v>
      </c>
      <c r="F42" s="42">
        <f t="shared" si="7"/>
        <v>13214890</v>
      </c>
      <c r="G42" s="42">
        <f t="shared" si="8"/>
        <v>12791838</v>
      </c>
    </row>
    <row r="43" spans="1:9" x14ac:dyDescent="0.25">
      <c r="A43" s="42" t="str">
        <f t="shared" si="3"/>
        <v>BAHIA DE CADIZ</v>
      </c>
      <c r="B43" s="41">
        <f t="shared" si="4"/>
        <v>2478202</v>
      </c>
      <c r="C43" s="41">
        <f t="shared" si="5"/>
        <v>2237078</v>
      </c>
      <c r="D43" s="41">
        <f t="shared" si="6"/>
        <v>17</v>
      </c>
      <c r="E43" s="42" t="str">
        <f t="shared" si="2"/>
        <v>CARTAGENA</v>
      </c>
      <c r="F43" s="42">
        <f t="shared" si="7"/>
        <v>11059420</v>
      </c>
      <c r="G43" s="42">
        <f t="shared" si="8"/>
        <v>10866789</v>
      </c>
    </row>
    <row r="44" spans="1:9" x14ac:dyDescent="0.25">
      <c r="A44" s="42" t="str">
        <f t="shared" si="3"/>
        <v>BALEARES</v>
      </c>
      <c r="B44" s="41">
        <f t="shared" si="4"/>
        <v>5759455</v>
      </c>
      <c r="C44" s="41">
        <f t="shared" si="5"/>
        <v>5246958</v>
      </c>
      <c r="D44" s="41">
        <f t="shared" si="6"/>
        <v>12</v>
      </c>
      <c r="E44" s="42" t="str">
        <f t="shared" si="2"/>
        <v>LAS PALMAS</v>
      </c>
      <c r="F44" s="42">
        <f t="shared" si="7"/>
        <v>9860918</v>
      </c>
      <c r="G44" s="42">
        <f t="shared" si="8"/>
        <v>10472268</v>
      </c>
    </row>
    <row r="45" spans="1:9" x14ac:dyDescent="0.25">
      <c r="A45" s="42" t="str">
        <f t="shared" si="3"/>
        <v>BARCELONA</v>
      </c>
      <c r="B45" s="41">
        <f t="shared" si="4"/>
        <v>19166943</v>
      </c>
      <c r="C45" s="41">
        <f t="shared" si="5"/>
        <v>18564465</v>
      </c>
      <c r="D45" s="41">
        <f t="shared" si="6"/>
        <v>2</v>
      </c>
      <c r="E45" s="42" t="str">
        <f t="shared" si="2"/>
        <v>GIJON</v>
      </c>
      <c r="F45" s="42">
        <f t="shared" si="7"/>
        <v>8587092</v>
      </c>
      <c r="G45" s="42">
        <f t="shared" si="8"/>
        <v>9455244</v>
      </c>
    </row>
    <row r="46" spans="1:9" x14ac:dyDescent="0.25">
      <c r="A46" s="42" t="str">
        <f t="shared" si="3"/>
        <v>BILBAO</v>
      </c>
      <c r="B46" s="41">
        <f t="shared" si="4"/>
        <v>14989958</v>
      </c>
      <c r="C46" s="41">
        <f t="shared" si="5"/>
        <v>13518470</v>
      </c>
      <c r="D46" s="41">
        <f t="shared" si="6"/>
        <v>4</v>
      </c>
      <c r="E46" s="42" t="str">
        <f t="shared" si="2"/>
        <v>HUELVA</v>
      </c>
      <c r="F46" s="42">
        <f t="shared" si="7"/>
        <v>8355241</v>
      </c>
      <c r="G46" s="42">
        <f t="shared" si="8"/>
        <v>7688953</v>
      </c>
    </row>
    <row r="47" spans="1:9" x14ac:dyDescent="0.25">
      <c r="A47" s="42" t="str">
        <f t="shared" si="3"/>
        <v>CARTAGENA</v>
      </c>
      <c r="B47" s="41">
        <f t="shared" si="4"/>
        <v>11059420</v>
      </c>
      <c r="C47" s="41">
        <f t="shared" si="5"/>
        <v>10866789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8087020</v>
      </c>
      <c r="G47" s="42">
        <f t="shared" si="8"/>
        <v>8107576</v>
      </c>
    </row>
    <row r="48" spans="1:9" x14ac:dyDescent="0.25">
      <c r="A48" s="42" t="str">
        <f t="shared" si="3"/>
        <v>CASTELLON</v>
      </c>
      <c r="B48" s="41">
        <f t="shared" si="4"/>
        <v>5214776</v>
      </c>
      <c r="C48" s="41">
        <f t="shared" si="5"/>
        <v>5506454</v>
      </c>
      <c r="D48" s="41">
        <f t="shared" si="6"/>
        <v>13</v>
      </c>
      <c r="E48" s="42" t="str">
        <f t="shared" si="2"/>
        <v>A CORUÑA</v>
      </c>
      <c r="F48" s="42">
        <f t="shared" si="7"/>
        <v>5936431</v>
      </c>
      <c r="G48" s="42">
        <f t="shared" si="8"/>
        <v>6267271</v>
      </c>
    </row>
    <row r="49" spans="1:7" x14ac:dyDescent="0.25">
      <c r="A49" s="42" t="str">
        <f t="shared" si="3"/>
        <v>CEUTA</v>
      </c>
      <c r="B49" s="41">
        <f t="shared" si="4"/>
        <v>940676</v>
      </c>
      <c r="C49" s="41">
        <f t="shared" si="5"/>
        <v>769564</v>
      </c>
      <c r="D49" s="41">
        <f t="shared" si="6"/>
        <v>25</v>
      </c>
      <c r="E49" s="42" t="str">
        <f t="shared" si="2"/>
        <v>BALEARES</v>
      </c>
      <c r="F49" s="42">
        <f t="shared" si="7"/>
        <v>5759455</v>
      </c>
      <c r="G49" s="42">
        <f t="shared" si="8"/>
        <v>5246958</v>
      </c>
    </row>
    <row r="50" spans="1:7" x14ac:dyDescent="0.25">
      <c r="A50" s="42" t="str">
        <f t="shared" si="3"/>
        <v>FERROL-SAN CIBRAO</v>
      </c>
      <c r="B50" s="41">
        <f t="shared" si="4"/>
        <v>4137439</v>
      </c>
      <c r="C50" s="41">
        <f t="shared" si="5"/>
        <v>3864625</v>
      </c>
      <c r="D50" s="41">
        <f t="shared" si="6"/>
        <v>14</v>
      </c>
      <c r="E50" s="42" t="str">
        <f t="shared" si="2"/>
        <v>CASTELLON</v>
      </c>
      <c r="F50" s="42">
        <f t="shared" si="7"/>
        <v>5214776</v>
      </c>
      <c r="G50" s="42">
        <f t="shared" si="8"/>
        <v>5506454</v>
      </c>
    </row>
    <row r="51" spans="1:7" x14ac:dyDescent="0.25">
      <c r="A51" s="42" t="str">
        <f t="shared" si="3"/>
        <v>GIJON</v>
      </c>
      <c r="B51" s="41">
        <f t="shared" si="4"/>
        <v>8587092</v>
      </c>
      <c r="C51" s="41">
        <f t="shared" si="5"/>
        <v>9455244</v>
      </c>
      <c r="D51" s="41">
        <f t="shared" si="6"/>
        <v>8</v>
      </c>
      <c r="E51" s="42" t="str">
        <f t="shared" si="2"/>
        <v>FERROL-SAN CIBRAO</v>
      </c>
      <c r="F51" s="42">
        <f t="shared" si="7"/>
        <v>4137439</v>
      </c>
      <c r="G51" s="42">
        <f t="shared" si="8"/>
        <v>3864625</v>
      </c>
    </row>
    <row r="52" spans="1:7" x14ac:dyDescent="0.25">
      <c r="A52" s="42" t="str">
        <f t="shared" si="3"/>
        <v>HUELVA</v>
      </c>
      <c r="B52" s="41">
        <f t="shared" si="4"/>
        <v>8355241</v>
      </c>
      <c r="C52" s="41">
        <f t="shared" si="5"/>
        <v>7688953</v>
      </c>
      <c r="D52" s="41">
        <f t="shared" si="6"/>
        <v>9</v>
      </c>
      <c r="E52" s="42" t="str">
        <f t="shared" si="2"/>
        <v>ALMERIA</v>
      </c>
      <c r="F52" s="42">
        <f t="shared" si="7"/>
        <v>2660402</v>
      </c>
      <c r="G52" s="42">
        <f t="shared" si="8"/>
        <v>2729225</v>
      </c>
    </row>
    <row r="53" spans="1:7" x14ac:dyDescent="0.25">
      <c r="A53" s="42" t="str">
        <f t="shared" si="3"/>
        <v>LAS PALMAS</v>
      </c>
      <c r="B53" s="41">
        <f t="shared" si="4"/>
        <v>9860918</v>
      </c>
      <c r="C53" s="41">
        <f t="shared" si="5"/>
        <v>10472268</v>
      </c>
      <c r="D53" s="41">
        <f t="shared" si="6"/>
        <v>7</v>
      </c>
      <c r="E53" s="42" t="str">
        <f t="shared" si="2"/>
        <v>AVILES</v>
      </c>
      <c r="F53" s="42">
        <f t="shared" si="7"/>
        <v>2622231</v>
      </c>
      <c r="G53" s="42">
        <f t="shared" si="8"/>
        <v>2034575</v>
      </c>
    </row>
    <row r="54" spans="1:7" x14ac:dyDescent="0.25">
      <c r="A54" s="42" t="str">
        <f t="shared" si="3"/>
        <v>MALAGA</v>
      </c>
      <c r="B54" s="41">
        <f t="shared" si="4"/>
        <v>1801781</v>
      </c>
      <c r="C54" s="41">
        <f t="shared" si="5"/>
        <v>1629867</v>
      </c>
      <c r="D54" s="41">
        <f t="shared" si="6"/>
        <v>22</v>
      </c>
      <c r="E54" s="42" t="str">
        <f t="shared" si="2"/>
        <v>BAHIA DE CADIZ</v>
      </c>
      <c r="F54" s="42">
        <f t="shared" si="7"/>
        <v>2478202</v>
      </c>
      <c r="G54" s="42">
        <f t="shared" si="8"/>
        <v>2237078</v>
      </c>
    </row>
    <row r="55" spans="1:7" x14ac:dyDescent="0.25">
      <c r="A55" s="42" t="str">
        <f t="shared" si="3"/>
        <v>MARIN Y RIA DE PONTEVEDRA</v>
      </c>
      <c r="B55" s="41">
        <f t="shared" si="4"/>
        <v>756958</v>
      </c>
      <c r="C55" s="41">
        <f t="shared" si="5"/>
        <v>832818</v>
      </c>
      <c r="D55" s="41">
        <f t="shared" si="6"/>
        <v>26</v>
      </c>
      <c r="E55" s="42" t="str">
        <f t="shared" si="2"/>
        <v>PASAIA</v>
      </c>
      <c r="F55" s="42">
        <f t="shared" si="7"/>
        <v>2390741</v>
      </c>
      <c r="G55" s="42">
        <f t="shared" si="8"/>
        <v>2206862</v>
      </c>
    </row>
    <row r="56" spans="1:7" x14ac:dyDescent="0.25">
      <c r="A56" s="42" t="str">
        <f t="shared" si="3"/>
        <v>MELILLA</v>
      </c>
      <c r="B56" s="41">
        <f t="shared" si="4"/>
        <v>350465</v>
      </c>
      <c r="C56" s="41">
        <f t="shared" si="5"/>
        <v>317932</v>
      </c>
      <c r="D56" s="41">
        <f t="shared" si="6"/>
        <v>28</v>
      </c>
      <c r="E56" s="42" t="str">
        <f t="shared" si="2"/>
        <v>SANTANDER</v>
      </c>
      <c r="F56" s="42">
        <f t="shared" si="7"/>
        <v>2367513</v>
      </c>
      <c r="G56" s="42">
        <f t="shared" si="8"/>
        <v>2513142</v>
      </c>
    </row>
    <row r="57" spans="1:7" x14ac:dyDescent="0.25">
      <c r="A57" s="42" t="str">
        <f t="shared" si="3"/>
        <v>MOTRIL</v>
      </c>
      <c r="B57" s="41">
        <f t="shared" si="4"/>
        <v>1247128</v>
      </c>
      <c r="C57" s="41">
        <f t="shared" si="5"/>
        <v>1088951</v>
      </c>
      <c r="D57" s="41">
        <f t="shared" si="6"/>
        <v>24</v>
      </c>
      <c r="E57" s="42" t="str">
        <f t="shared" si="2"/>
        <v>SEVILLA</v>
      </c>
      <c r="F57" s="42">
        <f t="shared" si="7"/>
        <v>2188750</v>
      </c>
      <c r="G57" s="42">
        <f t="shared" si="8"/>
        <v>1767688</v>
      </c>
    </row>
    <row r="58" spans="1:7" x14ac:dyDescent="0.25">
      <c r="A58" s="42" t="str">
        <f t="shared" si="3"/>
        <v>PASAIA</v>
      </c>
      <c r="B58" s="41">
        <f t="shared" si="4"/>
        <v>2390741</v>
      </c>
      <c r="C58" s="41">
        <f t="shared" si="5"/>
        <v>2206862</v>
      </c>
      <c r="D58" s="41">
        <f t="shared" si="6"/>
        <v>18</v>
      </c>
      <c r="E58" s="42" t="str">
        <f t="shared" si="2"/>
        <v>VIGO</v>
      </c>
      <c r="F58" s="42">
        <f t="shared" si="7"/>
        <v>2090995</v>
      </c>
      <c r="G58" s="42">
        <f t="shared" si="8"/>
        <v>1987344</v>
      </c>
    </row>
    <row r="59" spans="1:7" x14ac:dyDescent="0.25">
      <c r="A59" s="42" t="str">
        <f t="shared" si="3"/>
        <v>SANTA CRUZ DE TENERIFE</v>
      </c>
      <c r="B59" s="41">
        <f t="shared" si="4"/>
        <v>8087020</v>
      </c>
      <c r="C59" s="41">
        <f t="shared" si="5"/>
        <v>8107576</v>
      </c>
      <c r="D59" s="41">
        <f t="shared" si="6"/>
        <v>10</v>
      </c>
      <c r="E59" s="42" t="str">
        <f t="shared" si="2"/>
        <v>MALAGA</v>
      </c>
      <c r="F59" s="42">
        <f t="shared" si="7"/>
        <v>1801781</v>
      </c>
      <c r="G59" s="42">
        <f t="shared" si="8"/>
        <v>1629867</v>
      </c>
    </row>
    <row r="60" spans="1:7" x14ac:dyDescent="0.25">
      <c r="A60" s="42" t="str">
        <f t="shared" si="3"/>
        <v>SANTANDER</v>
      </c>
      <c r="B60" s="41">
        <f t="shared" si="4"/>
        <v>2367513</v>
      </c>
      <c r="C60" s="41">
        <f t="shared" si="5"/>
        <v>2513142</v>
      </c>
      <c r="D60" s="41">
        <f t="shared" si="6"/>
        <v>19</v>
      </c>
      <c r="E60" s="42" t="str">
        <f t="shared" si="2"/>
        <v>ALICANTE</v>
      </c>
      <c r="F60" s="42">
        <f t="shared" si="7"/>
        <v>1530017</v>
      </c>
      <c r="G60" s="42">
        <f t="shared" si="8"/>
        <v>1397518</v>
      </c>
    </row>
    <row r="61" spans="1:7" x14ac:dyDescent="0.25">
      <c r="A61" s="42" t="str">
        <f t="shared" si="3"/>
        <v>SEVILLA</v>
      </c>
      <c r="B61" s="41">
        <f t="shared" si="4"/>
        <v>2188750</v>
      </c>
      <c r="C61" s="41">
        <f t="shared" si="5"/>
        <v>1767688</v>
      </c>
      <c r="D61" s="41">
        <f t="shared" si="6"/>
        <v>20</v>
      </c>
      <c r="E61" s="42" t="str">
        <f t="shared" si="2"/>
        <v>MOTRIL</v>
      </c>
      <c r="F61" s="42">
        <f t="shared" si="7"/>
        <v>1247128</v>
      </c>
      <c r="G61" s="42">
        <f t="shared" si="8"/>
        <v>1088951</v>
      </c>
    </row>
    <row r="62" spans="1:7" x14ac:dyDescent="0.25">
      <c r="A62" s="42" t="str">
        <f t="shared" si="3"/>
        <v>TARRAGONA</v>
      </c>
      <c r="B62" s="41">
        <f t="shared" si="4"/>
        <v>13214890</v>
      </c>
      <c r="C62" s="41">
        <f t="shared" si="5"/>
        <v>12791838</v>
      </c>
      <c r="D62" s="41">
        <f t="shared" si="6"/>
        <v>5</v>
      </c>
      <c r="E62" s="42" t="str">
        <f t="shared" si="2"/>
        <v>CEUTA</v>
      </c>
      <c r="F62" s="42">
        <f t="shared" si="7"/>
        <v>940676</v>
      </c>
      <c r="G62" s="42">
        <f t="shared" si="8"/>
        <v>769564</v>
      </c>
    </row>
    <row r="63" spans="1:7" x14ac:dyDescent="0.25">
      <c r="A63" s="42" t="str">
        <f t="shared" si="3"/>
        <v>VALENCIA</v>
      </c>
      <c r="B63" s="41">
        <f t="shared" si="4"/>
        <v>18720165</v>
      </c>
      <c r="C63" s="41">
        <f t="shared" si="5"/>
        <v>16598257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756958</v>
      </c>
      <c r="G63" s="42">
        <f t="shared" si="8"/>
        <v>832818</v>
      </c>
    </row>
    <row r="64" spans="1:7" x14ac:dyDescent="0.25">
      <c r="A64" s="42" t="str">
        <f t="shared" si="3"/>
        <v>VIGO</v>
      </c>
      <c r="B64" s="41">
        <f t="shared" si="4"/>
        <v>2090995</v>
      </c>
      <c r="C64" s="41">
        <f t="shared" si="5"/>
        <v>1987344</v>
      </c>
      <c r="D64" s="41">
        <f t="shared" si="6"/>
        <v>21</v>
      </c>
      <c r="E64" s="42" t="str">
        <f t="shared" si="2"/>
        <v>VILAGARCIA</v>
      </c>
      <c r="F64" s="42">
        <f t="shared" si="7"/>
        <v>501692</v>
      </c>
      <c r="G64" s="42">
        <f t="shared" si="8"/>
        <v>453505</v>
      </c>
    </row>
    <row r="65" spans="1:7" x14ac:dyDescent="0.25">
      <c r="A65" s="42" t="str">
        <f t="shared" si="3"/>
        <v>VILAGARCIA</v>
      </c>
      <c r="B65" s="41">
        <f t="shared" si="4"/>
        <v>501692</v>
      </c>
      <c r="C65" s="41">
        <f t="shared" si="5"/>
        <v>453505</v>
      </c>
      <c r="D65" s="41">
        <f t="shared" si="6"/>
        <v>27</v>
      </c>
      <c r="E65" s="42" t="str">
        <f t="shared" si="2"/>
        <v>MELILLA</v>
      </c>
      <c r="F65" s="42">
        <f t="shared" si="7"/>
        <v>350465</v>
      </c>
      <c r="G65" s="42">
        <f t="shared" si="8"/>
        <v>317932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1260288</v>
      </c>
      <c r="C7" s="37">
        <v>1101192</v>
      </c>
      <c r="D7" s="37">
        <v>6023819</v>
      </c>
      <c r="E7" s="37">
        <v>5762337</v>
      </c>
      <c r="F7" s="10">
        <f>((E7*100)/D7)-100</f>
        <v>-4.3408010765263754</v>
      </c>
      <c r="G7" s="1"/>
      <c r="H7" s="1"/>
      <c r="I7" s="1"/>
    </row>
    <row r="8" spans="1:12" x14ac:dyDescent="0.25">
      <c r="A8" s="11" t="s">
        <v>42</v>
      </c>
      <c r="B8" s="38">
        <v>313375</v>
      </c>
      <c r="C8" s="38">
        <v>264688</v>
      </c>
      <c r="D8" s="38">
        <v>1375454</v>
      </c>
      <c r="E8" s="38">
        <v>1505332</v>
      </c>
      <c r="F8" s="13">
        <f t="shared" ref="F8:F35" si="0">((E8*100)/D8)-100</f>
        <v>9.4425549673053411</v>
      </c>
      <c r="G8" s="1"/>
      <c r="H8" s="1"/>
      <c r="I8" s="1"/>
    </row>
    <row r="9" spans="1:12" x14ac:dyDescent="0.25">
      <c r="A9" s="8" t="s">
        <v>43</v>
      </c>
      <c r="B9" s="37">
        <v>645511</v>
      </c>
      <c r="C9" s="37">
        <v>668533</v>
      </c>
      <c r="D9" s="37">
        <v>2679447</v>
      </c>
      <c r="E9" s="37">
        <v>2617016</v>
      </c>
      <c r="F9" s="10">
        <f t="shared" si="0"/>
        <v>-2.3299957043375059</v>
      </c>
      <c r="G9" s="1"/>
      <c r="H9" s="1"/>
      <c r="I9" s="1"/>
    </row>
    <row r="10" spans="1:12" x14ac:dyDescent="0.25">
      <c r="A10" s="11" t="s">
        <v>44</v>
      </c>
      <c r="B10" s="38">
        <v>383017</v>
      </c>
      <c r="C10" s="38">
        <v>520470</v>
      </c>
      <c r="D10" s="38">
        <v>2004359</v>
      </c>
      <c r="E10" s="38">
        <v>2591986</v>
      </c>
      <c r="F10" s="13">
        <f t="shared" si="0"/>
        <v>29.317452612032071</v>
      </c>
      <c r="G10" s="1"/>
      <c r="H10" s="1"/>
      <c r="I10" s="1"/>
    </row>
    <row r="11" spans="1:12" x14ac:dyDescent="0.25">
      <c r="A11" s="8" t="s">
        <v>45</v>
      </c>
      <c r="B11" s="37">
        <v>5274759</v>
      </c>
      <c r="C11" s="37">
        <v>6334717</v>
      </c>
      <c r="D11" s="37">
        <v>25778151</v>
      </c>
      <c r="E11" s="37">
        <v>27634671</v>
      </c>
      <c r="F11" s="10">
        <f t="shared" si="0"/>
        <v>7.2019129688548986</v>
      </c>
      <c r="G11" s="1"/>
      <c r="H11" s="1"/>
      <c r="I11" s="1"/>
    </row>
    <row r="12" spans="1:12" x14ac:dyDescent="0.25">
      <c r="A12" s="11" t="s">
        <v>46</v>
      </c>
      <c r="B12" s="38">
        <v>454626</v>
      </c>
      <c r="C12" s="38">
        <v>519892</v>
      </c>
      <c r="D12" s="38">
        <v>2191769</v>
      </c>
      <c r="E12" s="38">
        <v>2435690</v>
      </c>
      <c r="F12" s="13">
        <f t="shared" si="0"/>
        <v>11.128955651804546</v>
      </c>
      <c r="G12" s="1"/>
      <c r="H12" s="1"/>
      <c r="I12" s="1"/>
    </row>
    <row r="13" spans="1:12" x14ac:dyDescent="0.25">
      <c r="A13" s="8" t="s">
        <v>47</v>
      </c>
      <c r="B13" s="37">
        <v>1187381</v>
      </c>
      <c r="C13" s="37">
        <v>1339706</v>
      </c>
      <c r="D13" s="37">
        <v>5171712</v>
      </c>
      <c r="E13" s="37">
        <v>5691087</v>
      </c>
      <c r="F13" s="10">
        <f t="shared" si="0"/>
        <v>10.042612581675087</v>
      </c>
      <c r="G13" s="1"/>
      <c r="H13" s="1"/>
      <c r="I13" s="1"/>
    </row>
    <row r="14" spans="1:12" x14ac:dyDescent="0.25">
      <c r="A14" s="11" t="s">
        <v>48</v>
      </c>
      <c r="B14" s="38">
        <v>3882117</v>
      </c>
      <c r="C14" s="38">
        <v>3936109</v>
      </c>
      <c r="D14" s="38">
        <v>18125400</v>
      </c>
      <c r="E14" s="38">
        <v>18775875</v>
      </c>
      <c r="F14" s="13">
        <f t="shared" si="0"/>
        <v>3.5887483862425142</v>
      </c>
      <c r="G14" s="1"/>
      <c r="H14" s="1"/>
      <c r="I14" s="1"/>
    </row>
    <row r="15" spans="1:12" x14ac:dyDescent="0.25">
      <c r="A15" s="8" t="s">
        <v>49</v>
      </c>
      <c r="B15" s="37">
        <v>2807014</v>
      </c>
      <c r="C15" s="37">
        <v>3084500</v>
      </c>
      <c r="D15" s="37">
        <v>13224210</v>
      </c>
      <c r="E15" s="37">
        <v>14591715</v>
      </c>
      <c r="F15" s="10">
        <f t="shared" si="0"/>
        <v>10.340920175950018</v>
      </c>
      <c r="G15" s="1"/>
      <c r="H15" s="1"/>
      <c r="I15" s="1"/>
    </row>
    <row r="16" spans="1:12" x14ac:dyDescent="0.25">
      <c r="A16" s="11" t="s">
        <v>50</v>
      </c>
      <c r="B16" s="38">
        <v>2355455</v>
      </c>
      <c r="C16" s="38">
        <v>1911374</v>
      </c>
      <c r="D16" s="38">
        <v>10804381</v>
      </c>
      <c r="E16" s="38">
        <v>11010821</v>
      </c>
      <c r="F16" s="13">
        <f t="shared" si="0"/>
        <v>1.9107064069658435</v>
      </c>
      <c r="G16" s="1"/>
      <c r="H16" s="1"/>
      <c r="I16" s="1"/>
    </row>
    <row r="17" spans="1:9" x14ac:dyDescent="0.25">
      <c r="A17" s="8" t="s">
        <v>51</v>
      </c>
      <c r="B17" s="37">
        <v>1257132</v>
      </c>
      <c r="C17" s="37">
        <v>1029926</v>
      </c>
      <c r="D17" s="37">
        <v>5489711</v>
      </c>
      <c r="E17" s="37">
        <v>5195028</v>
      </c>
      <c r="F17" s="10">
        <f t="shared" si="0"/>
        <v>-5.3679146315716793</v>
      </c>
      <c r="G17" s="1"/>
      <c r="H17" s="1"/>
      <c r="I17" s="1"/>
    </row>
    <row r="18" spans="1:9" x14ac:dyDescent="0.25">
      <c r="A18" s="11" t="s">
        <v>52</v>
      </c>
      <c r="B18" s="38">
        <v>126943</v>
      </c>
      <c r="C18" s="38">
        <v>205204</v>
      </c>
      <c r="D18" s="38">
        <v>617486</v>
      </c>
      <c r="E18" s="38">
        <v>775152</v>
      </c>
      <c r="F18" s="13">
        <f t="shared" si="0"/>
        <v>25.533534363532127</v>
      </c>
      <c r="G18" s="1"/>
      <c r="H18" s="1"/>
      <c r="I18" s="1"/>
    </row>
    <row r="19" spans="1:9" x14ac:dyDescent="0.25">
      <c r="A19" s="8" t="s">
        <v>53</v>
      </c>
      <c r="B19" s="37">
        <v>859404</v>
      </c>
      <c r="C19" s="37">
        <v>1038637</v>
      </c>
      <c r="D19" s="37">
        <v>3858181</v>
      </c>
      <c r="E19" s="37">
        <v>4131249</v>
      </c>
      <c r="F19" s="10">
        <f t="shared" si="0"/>
        <v>7.0776358081697026</v>
      </c>
      <c r="G19" s="1"/>
      <c r="H19" s="1"/>
      <c r="I19" s="1"/>
    </row>
    <row r="20" spans="1:9" x14ac:dyDescent="0.25">
      <c r="A20" s="11" t="s">
        <v>54</v>
      </c>
      <c r="B20" s="38">
        <v>2345018</v>
      </c>
      <c r="C20" s="38">
        <v>1535591</v>
      </c>
      <c r="D20" s="38">
        <v>9370950</v>
      </c>
      <c r="E20" s="38">
        <v>8475933</v>
      </c>
      <c r="F20" s="13">
        <f t="shared" si="0"/>
        <v>-9.5509740207769767</v>
      </c>
      <c r="G20" s="1"/>
      <c r="H20" s="1"/>
      <c r="I20" s="1"/>
    </row>
    <row r="21" spans="1:9" x14ac:dyDescent="0.25">
      <c r="A21" s="8" t="s">
        <v>55</v>
      </c>
      <c r="B21" s="37">
        <v>1509255</v>
      </c>
      <c r="C21" s="37">
        <v>1779199</v>
      </c>
      <c r="D21" s="37">
        <v>7608170</v>
      </c>
      <c r="E21" s="37">
        <v>8316234</v>
      </c>
      <c r="F21" s="10">
        <f t="shared" si="0"/>
        <v>9.3066269549707812</v>
      </c>
      <c r="G21" s="1"/>
      <c r="H21" s="1"/>
      <c r="I21" s="1"/>
    </row>
    <row r="22" spans="1:9" x14ac:dyDescent="0.25">
      <c r="A22" s="11" t="s">
        <v>56</v>
      </c>
      <c r="B22" s="38">
        <v>1875690</v>
      </c>
      <c r="C22" s="38">
        <v>1798636</v>
      </c>
      <c r="D22" s="38">
        <v>9569525</v>
      </c>
      <c r="E22" s="38">
        <v>9054647</v>
      </c>
      <c r="F22" s="13">
        <f t="shared" si="0"/>
        <v>-5.3803924437210782</v>
      </c>
      <c r="G22" s="1"/>
      <c r="H22" s="1"/>
      <c r="I22" s="1"/>
    </row>
    <row r="23" spans="1:9" x14ac:dyDescent="0.25">
      <c r="A23" s="8" t="s">
        <v>57</v>
      </c>
      <c r="B23" s="37">
        <v>373314</v>
      </c>
      <c r="C23" s="37">
        <v>313809</v>
      </c>
      <c r="D23" s="37">
        <v>1594709</v>
      </c>
      <c r="E23" s="37">
        <v>1747841</v>
      </c>
      <c r="F23" s="10">
        <f t="shared" si="0"/>
        <v>9.6025042813453751</v>
      </c>
      <c r="G23" s="1"/>
      <c r="H23" s="1"/>
      <c r="I23" s="1"/>
    </row>
    <row r="24" spans="1:9" x14ac:dyDescent="0.25">
      <c r="A24" s="11" t="s">
        <v>58</v>
      </c>
      <c r="B24" s="38">
        <v>159737</v>
      </c>
      <c r="C24" s="38">
        <v>129864</v>
      </c>
      <c r="D24" s="38">
        <v>798071</v>
      </c>
      <c r="E24" s="38">
        <v>728999</v>
      </c>
      <c r="F24" s="13">
        <f t="shared" si="0"/>
        <v>-8.6548690530040631</v>
      </c>
      <c r="G24" s="1"/>
      <c r="H24" s="1"/>
      <c r="I24" s="1"/>
    </row>
    <row r="25" spans="1:9" x14ac:dyDescent="0.25">
      <c r="A25" s="8" t="s">
        <v>59</v>
      </c>
      <c r="B25" s="37">
        <v>68043</v>
      </c>
      <c r="C25" s="37">
        <v>74994</v>
      </c>
      <c r="D25" s="37">
        <v>311841</v>
      </c>
      <c r="E25" s="37">
        <v>340354</v>
      </c>
      <c r="F25" s="10">
        <f t="shared" si="0"/>
        <v>9.1434416898355266</v>
      </c>
      <c r="G25" s="1"/>
      <c r="H25" s="1"/>
      <c r="I25" s="1"/>
    </row>
    <row r="26" spans="1:9" x14ac:dyDescent="0.25">
      <c r="A26" s="11" t="s">
        <v>60</v>
      </c>
      <c r="B26" s="38">
        <v>252301</v>
      </c>
      <c r="C26" s="38">
        <v>284808</v>
      </c>
      <c r="D26" s="38">
        <v>1081293</v>
      </c>
      <c r="E26" s="38">
        <v>1238864</v>
      </c>
      <c r="F26" s="13">
        <f t="shared" si="0"/>
        <v>14.572460933345539</v>
      </c>
      <c r="G26" s="1"/>
      <c r="H26" s="1"/>
      <c r="I26" s="1"/>
    </row>
    <row r="27" spans="1:9" x14ac:dyDescent="0.25">
      <c r="A27" s="8" t="s">
        <v>61</v>
      </c>
      <c r="B27" s="37">
        <v>445016</v>
      </c>
      <c r="C27" s="37">
        <v>512546</v>
      </c>
      <c r="D27" s="37">
        <v>2182871</v>
      </c>
      <c r="E27" s="37">
        <v>2363699</v>
      </c>
      <c r="F27" s="10">
        <f t="shared" si="0"/>
        <v>8.2839526476827956</v>
      </c>
      <c r="G27" s="1"/>
      <c r="H27" s="1"/>
      <c r="I27" s="1"/>
    </row>
    <row r="28" spans="1:9" x14ac:dyDescent="0.25">
      <c r="A28" s="11" t="s">
        <v>62</v>
      </c>
      <c r="B28" s="38">
        <v>1525732</v>
      </c>
      <c r="C28" s="38">
        <v>1552787</v>
      </c>
      <c r="D28" s="38">
        <v>7657591</v>
      </c>
      <c r="E28" s="38">
        <v>7679434</v>
      </c>
      <c r="F28" s="13">
        <f t="shared" si="0"/>
        <v>0.28524636533865078</v>
      </c>
      <c r="G28" s="1"/>
      <c r="H28" s="1"/>
      <c r="I28" s="1"/>
    </row>
    <row r="29" spans="1:9" x14ac:dyDescent="0.25">
      <c r="A29" s="8" t="s">
        <v>63</v>
      </c>
      <c r="B29" s="37">
        <v>588051</v>
      </c>
      <c r="C29" s="37">
        <v>514250</v>
      </c>
      <c r="D29" s="37">
        <v>2484395</v>
      </c>
      <c r="E29" s="37">
        <v>2342893</v>
      </c>
      <c r="F29" s="10">
        <f t="shared" si="0"/>
        <v>-5.6956321357916124</v>
      </c>
      <c r="G29" s="1"/>
      <c r="H29" s="1"/>
      <c r="I29" s="1"/>
    </row>
    <row r="30" spans="1:9" x14ac:dyDescent="0.25">
      <c r="A30" s="11" t="s">
        <v>64</v>
      </c>
      <c r="B30" s="38">
        <v>386791</v>
      </c>
      <c r="C30" s="38">
        <v>472339</v>
      </c>
      <c r="D30" s="38">
        <v>1767688</v>
      </c>
      <c r="E30" s="38">
        <v>2188750</v>
      </c>
      <c r="F30" s="13">
        <f t="shared" si="0"/>
        <v>23.819927498517842</v>
      </c>
      <c r="G30" s="1"/>
      <c r="H30" s="1"/>
      <c r="I30" s="1"/>
    </row>
    <row r="31" spans="1:9" x14ac:dyDescent="0.25">
      <c r="A31" s="8" t="s">
        <v>65</v>
      </c>
      <c r="B31" s="37">
        <v>2386307</v>
      </c>
      <c r="C31" s="37">
        <v>2801783</v>
      </c>
      <c r="D31" s="37">
        <v>12684453</v>
      </c>
      <c r="E31" s="37">
        <v>13135623</v>
      </c>
      <c r="F31" s="10">
        <f t="shared" si="0"/>
        <v>3.5568739148625497</v>
      </c>
      <c r="G31" s="1"/>
      <c r="H31" s="1"/>
      <c r="I31" s="1"/>
    </row>
    <row r="32" spans="1:9" x14ac:dyDescent="0.25">
      <c r="A32" s="11" t="s">
        <v>66</v>
      </c>
      <c r="B32" s="38">
        <v>3476768</v>
      </c>
      <c r="C32" s="38">
        <v>3928735</v>
      </c>
      <c r="D32" s="38">
        <v>16466362</v>
      </c>
      <c r="E32" s="38">
        <v>18626504</v>
      </c>
      <c r="F32" s="13">
        <f t="shared" si="0"/>
        <v>13.118513974124951</v>
      </c>
      <c r="G32" s="1"/>
      <c r="H32" s="1"/>
      <c r="I32" s="1"/>
    </row>
    <row r="33" spans="1:9" x14ac:dyDescent="0.25">
      <c r="A33" s="8" t="s">
        <v>67</v>
      </c>
      <c r="B33" s="37">
        <v>398729</v>
      </c>
      <c r="C33" s="37">
        <v>426881</v>
      </c>
      <c r="D33" s="37">
        <v>1800238</v>
      </c>
      <c r="E33" s="37">
        <v>1885518</v>
      </c>
      <c r="F33" s="10">
        <f t="shared" si="0"/>
        <v>4.7371514210898766</v>
      </c>
      <c r="G33" s="1"/>
      <c r="H33" s="1"/>
      <c r="I33" s="1"/>
    </row>
    <row r="34" spans="1:9" x14ac:dyDescent="0.25">
      <c r="A34" s="11" t="s">
        <v>68</v>
      </c>
      <c r="B34" s="38">
        <v>109483</v>
      </c>
      <c r="C34" s="38">
        <v>116531</v>
      </c>
      <c r="D34" s="38">
        <v>449971</v>
      </c>
      <c r="E34" s="38">
        <v>497872</v>
      </c>
      <c r="F34" s="13">
        <f t="shared" si="0"/>
        <v>10.64535270050736</v>
      </c>
      <c r="G34" s="1"/>
      <c r="H34" s="1"/>
      <c r="I34" s="1"/>
    </row>
    <row r="35" spans="1:9" x14ac:dyDescent="0.25">
      <c r="A35" s="14" t="s">
        <v>69</v>
      </c>
      <c r="B35" s="15">
        <f>SUM(B7:B34)</f>
        <v>36707257</v>
      </c>
      <c r="C35" s="15">
        <f t="shared" ref="C35:E35" si="1">SUM(C7:C34)</f>
        <v>38197701</v>
      </c>
      <c r="D35" s="15">
        <f t="shared" si="1"/>
        <v>173172208</v>
      </c>
      <c r="E35" s="15">
        <f t="shared" si="1"/>
        <v>181341124</v>
      </c>
      <c r="F35" s="16">
        <f t="shared" si="0"/>
        <v>4.7172211374702755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5762337</v>
      </c>
      <c r="C38" s="41">
        <f>D7</f>
        <v>6023819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27634671</v>
      </c>
      <c r="G38" s="42">
        <f>LOOKUP(E38,$A$38:$A$65,$C$38:$C$65)</f>
        <v>25778151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1505332</v>
      </c>
      <c r="C39" s="41">
        <f t="shared" ref="C39:C65" si="5">D8</f>
        <v>1375454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18775875</v>
      </c>
      <c r="G39" s="42">
        <f t="shared" ref="G39:G65" si="8">LOOKUP(E39,$A$38:$A$65,$C$38:$C$65)</f>
        <v>18125400</v>
      </c>
    </row>
    <row r="40" spans="1:9" x14ac:dyDescent="0.25">
      <c r="A40" s="42" t="str">
        <f t="shared" si="3"/>
        <v>ALMERIA</v>
      </c>
      <c r="B40" s="41">
        <f t="shared" si="4"/>
        <v>2617016</v>
      </c>
      <c r="C40" s="41">
        <f t="shared" si="5"/>
        <v>2679447</v>
      </c>
      <c r="D40" s="41">
        <f t="shared" si="6"/>
        <v>15</v>
      </c>
      <c r="E40" s="42" t="str">
        <f t="shared" si="2"/>
        <v>VALENCIA</v>
      </c>
      <c r="F40" s="42">
        <f t="shared" si="7"/>
        <v>18626504</v>
      </c>
      <c r="G40" s="42">
        <f t="shared" si="8"/>
        <v>16466362</v>
      </c>
    </row>
    <row r="41" spans="1:9" x14ac:dyDescent="0.25">
      <c r="A41" s="42" t="str">
        <f t="shared" si="3"/>
        <v>AVILES</v>
      </c>
      <c r="B41" s="41">
        <f t="shared" si="4"/>
        <v>2591986</v>
      </c>
      <c r="C41" s="41">
        <f t="shared" si="5"/>
        <v>2004359</v>
      </c>
      <c r="D41" s="41">
        <f t="shared" si="6"/>
        <v>16</v>
      </c>
      <c r="E41" s="42" t="str">
        <f t="shared" si="2"/>
        <v>BILBAO</v>
      </c>
      <c r="F41" s="42">
        <f t="shared" si="7"/>
        <v>14591715</v>
      </c>
      <c r="G41" s="42">
        <f t="shared" si="8"/>
        <v>13224210</v>
      </c>
    </row>
    <row r="42" spans="1:9" x14ac:dyDescent="0.25">
      <c r="A42" s="42" t="str">
        <f t="shared" si="3"/>
        <v>BAHIA DE ALGECIRAS</v>
      </c>
      <c r="B42" s="41">
        <f t="shared" si="4"/>
        <v>27634671</v>
      </c>
      <c r="C42" s="41">
        <f t="shared" si="5"/>
        <v>25778151</v>
      </c>
      <c r="D42" s="41">
        <f t="shared" si="6"/>
        <v>1</v>
      </c>
      <c r="E42" s="42" t="str">
        <f t="shared" si="2"/>
        <v>TARRAGONA</v>
      </c>
      <c r="F42" s="42">
        <f t="shared" si="7"/>
        <v>13135623</v>
      </c>
      <c r="G42" s="42">
        <f t="shared" si="8"/>
        <v>12684453</v>
      </c>
    </row>
    <row r="43" spans="1:9" x14ac:dyDescent="0.25">
      <c r="A43" s="42" t="str">
        <f t="shared" si="3"/>
        <v>BAHIA DE CADIZ</v>
      </c>
      <c r="B43" s="41">
        <f t="shared" si="4"/>
        <v>2435690</v>
      </c>
      <c r="C43" s="41">
        <f t="shared" si="5"/>
        <v>2191769</v>
      </c>
      <c r="D43" s="41">
        <f t="shared" si="6"/>
        <v>17</v>
      </c>
      <c r="E43" s="42" t="str">
        <f t="shared" si="2"/>
        <v>CARTAGENA</v>
      </c>
      <c r="F43" s="42">
        <f t="shared" si="7"/>
        <v>11010821</v>
      </c>
      <c r="G43" s="42">
        <f t="shared" si="8"/>
        <v>10804381</v>
      </c>
    </row>
    <row r="44" spans="1:9" x14ac:dyDescent="0.25">
      <c r="A44" s="42" t="str">
        <f t="shared" si="3"/>
        <v>BALEARES</v>
      </c>
      <c r="B44" s="41">
        <f t="shared" si="4"/>
        <v>5691087</v>
      </c>
      <c r="C44" s="41">
        <f t="shared" si="5"/>
        <v>5171712</v>
      </c>
      <c r="D44" s="41">
        <f t="shared" si="6"/>
        <v>12</v>
      </c>
      <c r="E44" s="42" t="str">
        <f t="shared" si="2"/>
        <v>LAS PALMAS</v>
      </c>
      <c r="F44" s="42">
        <f t="shared" si="7"/>
        <v>9054647</v>
      </c>
      <c r="G44" s="42">
        <f t="shared" si="8"/>
        <v>9569525</v>
      </c>
    </row>
    <row r="45" spans="1:9" x14ac:dyDescent="0.25">
      <c r="A45" s="42" t="str">
        <f t="shared" si="3"/>
        <v>BARCELONA</v>
      </c>
      <c r="B45" s="41">
        <f t="shared" si="4"/>
        <v>18775875</v>
      </c>
      <c r="C45" s="41">
        <f t="shared" si="5"/>
        <v>18125400</v>
      </c>
      <c r="D45" s="41">
        <f t="shared" si="6"/>
        <v>2</v>
      </c>
      <c r="E45" s="42" t="str">
        <f t="shared" si="2"/>
        <v>GIJON</v>
      </c>
      <c r="F45" s="42">
        <f t="shared" si="7"/>
        <v>8475933</v>
      </c>
      <c r="G45" s="42">
        <f t="shared" si="8"/>
        <v>9370950</v>
      </c>
    </row>
    <row r="46" spans="1:9" x14ac:dyDescent="0.25">
      <c r="A46" s="42" t="str">
        <f t="shared" si="3"/>
        <v>BILBAO</v>
      </c>
      <c r="B46" s="41">
        <f t="shared" si="4"/>
        <v>14591715</v>
      </c>
      <c r="C46" s="41">
        <f t="shared" si="5"/>
        <v>13224210</v>
      </c>
      <c r="D46" s="41">
        <f t="shared" si="6"/>
        <v>4</v>
      </c>
      <c r="E46" s="42" t="str">
        <f t="shared" si="2"/>
        <v>HUELVA</v>
      </c>
      <c r="F46" s="42">
        <f t="shared" si="7"/>
        <v>8316234</v>
      </c>
      <c r="G46" s="42">
        <f t="shared" si="8"/>
        <v>7608170</v>
      </c>
    </row>
    <row r="47" spans="1:9" x14ac:dyDescent="0.25">
      <c r="A47" s="42" t="str">
        <f t="shared" si="3"/>
        <v>CARTAGENA</v>
      </c>
      <c r="B47" s="41">
        <f t="shared" si="4"/>
        <v>11010821</v>
      </c>
      <c r="C47" s="41">
        <f t="shared" si="5"/>
        <v>10804381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7679434</v>
      </c>
      <c r="G47" s="42">
        <f t="shared" si="8"/>
        <v>7657591</v>
      </c>
    </row>
    <row r="48" spans="1:9" x14ac:dyDescent="0.25">
      <c r="A48" s="42" t="str">
        <f t="shared" si="3"/>
        <v>CASTELLON</v>
      </c>
      <c r="B48" s="41">
        <f t="shared" si="4"/>
        <v>5195028</v>
      </c>
      <c r="C48" s="41">
        <f t="shared" si="5"/>
        <v>5489711</v>
      </c>
      <c r="D48" s="41">
        <f t="shared" si="6"/>
        <v>13</v>
      </c>
      <c r="E48" s="42" t="str">
        <f t="shared" si="2"/>
        <v>A CORUÑA</v>
      </c>
      <c r="F48" s="42">
        <f t="shared" si="7"/>
        <v>5762337</v>
      </c>
      <c r="G48" s="42">
        <f t="shared" si="8"/>
        <v>6023819</v>
      </c>
    </row>
    <row r="49" spans="1:7" x14ac:dyDescent="0.25">
      <c r="A49" s="42" t="str">
        <f t="shared" si="3"/>
        <v>CEUTA</v>
      </c>
      <c r="B49" s="41">
        <f t="shared" si="4"/>
        <v>775152</v>
      </c>
      <c r="C49" s="41">
        <f t="shared" si="5"/>
        <v>617486</v>
      </c>
      <c r="D49" s="41">
        <f t="shared" si="6"/>
        <v>25</v>
      </c>
      <c r="E49" s="42" t="str">
        <f t="shared" si="2"/>
        <v>BALEARES</v>
      </c>
      <c r="F49" s="42">
        <f t="shared" si="7"/>
        <v>5691087</v>
      </c>
      <c r="G49" s="42">
        <f t="shared" si="8"/>
        <v>5171712</v>
      </c>
    </row>
    <row r="50" spans="1:7" x14ac:dyDescent="0.25">
      <c r="A50" s="42" t="str">
        <f t="shared" si="3"/>
        <v>FERROL-SAN CIBRAO</v>
      </c>
      <c r="B50" s="41">
        <f t="shared" si="4"/>
        <v>4131249</v>
      </c>
      <c r="C50" s="41">
        <f t="shared" si="5"/>
        <v>3858181</v>
      </c>
      <c r="D50" s="41">
        <f t="shared" si="6"/>
        <v>14</v>
      </c>
      <c r="E50" s="42" t="str">
        <f t="shared" si="2"/>
        <v>CASTELLON</v>
      </c>
      <c r="F50" s="42">
        <f t="shared" si="7"/>
        <v>5195028</v>
      </c>
      <c r="G50" s="42">
        <f t="shared" si="8"/>
        <v>5489711</v>
      </c>
    </row>
    <row r="51" spans="1:7" x14ac:dyDescent="0.25">
      <c r="A51" s="42" t="str">
        <f t="shared" si="3"/>
        <v>GIJON</v>
      </c>
      <c r="B51" s="41">
        <f t="shared" si="4"/>
        <v>8475933</v>
      </c>
      <c r="C51" s="41">
        <f t="shared" si="5"/>
        <v>9370950</v>
      </c>
      <c r="D51" s="41">
        <f t="shared" si="6"/>
        <v>8</v>
      </c>
      <c r="E51" s="42" t="str">
        <f t="shared" si="2"/>
        <v>FERROL-SAN CIBRAO</v>
      </c>
      <c r="F51" s="42">
        <f t="shared" si="7"/>
        <v>4131249</v>
      </c>
      <c r="G51" s="42">
        <f t="shared" si="8"/>
        <v>3858181</v>
      </c>
    </row>
    <row r="52" spans="1:7" x14ac:dyDescent="0.25">
      <c r="A52" s="42" t="str">
        <f t="shared" si="3"/>
        <v>HUELVA</v>
      </c>
      <c r="B52" s="41">
        <f t="shared" si="4"/>
        <v>8316234</v>
      </c>
      <c r="C52" s="41">
        <f t="shared" si="5"/>
        <v>7608170</v>
      </c>
      <c r="D52" s="41">
        <f t="shared" si="6"/>
        <v>9</v>
      </c>
      <c r="E52" s="42" t="str">
        <f t="shared" si="2"/>
        <v>ALMERIA</v>
      </c>
      <c r="F52" s="42">
        <f t="shared" si="7"/>
        <v>2617016</v>
      </c>
      <c r="G52" s="42">
        <f t="shared" si="8"/>
        <v>2679447</v>
      </c>
    </row>
    <row r="53" spans="1:7" x14ac:dyDescent="0.25">
      <c r="A53" s="42" t="str">
        <f t="shared" si="3"/>
        <v>LAS PALMAS</v>
      </c>
      <c r="B53" s="41">
        <f t="shared" si="4"/>
        <v>9054647</v>
      </c>
      <c r="C53" s="41">
        <f t="shared" si="5"/>
        <v>9569525</v>
      </c>
      <c r="D53" s="41">
        <f t="shared" si="6"/>
        <v>7</v>
      </c>
      <c r="E53" s="42" t="str">
        <f t="shared" si="2"/>
        <v>AVILES</v>
      </c>
      <c r="F53" s="42">
        <f t="shared" si="7"/>
        <v>2591986</v>
      </c>
      <c r="G53" s="42">
        <f t="shared" si="8"/>
        <v>2004359</v>
      </c>
    </row>
    <row r="54" spans="1:7" x14ac:dyDescent="0.25">
      <c r="A54" s="42" t="str">
        <f t="shared" si="3"/>
        <v>MALAGA</v>
      </c>
      <c r="B54" s="41">
        <f t="shared" si="4"/>
        <v>1747841</v>
      </c>
      <c r="C54" s="41">
        <f t="shared" si="5"/>
        <v>1594709</v>
      </c>
      <c r="D54" s="41">
        <f t="shared" si="6"/>
        <v>22</v>
      </c>
      <c r="E54" s="42" t="str">
        <f t="shared" si="2"/>
        <v>BAHIA DE CADIZ</v>
      </c>
      <c r="F54" s="42">
        <f t="shared" si="7"/>
        <v>2435690</v>
      </c>
      <c r="G54" s="42">
        <f t="shared" si="8"/>
        <v>2191769</v>
      </c>
    </row>
    <row r="55" spans="1:7" x14ac:dyDescent="0.25">
      <c r="A55" s="42" t="str">
        <f t="shared" si="3"/>
        <v>MARIN Y RIA DE PONTEVEDRA</v>
      </c>
      <c r="B55" s="41">
        <f t="shared" si="4"/>
        <v>728999</v>
      </c>
      <c r="C55" s="41">
        <f t="shared" si="5"/>
        <v>798071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2363699</v>
      </c>
      <c r="G55" s="42">
        <f t="shared" si="8"/>
        <v>2182871</v>
      </c>
    </row>
    <row r="56" spans="1:7" x14ac:dyDescent="0.25">
      <c r="A56" s="42" t="str">
        <f t="shared" si="3"/>
        <v>MELILLA</v>
      </c>
      <c r="B56" s="41">
        <f t="shared" si="4"/>
        <v>340354</v>
      </c>
      <c r="C56" s="41">
        <f t="shared" si="5"/>
        <v>311841</v>
      </c>
      <c r="D56" s="41">
        <f t="shared" si="6"/>
        <v>28</v>
      </c>
      <c r="E56" s="42" t="str">
        <f t="shared" si="2"/>
        <v>SANTANDER</v>
      </c>
      <c r="F56" s="42">
        <f t="shared" si="9"/>
        <v>2342893</v>
      </c>
      <c r="G56" s="42">
        <f t="shared" si="8"/>
        <v>2484395</v>
      </c>
    </row>
    <row r="57" spans="1:7" x14ac:dyDescent="0.25">
      <c r="A57" s="42" t="str">
        <f t="shared" si="3"/>
        <v>MOTRIL</v>
      </c>
      <c r="B57" s="41">
        <f t="shared" si="4"/>
        <v>1238864</v>
      </c>
      <c r="C57" s="41">
        <f t="shared" si="5"/>
        <v>1081293</v>
      </c>
      <c r="D57" s="41">
        <f t="shared" si="6"/>
        <v>24</v>
      </c>
      <c r="E57" s="42" t="str">
        <f t="shared" si="2"/>
        <v>SEVILLA</v>
      </c>
      <c r="F57" s="42">
        <f t="shared" si="9"/>
        <v>2188750</v>
      </c>
      <c r="G57" s="42">
        <f t="shared" si="8"/>
        <v>1767688</v>
      </c>
    </row>
    <row r="58" spans="1:7" x14ac:dyDescent="0.25">
      <c r="A58" s="42" t="str">
        <f t="shared" si="3"/>
        <v>PASAIA</v>
      </c>
      <c r="B58" s="41">
        <f t="shared" si="4"/>
        <v>2363699</v>
      </c>
      <c r="C58" s="41">
        <f t="shared" si="5"/>
        <v>2182871</v>
      </c>
      <c r="D58" s="41">
        <f t="shared" si="6"/>
        <v>18</v>
      </c>
      <c r="E58" s="42" t="str">
        <f t="shared" si="2"/>
        <v>VIGO</v>
      </c>
      <c r="F58" s="42">
        <f t="shared" si="9"/>
        <v>1885518</v>
      </c>
      <c r="G58" s="42">
        <f t="shared" si="8"/>
        <v>1800238</v>
      </c>
    </row>
    <row r="59" spans="1:7" x14ac:dyDescent="0.25">
      <c r="A59" s="42" t="str">
        <f t="shared" si="3"/>
        <v>SANTA CRUZ DE TENERIFE</v>
      </c>
      <c r="B59" s="41">
        <f t="shared" si="4"/>
        <v>7679434</v>
      </c>
      <c r="C59" s="41">
        <f t="shared" si="5"/>
        <v>7657591</v>
      </c>
      <c r="D59" s="41">
        <f t="shared" si="6"/>
        <v>10</v>
      </c>
      <c r="E59" s="42" t="str">
        <f t="shared" si="2"/>
        <v>MALAGA</v>
      </c>
      <c r="F59" s="42">
        <f t="shared" si="9"/>
        <v>1747841</v>
      </c>
      <c r="G59" s="42">
        <f t="shared" si="8"/>
        <v>1594709</v>
      </c>
    </row>
    <row r="60" spans="1:7" x14ac:dyDescent="0.25">
      <c r="A60" s="42" t="str">
        <f t="shared" si="3"/>
        <v>SANTANDER</v>
      </c>
      <c r="B60" s="41">
        <f t="shared" si="4"/>
        <v>2342893</v>
      </c>
      <c r="C60" s="41">
        <f t="shared" si="5"/>
        <v>2484395</v>
      </c>
      <c r="D60" s="41">
        <f t="shared" si="6"/>
        <v>19</v>
      </c>
      <c r="E60" s="42" t="str">
        <f t="shared" si="2"/>
        <v>ALICANTE</v>
      </c>
      <c r="F60" s="42">
        <f t="shared" si="9"/>
        <v>1505332</v>
      </c>
      <c r="G60" s="42">
        <f t="shared" si="8"/>
        <v>1375454</v>
      </c>
    </row>
    <row r="61" spans="1:7" x14ac:dyDescent="0.25">
      <c r="A61" s="42" t="str">
        <f t="shared" si="3"/>
        <v>SEVILLA</v>
      </c>
      <c r="B61" s="41">
        <f t="shared" si="4"/>
        <v>2188750</v>
      </c>
      <c r="C61" s="41">
        <f t="shared" si="5"/>
        <v>1767688</v>
      </c>
      <c r="D61" s="41">
        <f t="shared" si="6"/>
        <v>20</v>
      </c>
      <c r="E61" s="42" t="str">
        <f t="shared" si="2"/>
        <v>MOTRIL</v>
      </c>
      <c r="F61" s="42">
        <f t="shared" si="9"/>
        <v>1238864</v>
      </c>
      <c r="G61" s="42">
        <f t="shared" si="8"/>
        <v>1081293</v>
      </c>
    </row>
    <row r="62" spans="1:7" x14ac:dyDescent="0.25">
      <c r="A62" s="42" t="str">
        <f t="shared" si="3"/>
        <v>TARRAGONA</v>
      </c>
      <c r="B62" s="41">
        <f t="shared" si="4"/>
        <v>13135623</v>
      </c>
      <c r="C62" s="41">
        <f t="shared" si="5"/>
        <v>12684453</v>
      </c>
      <c r="D62" s="41">
        <f t="shared" si="6"/>
        <v>5</v>
      </c>
      <c r="E62" s="42" t="str">
        <f t="shared" si="2"/>
        <v>CEUTA</v>
      </c>
      <c r="F62" s="42">
        <f t="shared" si="9"/>
        <v>775152</v>
      </c>
      <c r="G62" s="42">
        <f t="shared" si="8"/>
        <v>617486</v>
      </c>
    </row>
    <row r="63" spans="1:7" x14ac:dyDescent="0.25">
      <c r="A63" s="42" t="str">
        <f t="shared" si="3"/>
        <v>VALENCIA</v>
      </c>
      <c r="B63" s="41">
        <f t="shared" si="4"/>
        <v>18626504</v>
      </c>
      <c r="C63" s="41">
        <f t="shared" si="5"/>
        <v>16466362</v>
      </c>
      <c r="D63" s="41">
        <f t="shared" si="6"/>
        <v>3</v>
      </c>
      <c r="E63" s="42" t="str">
        <f t="shared" si="2"/>
        <v>MARIN Y RIA DE PONTEVEDRA</v>
      </c>
      <c r="F63" s="42">
        <f t="shared" si="9"/>
        <v>728999</v>
      </c>
      <c r="G63" s="42">
        <f t="shared" si="8"/>
        <v>798071</v>
      </c>
    </row>
    <row r="64" spans="1:7" x14ac:dyDescent="0.25">
      <c r="A64" s="42" t="str">
        <f t="shared" si="3"/>
        <v>VIGO</v>
      </c>
      <c r="B64" s="41">
        <f t="shared" si="4"/>
        <v>1885518</v>
      </c>
      <c r="C64" s="41">
        <f t="shared" si="5"/>
        <v>1800238</v>
      </c>
      <c r="D64" s="41">
        <f t="shared" si="6"/>
        <v>21</v>
      </c>
      <c r="E64" s="42" t="str">
        <f t="shared" si="2"/>
        <v>VILAGARCIA</v>
      </c>
      <c r="F64" s="42">
        <f t="shared" si="9"/>
        <v>497872</v>
      </c>
      <c r="G64" s="42">
        <f t="shared" si="8"/>
        <v>449971</v>
      </c>
    </row>
    <row r="65" spans="1:7" x14ac:dyDescent="0.25">
      <c r="A65" s="42" t="str">
        <f t="shared" si="3"/>
        <v>VILAGARCIA</v>
      </c>
      <c r="B65" s="41">
        <f t="shared" si="4"/>
        <v>497872</v>
      </c>
      <c r="C65" s="41">
        <f t="shared" si="5"/>
        <v>449971</v>
      </c>
      <c r="D65" s="41">
        <f t="shared" si="6"/>
        <v>27</v>
      </c>
      <c r="E65" s="42" t="str">
        <f t="shared" si="2"/>
        <v>MELILLA</v>
      </c>
      <c r="F65" s="42">
        <f t="shared" si="9"/>
        <v>340354</v>
      </c>
      <c r="G65" s="42">
        <f t="shared" si="8"/>
        <v>311841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747328</v>
      </c>
      <c r="C7" s="37">
        <v>751779</v>
      </c>
      <c r="D7" s="37">
        <v>3700834</v>
      </c>
      <c r="E7" s="37">
        <v>3607188</v>
      </c>
      <c r="F7" s="10">
        <f>((E7*100)/D7)-100</f>
        <v>-2.5304026065476108</v>
      </c>
      <c r="G7" s="1"/>
      <c r="H7" s="1"/>
      <c r="I7" s="1"/>
    </row>
    <row r="8" spans="1:12" x14ac:dyDescent="0.25">
      <c r="A8" s="11" t="s">
        <v>42</v>
      </c>
      <c r="B8" s="38">
        <v>10822</v>
      </c>
      <c r="C8" s="38">
        <v>12660</v>
      </c>
      <c r="D8" s="38">
        <v>64501</v>
      </c>
      <c r="E8" s="38">
        <v>72133</v>
      </c>
      <c r="F8" s="13">
        <f t="shared" ref="F8:F35" si="0">((E8*100)/D8)-100</f>
        <v>11.83237469186524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2000</v>
      </c>
      <c r="E9" s="37">
        <v>1048</v>
      </c>
      <c r="F9" s="10">
        <f t="shared" si="0"/>
        <v>-47.6</v>
      </c>
      <c r="G9" s="1"/>
      <c r="H9" s="1"/>
      <c r="I9" s="1"/>
    </row>
    <row r="10" spans="1:12" x14ac:dyDescent="0.25">
      <c r="A10" s="11" t="s">
        <v>44</v>
      </c>
      <c r="B10" s="38">
        <v>61375</v>
      </c>
      <c r="C10" s="38">
        <v>59265</v>
      </c>
      <c r="D10" s="38">
        <v>304538</v>
      </c>
      <c r="E10" s="38">
        <v>324121</v>
      </c>
      <c r="F10" s="13">
        <f t="shared" si="0"/>
        <v>6.4303962067131266</v>
      </c>
      <c r="G10" s="1"/>
      <c r="H10" s="1"/>
      <c r="I10" s="1"/>
    </row>
    <row r="11" spans="1:12" x14ac:dyDescent="0.25">
      <c r="A11" s="8" t="s">
        <v>45</v>
      </c>
      <c r="B11" s="37">
        <v>1453416</v>
      </c>
      <c r="C11" s="37">
        <v>1900431</v>
      </c>
      <c r="D11" s="37">
        <v>7993605</v>
      </c>
      <c r="E11" s="37">
        <v>9497056</v>
      </c>
      <c r="F11" s="10">
        <f t="shared" si="0"/>
        <v>18.808172282718502</v>
      </c>
      <c r="G11" s="1"/>
      <c r="H11" s="1"/>
      <c r="I11" s="1"/>
    </row>
    <row r="12" spans="1:12" x14ac:dyDescent="0.25">
      <c r="A12" s="11" t="s">
        <v>46</v>
      </c>
      <c r="B12" s="38">
        <v>17233</v>
      </c>
      <c r="C12" s="38">
        <v>11935</v>
      </c>
      <c r="D12" s="38">
        <v>52497</v>
      </c>
      <c r="E12" s="38">
        <v>31789</v>
      </c>
      <c r="F12" s="13">
        <f t="shared" si="0"/>
        <v>-39.446063584585787</v>
      </c>
      <c r="G12" s="1"/>
      <c r="H12" s="1"/>
      <c r="I12" s="1"/>
    </row>
    <row r="13" spans="1:12" x14ac:dyDescent="0.25">
      <c r="A13" s="8" t="s">
        <v>47</v>
      </c>
      <c r="B13" s="37">
        <v>154357</v>
      </c>
      <c r="C13" s="37">
        <v>180736</v>
      </c>
      <c r="D13" s="37">
        <v>728936</v>
      </c>
      <c r="E13" s="37">
        <v>785813</v>
      </c>
      <c r="F13" s="10">
        <f t="shared" si="0"/>
        <v>7.8027426276106553</v>
      </c>
      <c r="G13" s="1"/>
      <c r="H13" s="1"/>
      <c r="I13" s="1"/>
    </row>
    <row r="14" spans="1:12" x14ac:dyDescent="0.25">
      <c r="A14" s="11" t="s">
        <v>48</v>
      </c>
      <c r="B14" s="38">
        <v>1111637</v>
      </c>
      <c r="C14" s="38">
        <v>711953</v>
      </c>
      <c r="D14" s="38">
        <v>5065724</v>
      </c>
      <c r="E14" s="38">
        <v>4518739</v>
      </c>
      <c r="F14" s="13">
        <f t="shared" si="0"/>
        <v>-10.797765531639698</v>
      </c>
      <c r="G14" s="1"/>
      <c r="H14" s="1"/>
      <c r="I14" s="1"/>
    </row>
    <row r="15" spans="1:12" x14ac:dyDescent="0.25">
      <c r="A15" s="8" t="s">
        <v>49</v>
      </c>
      <c r="B15" s="37">
        <v>1613877</v>
      </c>
      <c r="C15" s="37">
        <v>1782711</v>
      </c>
      <c r="D15" s="37">
        <v>7692505</v>
      </c>
      <c r="E15" s="37">
        <v>8975551</v>
      </c>
      <c r="F15" s="10">
        <f t="shared" si="0"/>
        <v>16.679170179284895</v>
      </c>
      <c r="G15" s="1"/>
      <c r="H15" s="1"/>
      <c r="I15" s="1"/>
    </row>
    <row r="16" spans="1:12" x14ac:dyDescent="0.25">
      <c r="A16" s="11" t="s">
        <v>50</v>
      </c>
      <c r="B16" s="38">
        <v>1892535</v>
      </c>
      <c r="C16" s="38">
        <v>1459745</v>
      </c>
      <c r="D16" s="38">
        <v>8641007</v>
      </c>
      <c r="E16" s="38">
        <v>8395750</v>
      </c>
      <c r="F16" s="13">
        <f t="shared" si="0"/>
        <v>-2.838291879638561</v>
      </c>
      <c r="G16" s="1"/>
      <c r="H16" s="1"/>
      <c r="I16" s="1"/>
    </row>
    <row r="17" spans="1:9" x14ac:dyDescent="0.25">
      <c r="A17" s="8" t="s">
        <v>51</v>
      </c>
      <c r="B17" s="37">
        <v>868589</v>
      </c>
      <c r="C17" s="37">
        <v>580019</v>
      </c>
      <c r="D17" s="37">
        <v>3869231</v>
      </c>
      <c r="E17" s="37">
        <v>3474825</v>
      </c>
      <c r="F17" s="10">
        <f t="shared" si="0"/>
        <v>-10.19339501828658</v>
      </c>
      <c r="G17" s="1"/>
      <c r="H17" s="1"/>
      <c r="I17" s="1"/>
    </row>
    <row r="18" spans="1:9" x14ac:dyDescent="0.25">
      <c r="A18" s="11" t="s">
        <v>52</v>
      </c>
      <c r="B18" s="38">
        <v>49565</v>
      </c>
      <c r="C18" s="38">
        <v>123798</v>
      </c>
      <c r="D18" s="38">
        <v>258458</v>
      </c>
      <c r="E18" s="38">
        <v>396348</v>
      </c>
      <c r="F18" s="13">
        <f t="shared" si="0"/>
        <v>53.351028020026462</v>
      </c>
      <c r="G18" s="1"/>
      <c r="H18" s="1"/>
      <c r="I18" s="1"/>
    </row>
    <row r="19" spans="1:9" x14ac:dyDescent="0.25">
      <c r="A19" s="8" t="s">
        <v>53</v>
      </c>
      <c r="B19" s="37">
        <v>93402</v>
      </c>
      <c r="C19" s="37">
        <v>39456</v>
      </c>
      <c r="D19" s="37">
        <v>356908</v>
      </c>
      <c r="E19" s="37">
        <v>325833</v>
      </c>
      <c r="F19" s="10">
        <f t="shared" si="0"/>
        <v>-8.7067255427168959</v>
      </c>
      <c r="G19" s="1"/>
      <c r="H19" s="1"/>
      <c r="I19" s="1"/>
    </row>
    <row r="20" spans="1:9" x14ac:dyDescent="0.25">
      <c r="A20" s="11" t="s">
        <v>54</v>
      </c>
      <c r="B20" s="38">
        <v>120323</v>
      </c>
      <c r="C20" s="38">
        <v>109387</v>
      </c>
      <c r="D20" s="38">
        <v>656927</v>
      </c>
      <c r="E20" s="38">
        <v>627966</v>
      </c>
      <c r="F20" s="13">
        <f t="shared" si="0"/>
        <v>-4.40855681072631</v>
      </c>
      <c r="G20" s="1"/>
      <c r="H20" s="1"/>
      <c r="I20" s="1"/>
    </row>
    <row r="21" spans="1:9" x14ac:dyDescent="0.25">
      <c r="A21" s="8" t="s">
        <v>55</v>
      </c>
      <c r="B21" s="37">
        <v>888104</v>
      </c>
      <c r="C21" s="37">
        <v>1230978</v>
      </c>
      <c r="D21" s="37">
        <v>4901644</v>
      </c>
      <c r="E21" s="37">
        <v>5269612</v>
      </c>
      <c r="F21" s="10">
        <f t="shared" si="0"/>
        <v>7.5070323344575769</v>
      </c>
      <c r="G21" s="1"/>
      <c r="H21" s="1"/>
      <c r="I21" s="1"/>
    </row>
    <row r="22" spans="1:9" x14ac:dyDescent="0.25">
      <c r="A22" s="11" t="s">
        <v>56</v>
      </c>
      <c r="B22" s="38">
        <v>357171</v>
      </c>
      <c r="C22" s="38">
        <v>327665</v>
      </c>
      <c r="D22" s="38">
        <v>2102586</v>
      </c>
      <c r="E22" s="38">
        <v>1768226</v>
      </c>
      <c r="F22" s="13">
        <f t="shared" si="0"/>
        <v>-15.902322188010388</v>
      </c>
      <c r="G22" s="1"/>
      <c r="H22" s="1"/>
      <c r="I22" s="1"/>
    </row>
    <row r="23" spans="1:9" x14ac:dyDescent="0.25">
      <c r="A23" s="8" t="s">
        <v>57</v>
      </c>
      <c r="B23" s="37">
        <v>2998</v>
      </c>
      <c r="C23" s="37">
        <v>1984</v>
      </c>
      <c r="D23" s="37">
        <v>35525</v>
      </c>
      <c r="E23" s="37">
        <v>22697</v>
      </c>
      <c r="F23" s="10">
        <f t="shared" si="0"/>
        <v>-36.109781843771991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8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5709</v>
      </c>
      <c r="C25" s="37">
        <v>7375</v>
      </c>
      <c r="D25" s="37">
        <v>27987</v>
      </c>
      <c r="E25" s="37">
        <v>33381</v>
      </c>
      <c r="F25" s="10">
        <f t="shared" si="0"/>
        <v>19.273234001500697</v>
      </c>
      <c r="G25" s="1"/>
      <c r="H25" s="1"/>
      <c r="I25" s="1"/>
    </row>
    <row r="26" spans="1:9" x14ac:dyDescent="0.25">
      <c r="A26" s="11" t="s">
        <v>60</v>
      </c>
      <c r="B26" s="38">
        <v>104327</v>
      </c>
      <c r="C26" s="38">
        <v>137929</v>
      </c>
      <c r="D26" s="38">
        <v>493107</v>
      </c>
      <c r="E26" s="38">
        <v>617167</v>
      </c>
      <c r="F26" s="13">
        <f t="shared" si="0"/>
        <v>25.158839765000295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710942</v>
      </c>
      <c r="C28" s="38">
        <v>734297</v>
      </c>
      <c r="D28" s="38">
        <v>3895439</v>
      </c>
      <c r="E28" s="38">
        <v>3892893</v>
      </c>
      <c r="F28" s="13">
        <f t="shared" si="0"/>
        <v>-6.535848719489934E-2</v>
      </c>
      <c r="G28" s="1"/>
      <c r="H28" s="1"/>
      <c r="I28" s="1"/>
    </row>
    <row r="29" spans="1:9" x14ac:dyDescent="0.25">
      <c r="A29" s="8" t="s">
        <v>63</v>
      </c>
      <c r="B29" s="37">
        <v>34558</v>
      </c>
      <c r="C29" s="37">
        <v>36069</v>
      </c>
      <c r="D29" s="37">
        <v>124756</v>
      </c>
      <c r="E29" s="37">
        <v>157180</v>
      </c>
      <c r="F29" s="10">
        <f t="shared" si="0"/>
        <v>25.989932347943181</v>
      </c>
      <c r="G29" s="1"/>
      <c r="H29" s="1"/>
      <c r="I29" s="1"/>
    </row>
    <row r="30" spans="1:9" x14ac:dyDescent="0.25">
      <c r="A30" s="11" t="s">
        <v>64</v>
      </c>
      <c r="B30" s="38">
        <v>29477</v>
      </c>
      <c r="C30" s="38">
        <v>42350</v>
      </c>
      <c r="D30" s="38">
        <v>176384</v>
      </c>
      <c r="E30" s="38">
        <v>194935</v>
      </c>
      <c r="F30" s="13">
        <f t="shared" si="0"/>
        <v>10.517393867924525</v>
      </c>
      <c r="G30" s="1"/>
      <c r="H30" s="1"/>
      <c r="I30" s="1"/>
    </row>
    <row r="31" spans="1:9" x14ac:dyDescent="0.25">
      <c r="A31" s="8" t="s">
        <v>65</v>
      </c>
      <c r="B31" s="37">
        <v>1219460</v>
      </c>
      <c r="C31" s="37">
        <v>1730378</v>
      </c>
      <c r="D31" s="37">
        <v>7501296</v>
      </c>
      <c r="E31" s="37">
        <v>7880194</v>
      </c>
      <c r="F31" s="10">
        <f t="shared" si="0"/>
        <v>5.0511005031663814</v>
      </c>
      <c r="G31" s="1"/>
      <c r="H31" s="1"/>
      <c r="I31" s="1"/>
    </row>
    <row r="32" spans="1:9" x14ac:dyDescent="0.25">
      <c r="A32" s="11" t="s">
        <v>66</v>
      </c>
      <c r="B32" s="38">
        <v>101832</v>
      </c>
      <c r="C32" s="38">
        <v>330945</v>
      </c>
      <c r="D32" s="38">
        <v>583360</v>
      </c>
      <c r="E32" s="38">
        <v>1306426</v>
      </c>
      <c r="F32" s="13">
        <f t="shared" si="0"/>
        <v>123.94850521119034</v>
      </c>
      <c r="G32" s="1"/>
      <c r="H32" s="1"/>
      <c r="I32" s="1"/>
    </row>
    <row r="33" spans="1:9" x14ac:dyDescent="0.25">
      <c r="A33" s="8" t="s">
        <v>67</v>
      </c>
      <c r="B33" s="37">
        <v>8818</v>
      </c>
      <c r="C33" s="37">
        <v>1687</v>
      </c>
      <c r="D33" s="37">
        <v>31693</v>
      </c>
      <c r="E33" s="37">
        <v>35108</v>
      </c>
      <c r="F33" s="10">
        <f t="shared" si="0"/>
        <v>10.775250055217242</v>
      </c>
      <c r="G33" s="1"/>
      <c r="H33" s="1"/>
      <c r="I33" s="1"/>
    </row>
    <row r="34" spans="1:9" x14ac:dyDescent="0.25">
      <c r="A34" s="11" t="s">
        <v>68</v>
      </c>
      <c r="B34" s="38">
        <v>41010</v>
      </c>
      <c r="C34" s="38">
        <v>33484</v>
      </c>
      <c r="D34" s="38">
        <v>140492</v>
      </c>
      <c r="E34" s="38">
        <v>151460</v>
      </c>
      <c r="F34" s="13">
        <f t="shared" si="0"/>
        <v>7.8068502121117263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11698865</v>
      </c>
      <c r="C35" s="15">
        <f t="shared" ref="C35:E35" si="1">SUM(C7:C34)</f>
        <v>12339016</v>
      </c>
      <c r="D35" s="15">
        <f t="shared" si="1"/>
        <v>59401940</v>
      </c>
      <c r="E35" s="15">
        <f t="shared" si="1"/>
        <v>62363447</v>
      </c>
      <c r="F35" s="16">
        <f t="shared" si="0"/>
        <v>4.9855391928277157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3607188</v>
      </c>
      <c r="C38" s="41">
        <f>D7</f>
        <v>3700834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9497056</v>
      </c>
      <c r="G38" s="42">
        <f>LOOKUP(E38,$A$38:$A$65,$C$38:$C$65)</f>
        <v>7993605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72133</v>
      </c>
      <c r="C39" s="41">
        <f t="shared" ref="C39:C65" si="5">D8</f>
        <v>64501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8975551</v>
      </c>
      <c r="G39" s="42">
        <f t="shared" ref="G39:G65" si="8">LOOKUP(E39,$A$38:$A$65,$C$38:$C$65)</f>
        <v>7692505</v>
      </c>
    </row>
    <row r="40" spans="1:9" x14ac:dyDescent="0.25">
      <c r="A40" s="42" t="str">
        <f t="shared" si="3"/>
        <v>ALMERIA</v>
      </c>
      <c r="B40" s="41">
        <f t="shared" si="4"/>
        <v>1048</v>
      </c>
      <c r="C40" s="41">
        <f t="shared" si="5"/>
        <v>2000</v>
      </c>
      <c r="D40" s="41">
        <f t="shared" si="6"/>
        <v>26</v>
      </c>
      <c r="E40" s="42" t="str">
        <f t="shared" si="2"/>
        <v>CARTAGENA</v>
      </c>
      <c r="F40" s="42">
        <f t="shared" si="7"/>
        <v>8395750</v>
      </c>
      <c r="G40" s="42">
        <f t="shared" si="8"/>
        <v>8641007</v>
      </c>
    </row>
    <row r="41" spans="1:9" x14ac:dyDescent="0.25">
      <c r="A41" s="42" t="str">
        <f t="shared" si="3"/>
        <v>AVILES</v>
      </c>
      <c r="B41" s="41">
        <f t="shared" si="4"/>
        <v>324121</v>
      </c>
      <c r="C41" s="41">
        <f t="shared" si="5"/>
        <v>304538</v>
      </c>
      <c r="D41" s="41">
        <f t="shared" si="6"/>
        <v>17</v>
      </c>
      <c r="E41" s="42" t="str">
        <f t="shared" si="2"/>
        <v>TARRAGONA</v>
      </c>
      <c r="F41" s="42">
        <f t="shared" si="7"/>
        <v>7880194</v>
      </c>
      <c r="G41" s="42">
        <f t="shared" si="8"/>
        <v>7501296</v>
      </c>
    </row>
    <row r="42" spans="1:9" x14ac:dyDescent="0.25">
      <c r="A42" s="42" t="str">
        <f t="shared" si="3"/>
        <v>BAHIA DE ALGECIRAS</v>
      </c>
      <c r="B42" s="41">
        <f t="shared" si="4"/>
        <v>9497056</v>
      </c>
      <c r="C42" s="41">
        <f t="shared" si="5"/>
        <v>7993605</v>
      </c>
      <c r="D42" s="41">
        <f t="shared" si="6"/>
        <v>1</v>
      </c>
      <c r="E42" s="42" t="str">
        <f t="shared" si="2"/>
        <v>HUELVA</v>
      </c>
      <c r="F42" s="42">
        <f t="shared" si="7"/>
        <v>5269612</v>
      </c>
      <c r="G42" s="42">
        <f t="shared" si="8"/>
        <v>4901644</v>
      </c>
    </row>
    <row r="43" spans="1:9" x14ac:dyDescent="0.25">
      <c r="A43" s="42" t="str">
        <f t="shared" si="3"/>
        <v>BAHIA DE CADIZ</v>
      </c>
      <c r="B43" s="41">
        <f t="shared" si="4"/>
        <v>31789</v>
      </c>
      <c r="C43" s="41">
        <f t="shared" si="5"/>
        <v>52497</v>
      </c>
      <c r="D43" s="41">
        <f t="shared" si="6"/>
        <v>24</v>
      </c>
      <c r="E43" s="42" t="str">
        <f t="shared" si="2"/>
        <v>BARCELONA</v>
      </c>
      <c r="F43" s="42">
        <f t="shared" si="7"/>
        <v>4518739</v>
      </c>
      <c r="G43" s="42">
        <f t="shared" si="8"/>
        <v>5065724</v>
      </c>
    </row>
    <row r="44" spans="1:9" x14ac:dyDescent="0.25">
      <c r="A44" s="42" t="str">
        <f t="shared" si="3"/>
        <v>BALEARES</v>
      </c>
      <c r="B44" s="41">
        <f t="shared" si="4"/>
        <v>785813</v>
      </c>
      <c r="C44" s="41">
        <f t="shared" si="5"/>
        <v>728936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3892893</v>
      </c>
      <c r="G44" s="42">
        <f t="shared" si="8"/>
        <v>3895439</v>
      </c>
    </row>
    <row r="45" spans="1:9" x14ac:dyDescent="0.25">
      <c r="A45" s="42" t="str">
        <f t="shared" si="3"/>
        <v>BARCELONA</v>
      </c>
      <c r="B45" s="41">
        <f t="shared" si="4"/>
        <v>4518739</v>
      </c>
      <c r="C45" s="41">
        <f t="shared" si="5"/>
        <v>5065724</v>
      </c>
      <c r="D45" s="41">
        <f t="shared" si="6"/>
        <v>6</v>
      </c>
      <c r="E45" s="42" t="str">
        <f t="shared" si="2"/>
        <v>A CORUÑA</v>
      </c>
      <c r="F45" s="42">
        <f t="shared" si="7"/>
        <v>3607188</v>
      </c>
      <c r="G45" s="42">
        <f t="shared" si="8"/>
        <v>3700834</v>
      </c>
    </row>
    <row r="46" spans="1:9" x14ac:dyDescent="0.25">
      <c r="A46" s="42" t="str">
        <f t="shared" si="3"/>
        <v>BILBAO</v>
      </c>
      <c r="B46" s="41">
        <f t="shared" si="4"/>
        <v>8975551</v>
      </c>
      <c r="C46" s="41">
        <f t="shared" si="5"/>
        <v>7692505</v>
      </c>
      <c r="D46" s="41">
        <f t="shared" si="6"/>
        <v>2</v>
      </c>
      <c r="E46" s="42" t="str">
        <f t="shared" si="2"/>
        <v>CASTELLON</v>
      </c>
      <c r="F46" s="42">
        <f t="shared" si="7"/>
        <v>3474825</v>
      </c>
      <c r="G46" s="42">
        <f t="shared" si="8"/>
        <v>3869231</v>
      </c>
    </row>
    <row r="47" spans="1:9" x14ac:dyDescent="0.25">
      <c r="A47" s="42" t="str">
        <f t="shared" si="3"/>
        <v>CARTAGENA</v>
      </c>
      <c r="B47" s="41">
        <f t="shared" si="4"/>
        <v>8395750</v>
      </c>
      <c r="C47" s="41">
        <f t="shared" si="5"/>
        <v>8641007</v>
      </c>
      <c r="D47" s="41">
        <f t="shared" si="6"/>
        <v>3</v>
      </c>
      <c r="E47" s="42" t="str">
        <f t="shared" si="2"/>
        <v>LAS PALMAS</v>
      </c>
      <c r="F47" s="42">
        <f t="shared" si="7"/>
        <v>1768226</v>
      </c>
      <c r="G47" s="42">
        <f t="shared" si="8"/>
        <v>2102586</v>
      </c>
    </row>
    <row r="48" spans="1:9" x14ac:dyDescent="0.25">
      <c r="A48" s="42" t="str">
        <f t="shared" si="3"/>
        <v>CASTELLON</v>
      </c>
      <c r="B48" s="41">
        <f t="shared" si="4"/>
        <v>3474825</v>
      </c>
      <c r="C48" s="41">
        <f t="shared" si="5"/>
        <v>3869231</v>
      </c>
      <c r="D48" s="41">
        <f t="shared" si="6"/>
        <v>9</v>
      </c>
      <c r="E48" s="42" t="str">
        <f t="shared" si="2"/>
        <v>VALENCIA</v>
      </c>
      <c r="F48" s="42">
        <f t="shared" si="7"/>
        <v>1306426</v>
      </c>
      <c r="G48" s="42">
        <f t="shared" si="8"/>
        <v>583360</v>
      </c>
    </row>
    <row r="49" spans="1:7" x14ac:dyDescent="0.25">
      <c r="A49" s="42" t="str">
        <f t="shared" si="3"/>
        <v>CEUTA</v>
      </c>
      <c r="B49" s="41">
        <f t="shared" si="4"/>
        <v>396348</v>
      </c>
      <c r="C49" s="41">
        <f t="shared" si="5"/>
        <v>258458</v>
      </c>
      <c r="D49" s="41">
        <f t="shared" si="6"/>
        <v>15</v>
      </c>
      <c r="E49" s="42" t="str">
        <f t="shared" si="2"/>
        <v>BALEARES</v>
      </c>
      <c r="F49" s="42">
        <f t="shared" si="7"/>
        <v>785813</v>
      </c>
      <c r="G49" s="42">
        <f t="shared" si="8"/>
        <v>728936</v>
      </c>
    </row>
    <row r="50" spans="1:7" x14ac:dyDescent="0.25">
      <c r="A50" s="42" t="str">
        <f t="shared" si="3"/>
        <v>FERROL-SAN CIBRAO</v>
      </c>
      <c r="B50" s="41">
        <f t="shared" si="4"/>
        <v>325833</v>
      </c>
      <c r="C50" s="41">
        <f t="shared" si="5"/>
        <v>356908</v>
      </c>
      <c r="D50" s="41">
        <f t="shared" si="6"/>
        <v>16</v>
      </c>
      <c r="E50" s="42" t="str">
        <f t="shared" si="2"/>
        <v>GIJON</v>
      </c>
      <c r="F50" s="42">
        <f t="shared" si="7"/>
        <v>627966</v>
      </c>
      <c r="G50" s="42">
        <f t="shared" si="8"/>
        <v>656927</v>
      </c>
    </row>
    <row r="51" spans="1:7" x14ac:dyDescent="0.25">
      <c r="A51" s="42" t="str">
        <f t="shared" si="3"/>
        <v>GIJON</v>
      </c>
      <c r="B51" s="41">
        <f t="shared" si="4"/>
        <v>627966</v>
      </c>
      <c r="C51" s="41">
        <f t="shared" si="5"/>
        <v>656927</v>
      </c>
      <c r="D51" s="41">
        <f t="shared" si="6"/>
        <v>13</v>
      </c>
      <c r="E51" s="42" t="str">
        <f t="shared" si="2"/>
        <v>MOTRIL</v>
      </c>
      <c r="F51" s="42">
        <f t="shared" si="7"/>
        <v>617167</v>
      </c>
      <c r="G51" s="42">
        <f t="shared" si="8"/>
        <v>493107</v>
      </c>
    </row>
    <row r="52" spans="1:7" x14ac:dyDescent="0.25">
      <c r="A52" s="42" t="str">
        <f t="shared" si="3"/>
        <v>HUELVA</v>
      </c>
      <c r="B52" s="41">
        <f t="shared" si="4"/>
        <v>5269612</v>
      </c>
      <c r="C52" s="41">
        <f t="shared" si="5"/>
        <v>4901644</v>
      </c>
      <c r="D52" s="41">
        <f t="shared" si="6"/>
        <v>5</v>
      </c>
      <c r="E52" s="42" t="str">
        <f t="shared" si="2"/>
        <v>CEUTA</v>
      </c>
      <c r="F52" s="42">
        <f t="shared" si="7"/>
        <v>396348</v>
      </c>
      <c r="G52" s="42">
        <f t="shared" si="8"/>
        <v>258458</v>
      </c>
    </row>
    <row r="53" spans="1:7" x14ac:dyDescent="0.25">
      <c r="A53" s="42" t="str">
        <f t="shared" si="3"/>
        <v>LAS PALMAS</v>
      </c>
      <c r="B53" s="41">
        <f t="shared" si="4"/>
        <v>1768226</v>
      </c>
      <c r="C53" s="41">
        <f t="shared" si="5"/>
        <v>2102586</v>
      </c>
      <c r="D53" s="41">
        <f t="shared" si="6"/>
        <v>10</v>
      </c>
      <c r="E53" s="42" t="str">
        <f t="shared" si="2"/>
        <v>FERROL-SAN CIBRAO</v>
      </c>
      <c r="F53" s="42">
        <f t="shared" si="7"/>
        <v>325833</v>
      </c>
      <c r="G53" s="42">
        <f t="shared" si="8"/>
        <v>356908</v>
      </c>
    </row>
    <row r="54" spans="1:7" x14ac:dyDescent="0.25">
      <c r="A54" s="42" t="str">
        <f t="shared" si="3"/>
        <v>MALAGA</v>
      </c>
      <c r="B54" s="41">
        <f t="shared" si="4"/>
        <v>22697</v>
      </c>
      <c r="C54" s="41">
        <f t="shared" si="5"/>
        <v>35525</v>
      </c>
      <c r="D54" s="41">
        <f t="shared" si="6"/>
        <v>25</v>
      </c>
      <c r="E54" s="42" t="str">
        <f t="shared" si="2"/>
        <v>AVILES</v>
      </c>
      <c r="F54" s="42">
        <f t="shared" si="7"/>
        <v>324121</v>
      </c>
      <c r="G54" s="42">
        <f t="shared" si="8"/>
        <v>304538</v>
      </c>
    </row>
    <row r="55" spans="1:7" x14ac:dyDescent="0.25">
      <c r="A55" s="42" t="str">
        <f t="shared" si="3"/>
        <v>MARIN Y RIA DE PONTEVEDRA</v>
      </c>
      <c r="B55" s="41">
        <f t="shared" si="4"/>
        <v>8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194935</v>
      </c>
      <c r="G55" s="42">
        <f t="shared" si="8"/>
        <v>176384</v>
      </c>
    </row>
    <row r="56" spans="1:7" x14ac:dyDescent="0.25">
      <c r="A56" s="42" t="str">
        <f t="shared" si="3"/>
        <v>MELILLA</v>
      </c>
      <c r="B56" s="41">
        <f t="shared" si="4"/>
        <v>33381</v>
      </c>
      <c r="C56" s="41">
        <f t="shared" si="5"/>
        <v>27987</v>
      </c>
      <c r="D56" s="41">
        <f t="shared" si="6"/>
        <v>23</v>
      </c>
      <c r="E56" s="42" t="str">
        <f t="shared" si="2"/>
        <v>SANTANDER</v>
      </c>
      <c r="F56" s="42">
        <f t="shared" si="9"/>
        <v>157180</v>
      </c>
      <c r="G56" s="42">
        <f t="shared" si="8"/>
        <v>124756</v>
      </c>
    </row>
    <row r="57" spans="1:7" x14ac:dyDescent="0.25">
      <c r="A57" s="42" t="str">
        <f t="shared" si="3"/>
        <v>MOTRIL</v>
      </c>
      <c r="B57" s="41">
        <f t="shared" si="4"/>
        <v>617167</v>
      </c>
      <c r="C57" s="41">
        <f t="shared" si="5"/>
        <v>493107</v>
      </c>
      <c r="D57" s="41">
        <f t="shared" si="6"/>
        <v>14</v>
      </c>
      <c r="E57" s="42" t="str">
        <f t="shared" si="2"/>
        <v>VILAGARCIA</v>
      </c>
      <c r="F57" s="42">
        <f t="shared" si="9"/>
        <v>151460</v>
      </c>
      <c r="G57" s="42">
        <f t="shared" si="8"/>
        <v>140492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72133</v>
      </c>
      <c r="G58" s="42">
        <f t="shared" si="8"/>
        <v>64501</v>
      </c>
    </row>
    <row r="59" spans="1:7" x14ac:dyDescent="0.25">
      <c r="A59" s="42" t="str">
        <f t="shared" si="3"/>
        <v>SANTA CRUZ DE TENERIFE</v>
      </c>
      <c r="B59" s="41">
        <f t="shared" si="4"/>
        <v>3892893</v>
      </c>
      <c r="C59" s="41">
        <f t="shared" si="5"/>
        <v>3895439</v>
      </c>
      <c r="D59" s="41">
        <f t="shared" si="6"/>
        <v>7</v>
      </c>
      <c r="E59" s="42" t="str">
        <f t="shared" si="2"/>
        <v>VIGO</v>
      </c>
      <c r="F59" s="42">
        <f t="shared" si="9"/>
        <v>35108</v>
      </c>
      <c r="G59" s="42">
        <f t="shared" si="8"/>
        <v>31693</v>
      </c>
    </row>
    <row r="60" spans="1:7" x14ac:dyDescent="0.25">
      <c r="A60" s="42" t="str">
        <f t="shared" si="3"/>
        <v>SANTANDER</v>
      </c>
      <c r="B60" s="41">
        <f t="shared" si="4"/>
        <v>157180</v>
      </c>
      <c r="C60" s="41">
        <f t="shared" si="5"/>
        <v>124756</v>
      </c>
      <c r="D60" s="41">
        <f t="shared" si="6"/>
        <v>19</v>
      </c>
      <c r="E60" s="42" t="str">
        <f t="shared" si="2"/>
        <v>MELILLA</v>
      </c>
      <c r="F60" s="42">
        <f t="shared" si="9"/>
        <v>33381</v>
      </c>
      <c r="G60" s="42">
        <f t="shared" si="8"/>
        <v>27987</v>
      </c>
    </row>
    <row r="61" spans="1:7" x14ac:dyDescent="0.25">
      <c r="A61" s="42" t="str">
        <f t="shared" si="3"/>
        <v>SEVILLA</v>
      </c>
      <c r="B61" s="41">
        <f t="shared" si="4"/>
        <v>194935</v>
      </c>
      <c r="C61" s="41">
        <f t="shared" si="5"/>
        <v>176384</v>
      </c>
      <c r="D61" s="41">
        <f t="shared" si="6"/>
        <v>18</v>
      </c>
      <c r="E61" s="42" t="str">
        <f t="shared" si="2"/>
        <v>BAHIA DE CADIZ</v>
      </c>
      <c r="F61" s="42">
        <f t="shared" si="9"/>
        <v>31789</v>
      </c>
      <c r="G61" s="42">
        <f t="shared" si="8"/>
        <v>52497</v>
      </c>
    </row>
    <row r="62" spans="1:7" x14ac:dyDescent="0.25">
      <c r="A62" s="42" t="str">
        <f t="shared" si="3"/>
        <v>TARRAGONA</v>
      </c>
      <c r="B62" s="41">
        <f t="shared" si="4"/>
        <v>7880194</v>
      </c>
      <c r="C62" s="41">
        <f t="shared" si="5"/>
        <v>7501296</v>
      </c>
      <c r="D62" s="41">
        <f t="shared" si="6"/>
        <v>4</v>
      </c>
      <c r="E62" s="42" t="str">
        <f t="shared" si="2"/>
        <v>MALAGA</v>
      </c>
      <c r="F62" s="42">
        <f t="shared" si="9"/>
        <v>22697</v>
      </c>
      <c r="G62" s="42">
        <f t="shared" si="8"/>
        <v>35525</v>
      </c>
    </row>
    <row r="63" spans="1:7" x14ac:dyDescent="0.25">
      <c r="A63" s="42" t="str">
        <f t="shared" si="3"/>
        <v>VALENCIA</v>
      </c>
      <c r="B63" s="41">
        <f t="shared" si="4"/>
        <v>1306426</v>
      </c>
      <c r="C63" s="41">
        <f t="shared" si="5"/>
        <v>583360</v>
      </c>
      <c r="D63" s="41">
        <f t="shared" si="6"/>
        <v>11</v>
      </c>
      <c r="E63" s="42" t="str">
        <f t="shared" si="2"/>
        <v>ALMERIA</v>
      </c>
      <c r="F63" s="42">
        <f t="shared" si="9"/>
        <v>1048</v>
      </c>
      <c r="G63" s="42">
        <f t="shared" si="8"/>
        <v>2000</v>
      </c>
    </row>
    <row r="64" spans="1:7" x14ac:dyDescent="0.25">
      <c r="A64" s="42" t="str">
        <f t="shared" si="3"/>
        <v>VIGO</v>
      </c>
      <c r="B64" s="41">
        <f t="shared" si="4"/>
        <v>35108</v>
      </c>
      <c r="C64" s="41">
        <f t="shared" si="5"/>
        <v>31693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151460</v>
      </c>
      <c r="C65" s="41">
        <f t="shared" si="5"/>
        <v>140492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435914</v>
      </c>
      <c r="C7" s="19">
        <v>265254</v>
      </c>
      <c r="D7" s="19">
        <v>1915296</v>
      </c>
      <c r="E7" s="19">
        <v>1728323</v>
      </c>
      <c r="F7" s="10">
        <f>((E7*100)/D7)-100</f>
        <v>-9.7620942141580258</v>
      </c>
      <c r="G7" s="1"/>
      <c r="H7" s="1"/>
      <c r="I7" s="1"/>
    </row>
    <row r="8" spans="1:12" x14ac:dyDescent="0.25">
      <c r="A8" s="11" t="s">
        <v>42</v>
      </c>
      <c r="B8" s="20">
        <v>166114</v>
      </c>
      <c r="C8" s="20">
        <v>97970</v>
      </c>
      <c r="D8" s="20">
        <v>620669</v>
      </c>
      <c r="E8" s="20">
        <v>714805</v>
      </c>
      <c r="F8" s="13">
        <f t="shared" ref="F8:F35" si="0">((E8*100)/D8)-100</f>
        <v>15.166860274961365</v>
      </c>
      <c r="G8" s="1"/>
      <c r="H8" s="1"/>
      <c r="I8" s="1"/>
    </row>
    <row r="9" spans="1:12" x14ac:dyDescent="0.25">
      <c r="A9" s="8" t="s">
        <v>43</v>
      </c>
      <c r="B9" s="19">
        <v>602091</v>
      </c>
      <c r="C9" s="19">
        <v>616793</v>
      </c>
      <c r="D9" s="19">
        <v>2465063</v>
      </c>
      <c r="E9" s="19">
        <v>2373301</v>
      </c>
      <c r="F9" s="10">
        <f t="shared" si="0"/>
        <v>-3.7225012099082306</v>
      </c>
      <c r="G9" s="1"/>
      <c r="H9" s="1"/>
      <c r="I9" s="1"/>
    </row>
    <row r="10" spans="1:12" x14ac:dyDescent="0.25">
      <c r="A10" s="11" t="s">
        <v>44</v>
      </c>
      <c r="B10" s="20">
        <v>233135</v>
      </c>
      <c r="C10" s="20">
        <v>340663</v>
      </c>
      <c r="D10" s="20">
        <v>1248908</v>
      </c>
      <c r="E10" s="20">
        <v>1633055</v>
      </c>
      <c r="F10" s="13">
        <f t="shared" si="0"/>
        <v>30.758630739814294</v>
      </c>
      <c r="G10" s="1"/>
      <c r="H10" s="1"/>
      <c r="I10" s="1"/>
    </row>
    <row r="11" spans="1:12" x14ac:dyDescent="0.25">
      <c r="A11" s="8" t="s">
        <v>45</v>
      </c>
      <c r="B11" s="19">
        <v>303481</v>
      </c>
      <c r="C11" s="19">
        <v>259871</v>
      </c>
      <c r="D11" s="19">
        <v>1158167</v>
      </c>
      <c r="E11" s="19">
        <v>1045979</v>
      </c>
      <c r="F11" s="10">
        <f t="shared" si="0"/>
        <v>-9.6866859442550179</v>
      </c>
      <c r="G11" s="1"/>
      <c r="H11" s="1"/>
      <c r="I11" s="1"/>
    </row>
    <row r="12" spans="1:12" x14ac:dyDescent="0.25">
      <c r="A12" s="11" t="s">
        <v>46</v>
      </c>
      <c r="B12" s="20">
        <v>195554</v>
      </c>
      <c r="C12" s="20">
        <v>235947</v>
      </c>
      <c r="D12" s="20">
        <v>1002352</v>
      </c>
      <c r="E12" s="20">
        <v>1143413</v>
      </c>
      <c r="F12" s="13">
        <f t="shared" si="0"/>
        <v>14.073000303286676</v>
      </c>
      <c r="G12" s="1"/>
      <c r="H12" s="1"/>
      <c r="I12" s="1"/>
    </row>
    <row r="13" spans="1:12" x14ac:dyDescent="0.25">
      <c r="A13" s="8" t="s">
        <v>47</v>
      </c>
      <c r="B13" s="19">
        <v>217054</v>
      </c>
      <c r="C13" s="19">
        <v>182125</v>
      </c>
      <c r="D13" s="19">
        <v>982794</v>
      </c>
      <c r="E13" s="19">
        <v>957200</v>
      </c>
      <c r="F13" s="10">
        <f t="shared" si="0"/>
        <v>-2.6042080028978631</v>
      </c>
      <c r="G13" s="1"/>
      <c r="H13" s="1"/>
      <c r="I13" s="1"/>
    </row>
    <row r="14" spans="1:12" x14ac:dyDescent="0.25">
      <c r="A14" s="11" t="s">
        <v>48</v>
      </c>
      <c r="B14" s="20">
        <v>353566</v>
      </c>
      <c r="C14" s="20">
        <v>395147</v>
      </c>
      <c r="D14" s="20">
        <v>1525123</v>
      </c>
      <c r="E14" s="20">
        <v>1714628</v>
      </c>
      <c r="F14" s="13">
        <f t="shared" si="0"/>
        <v>12.425555184729362</v>
      </c>
      <c r="G14" s="1"/>
      <c r="H14" s="1"/>
      <c r="I14" s="1"/>
    </row>
    <row r="15" spans="1:12" x14ac:dyDescent="0.25">
      <c r="A15" s="8" t="s">
        <v>49</v>
      </c>
      <c r="B15" s="19">
        <v>428199</v>
      </c>
      <c r="C15" s="19">
        <v>465185</v>
      </c>
      <c r="D15" s="19">
        <v>1736370</v>
      </c>
      <c r="E15" s="19">
        <v>1813880</v>
      </c>
      <c r="F15" s="10">
        <f t="shared" si="0"/>
        <v>4.4639103416898536</v>
      </c>
      <c r="G15" s="1"/>
      <c r="H15" s="1"/>
      <c r="I15" s="1"/>
    </row>
    <row r="16" spans="1:12" x14ac:dyDescent="0.25">
      <c r="A16" s="11" t="s">
        <v>50</v>
      </c>
      <c r="B16" s="20">
        <v>394936</v>
      </c>
      <c r="C16" s="20">
        <v>374189</v>
      </c>
      <c r="D16" s="20">
        <v>1872967</v>
      </c>
      <c r="E16" s="20">
        <v>2235770</v>
      </c>
      <c r="F16" s="13">
        <f t="shared" si="0"/>
        <v>19.370496116589351</v>
      </c>
      <c r="G16" s="1"/>
      <c r="H16" s="1"/>
      <c r="I16" s="1"/>
    </row>
    <row r="17" spans="1:9" x14ac:dyDescent="0.25">
      <c r="A17" s="8" t="s">
        <v>51</v>
      </c>
      <c r="B17" s="19">
        <v>282562</v>
      </c>
      <c r="C17" s="19">
        <v>334133</v>
      </c>
      <c r="D17" s="19">
        <v>1182950</v>
      </c>
      <c r="E17" s="19">
        <v>1202687</v>
      </c>
      <c r="F17" s="10">
        <f t="shared" si="0"/>
        <v>1.6684559786973239</v>
      </c>
      <c r="G17" s="1"/>
      <c r="H17" s="1"/>
      <c r="I17" s="1"/>
    </row>
    <row r="18" spans="1:9" x14ac:dyDescent="0.25">
      <c r="A18" s="11" t="s">
        <v>52</v>
      </c>
      <c r="B18" s="20">
        <v>6921</v>
      </c>
      <c r="C18" s="20">
        <v>6134</v>
      </c>
      <c r="D18" s="20">
        <v>30341</v>
      </c>
      <c r="E18" s="20">
        <v>27786</v>
      </c>
      <c r="F18" s="13">
        <f t="shared" si="0"/>
        <v>-8.4209485514650169</v>
      </c>
      <c r="G18" s="1"/>
      <c r="H18" s="1"/>
      <c r="I18" s="1"/>
    </row>
    <row r="19" spans="1:9" x14ac:dyDescent="0.25">
      <c r="A19" s="8" t="s">
        <v>53</v>
      </c>
      <c r="B19" s="19">
        <v>723245</v>
      </c>
      <c r="C19" s="19">
        <v>942702</v>
      </c>
      <c r="D19" s="19">
        <v>3301337</v>
      </c>
      <c r="E19" s="19">
        <v>3601447</v>
      </c>
      <c r="F19" s="10">
        <f t="shared" si="0"/>
        <v>9.0905593703399603</v>
      </c>
      <c r="G19" s="1"/>
      <c r="H19" s="1"/>
      <c r="I19" s="1"/>
    </row>
    <row r="20" spans="1:9" x14ac:dyDescent="0.25">
      <c r="A20" s="11" t="s">
        <v>54</v>
      </c>
      <c r="B20" s="20">
        <v>2186594</v>
      </c>
      <c r="C20" s="20">
        <v>1395693</v>
      </c>
      <c r="D20" s="20">
        <v>8495324</v>
      </c>
      <c r="E20" s="20">
        <v>7607087</v>
      </c>
      <c r="F20" s="13">
        <f t="shared" si="0"/>
        <v>-10.455598868271537</v>
      </c>
      <c r="G20" s="1"/>
      <c r="H20" s="1"/>
      <c r="I20" s="1"/>
    </row>
    <row r="21" spans="1:9" x14ac:dyDescent="0.25">
      <c r="A21" s="8" t="s">
        <v>55</v>
      </c>
      <c r="B21" s="19">
        <v>590448</v>
      </c>
      <c r="C21" s="19">
        <v>527391</v>
      </c>
      <c r="D21" s="19">
        <v>2511595</v>
      </c>
      <c r="E21" s="19">
        <v>2856132</v>
      </c>
      <c r="F21" s="10">
        <f t="shared" si="0"/>
        <v>13.717856581176505</v>
      </c>
      <c r="G21" s="1"/>
      <c r="H21" s="1"/>
      <c r="I21" s="1"/>
    </row>
    <row r="22" spans="1:9" x14ac:dyDescent="0.25">
      <c r="A22" s="11" t="s">
        <v>56</v>
      </c>
      <c r="B22" s="20">
        <v>170101</v>
      </c>
      <c r="C22" s="20">
        <v>155102</v>
      </c>
      <c r="D22" s="20">
        <v>716326</v>
      </c>
      <c r="E22" s="20">
        <v>699556</v>
      </c>
      <c r="F22" s="13">
        <f t="shared" si="0"/>
        <v>-2.3411128452687677</v>
      </c>
      <c r="G22" s="1"/>
      <c r="H22" s="1"/>
      <c r="I22" s="1"/>
    </row>
    <row r="23" spans="1:9" x14ac:dyDescent="0.25">
      <c r="A23" s="8" t="s">
        <v>57</v>
      </c>
      <c r="B23" s="19">
        <v>172028</v>
      </c>
      <c r="C23" s="19">
        <v>113003</v>
      </c>
      <c r="D23" s="19">
        <v>779921</v>
      </c>
      <c r="E23" s="19">
        <v>737913</v>
      </c>
      <c r="F23" s="10">
        <f t="shared" si="0"/>
        <v>-5.3861865496633641</v>
      </c>
      <c r="G23" s="1"/>
      <c r="H23" s="1"/>
      <c r="I23" s="1"/>
    </row>
    <row r="24" spans="1:9" x14ac:dyDescent="0.25">
      <c r="A24" s="11" t="s">
        <v>58</v>
      </c>
      <c r="B24" s="20">
        <v>76685</v>
      </c>
      <c r="C24" s="20">
        <v>58620</v>
      </c>
      <c r="D24" s="20">
        <v>451238</v>
      </c>
      <c r="E24" s="20">
        <v>348997</v>
      </c>
      <c r="F24" s="13">
        <f t="shared" si="0"/>
        <v>-22.6578878551895</v>
      </c>
      <c r="G24" s="1"/>
      <c r="H24" s="1"/>
      <c r="I24" s="1"/>
    </row>
    <row r="25" spans="1:9" x14ac:dyDescent="0.25">
      <c r="A25" s="8" t="s">
        <v>59</v>
      </c>
      <c r="B25" s="19">
        <v>4441</v>
      </c>
      <c r="C25" s="19">
        <v>5215</v>
      </c>
      <c r="D25" s="19">
        <v>30362</v>
      </c>
      <c r="E25" s="19">
        <v>19501</v>
      </c>
      <c r="F25" s="10">
        <f t="shared" si="0"/>
        <v>-35.771688294578752</v>
      </c>
      <c r="G25" s="1"/>
      <c r="H25" s="1"/>
      <c r="I25" s="1"/>
    </row>
    <row r="26" spans="1:9" x14ac:dyDescent="0.25">
      <c r="A26" s="11" t="s">
        <v>60</v>
      </c>
      <c r="B26" s="20">
        <v>127702</v>
      </c>
      <c r="C26" s="20">
        <v>118465</v>
      </c>
      <c r="D26" s="20">
        <v>503678</v>
      </c>
      <c r="E26" s="20">
        <v>515585</v>
      </c>
      <c r="F26" s="13">
        <f t="shared" si="0"/>
        <v>2.3640103399394121</v>
      </c>
      <c r="G26" s="1"/>
      <c r="H26" s="1"/>
      <c r="I26" s="1"/>
    </row>
    <row r="27" spans="1:9" x14ac:dyDescent="0.25">
      <c r="A27" s="8" t="s">
        <v>61</v>
      </c>
      <c r="B27" s="19">
        <v>256567</v>
      </c>
      <c r="C27" s="19">
        <v>308061</v>
      </c>
      <c r="D27" s="19">
        <v>1287105</v>
      </c>
      <c r="E27" s="19">
        <v>1425656</v>
      </c>
      <c r="F27" s="10">
        <f t="shared" si="0"/>
        <v>10.764545239121901</v>
      </c>
      <c r="G27" s="1"/>
      <c r="H27" s="1"/>
      <c r="I27" s="1"/>
    </row>
    <row r="28" spans="1:9" x14ac:dyDescent="0.25">
      <c r="A28" s="11" t="s">
        <v>62</v>
      </c>
      <c r="B28" s="20">
        <v>194709</v>
      </c>
      <c r="C28" s="20">
        <v>175852</v>
      </c>
      <c r="D28" s="20">
        <v>775839</v>
      </c>
      <c r="E28" s="20">
        <v>807596</v>
      </c>
      <c r="F28" s="13">
        <f t="shared" si="0"/>
        <v>4.0932461502966504</v>
      </c>
      <c r="G28" s="1"/>
      <c r="H28" s="1"/>
      <c r="I28" s="1"/>
    </row>
    <row r="29" spans="1:9" x14ac:dyDescent="0.25">
      <c r="A29" s="8" t="s">
        <v>63</v>
      </c>
      <c r="B29" s="19">
        <v>452742</v>
      </c>
      <c r="C29" s="19">
        <v>371365</v>
      </c>
      <c r="D29" s="19">
        <v>1876124</v>
      </c>
      <c r="E29" s="19">
        <v>1696583</v>
      </c>
      <c r="F29" s="10">
        <f t="shared" si="0"/>
        <v>-9.5697832339440225</v>
      </c>
      <c r="G29" s="1"/>
      <c r="H29" s="1"/>
      <c r="I29" s="1"/>
    </row>
    <row r="30" spans="1:9" x14ac:dyDescent="0.25">
      <c r="A30" s="11" t="s">
        <v>64</v>
      </c>
      <c r="B30" s="20">
        <v>208919</v>
      </c>
      <c r="C30" s="20">
        <v>229005</v>
      </c>
      <c r="D30" s="20">
        <v>924088</v>
      </c>
      <c r="E30" s="20">
        <v>1117644</v>
      </c>
      <c r="F30" s="13">
        <f t="shared" si="0"/>
        <v>20.945624226264172</v>
      </c>
      <c r="G30" s="1"/>
      <c r="H30" s="1"/>
      <c r="I30" s="1"/>
    </row>
    <row r="31" spans="1:9" x14ac:dyDescent="0.25">
      <c r="A31" s="8" t="s">
        <v>65</v>
      </c>
      <c r="B31" s="19">
        <v>1078550</v>
      </c>
      <c r="C31" s="19">
        <v>945810</v>
      </c>
      <c r="D31" s="19">
        <v>4739280</v>
      </c>
      <c r="E31" s="19">
        <v>4693816</v>
      </c>
      <c r="F31" s="10">
        <f t="shared" si="0"/>
        <v>-0.95930183487787701</v>
      </c>
      <c r="G31" s="1"/>
      <c r="H31" s="1"/>
      <c r="I31" s="1"/>
    </row>
    <row r="32" spans="1:9" x14ac:dyDescent="0.25">
      <c r="A32" s="11" t="s">
        <v>66</v>
      </c>
      <c r="B32" s="20">
        <v>395829</v>
      </c>
      <c r="C32" s="20">
        <v>396580</v>
      </c>
      <c r="D32" s="20">
        <v>2387187</v>
      </c>
      <c r="E32" s="20">
        <v>2910732</v>
      </c>
      <c r="F32" s="13">
        <f t="shared" si="0"/>
        <v>21.931461590566641</v>
      </c>
      <c r="G32" s="1"/>
      <c r="H32" s="1"/>
      <c r="I32" s="1"/>
    </row>
    <row r="33" spans="1:9" x14ac:dyDescent="0.25">
      <c r="A33" s="8" t="s">
        <v>67</v>
      </c>
      <c r="B33" s="19">
        <v>69776</v>
      </c>
      <c r="C33" s="19">
        <v>56988</v>
      </c>
      <c r="D33" s="19">
        <v>277938</v>
      </c>
      <c r="E33" s="19">
        <v>293271</v>
      </c>
      <c r="F33" s="10">
        <f t="shared" si="0"/>
        <v>5.5166979686117088</v>
      </c>
      <c r="G33" s="1"/>
      <c r="H33" s="1"/>
      <c r="I33" s="1"/>
    </row>
    <row r="34" spans="1:9" x14ac:dyDescent="0.25">
      <c r="A34" s="11" t="s">
        <v>68</v>
      </c>
      <c r="B34" s="20">
        <v>39766</v>
      </c>
      <c r="C34" s="20">
        <v>63578</v>
      </c>
      <c r="D34" s="20">
        <v>200084</v>
      </c>
      <c r="E34" s="20">
        <v>250957</v>
      </c>
      <c r="F34" s="13">
        <f t="shared" si="0"/>
        <v>25.425821155114846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10367629</v>
      </c>
      <c r="C35" s="15">
        <f t="shared" ref="C35:E35" si="1">SUM(C7:C34)</f>
        <v>9436841</v>
      </c>
      <c r="D35" s="15">
        <f t="shared" si="1"/>
        <v>44998426</v>
      </c>
      <c r="E35" s="15">
        <f t="shared" si="1"/>
        <v>46173300</v>
      </c>
      <c r="F35" s="16">
        <f t="shared" si="0"/>
        <v>2.6109224353758549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1728323</v>
      </c>
      <c r="C38" s="41">
        <f>D7</f>
        <v>1915296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7607087</v>
      </c>
      <c r="G38" s="42">
        <f>LOOKUP(E38,$A$38:$A$65,$C$38:$C$65)</f>
        <v>8495324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714805</v>
      </c>
      <c r="C39" s="41">
        <f t="shared" ref="C39:C65" si="5">D8</f>
        <v>620669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4693816</v>
      </c>
      <c r="G39" s="42">
        <f t="shared" ref="G39:G65" si="8">LOOKUP(E39,$A$38:$A$65,$C$38:$C$65)</f>
        <v>4739280</v>
      </c>
    </row>
    <row r="40" spans="1:9" x14ac:dyDescent="0.25">
      <c r="A40" s="42" t="str">
        <f t="shared" si="3"/>
        <v>ALMERIA</v>
      </c>
      <c r="B40" s="41">
        <f t="shared" si="4"/>
        <v>2373301</v>
      </c>
      <c r="C40" s="41">
        <f t="shared" si="5"/>
        <v>2465063</v>
      </c>
      <c r="D40" s="41">
        <f t="shared" si="6"/>
        <v>6</v>
      </c>
      <c r="E40" s="42" t="str">
        <f t="shared" si="2"/>
        <v>FERROL-SAN CIBRAO</v>
      </c>
      <c r="F40" s="42">
        <f t="shared" si="7"/>
        <v>3601447</v>
      </c>
      <c r="G40" s="42">
        <f t="shared" si="8"/>
        <v>3301337</v>
      </c>
    </row>
    <row r="41" spans="1:9" x14ac:dyDescent="0.25">
      <c r="A41" s="42" t="str">
        <f t="shared" si="3"/>
        <v>AVILES</v>
      </c>
      <c r="B41" s="41">
        <f t="shared" si="4"/>
        <v>1633055</v>
      </c>
      <c r="C41" s="41">
        <f t="shared" si="5"/>
        <v>1248908</v>
      </c>
      <c r="D41" s="41">
        <f t="shared" si="6"/>
        <v>12</v>
      </c>
      <c r="E41" s="42" t="str">
        <f t="shared" si="2"/>
        <v>VALENCIA</v>
      </c>
      <c r="F41" s="42">
        <f t="shared" si="7"/>
        <v>2910732</v>
      </c>
      <c r="G41" s="42">
        <f t="shared" si="8"/>
        <v>2387187</v>
      </c>
    </row>
    <row r="42" spans="1:9" x14ac:dyDescent="0.25">
      <c r="A42" s="42" t="str">
        <f t="shared" si="3"/>
        <v>BAHIA DE ALGECIRAS</v>
      </c>
      <c r="B42" s="41">
        <f t="shared" si="4"/>
        <v>1045979</v>
      </c>
      <c r="C42" s="41">
        <f t="shared" si="5"/>
        <v>1158167</v>
      </c>
      <c r="D42" s="41">
        <f t="shared" si="6"/>
        <v>17</v>
      </c>
      <c r="E42" s="42" t="str">
        <f t="shared" si="2"/>
        <v>HUELVA</v>
      </c>
      <c r="F42" s="42">
        <f t="shared" si="7"/>
        <v>2856132</v>
      </c>
      <c r="G42" s="42">
        <f t="shared" si="8"/>
        <v>2511595</v>
      </c>
    </row>
    <row r="43" spans="1:9" x14ac:dyDescent="0.25">
      <c r="A43" s="42" t="str">
        <f t="shared" si="3"/>
        <v>BAHIA DE CADIZ</v>
      </c>
      <c r="B43" s="41">
        <f t="shared" si="4"/>
        <v>1143413</v>
      </c>
      <c r="C43" s="41">
        <f t="shared" si="5"/>
        <v>1002352</v>
      </c>
      <c r="D43" s="41">
        <f t="shared" si="6"/>
        <v>15</v>
      </c>
      <c r="E43" s="42" t="str">
        <f t="shared" si="2"/>
        <v>ALMERIA</v>
      </c>
      <c r="F43" s="42">
        <f t="shared" si="7"/>
        <v>2373301</v>
      </c>
      <c r="G43" s="42">
        <f t="shared" si="8"/>
        <v>2465063</v>
      </c>
    </row>
    <row r="44" spans="1:9" x14ac:dyDescent="0.25">
      <c r="A44" s="42" t="str">
        <f t="shared" si="3"/>
        <v>BALEARES</v>
      </c>
      <c r="B44" s="41">
        <f t="shared" si="4"/>
        <v>957200</v>
      </c>
      <c r="C44" s="41">
        <f t="shared" si="5"/>
        <v>982794</v>
      </c>
      <c r="D44" s="41">
        <f t="shared" si="6"/>
        <v>18</v>
      </c>
      <c r="E44" s="42" t="str">
        <f t="shared" si="2"/>
        <v>CARTAGENA</v>
      </c>
      <c r="F44" s="42">
        <f t="shared" si="7"/>
        <v>2235770</v>
      </c>
      <c r="G44" s="42">
        <f t="shared" si="8"/>
        <v>1872967</v>
      </c>
    </row>
    <row r="45" spans="1:9" x14ac:dyDescent="0.25">
      <c r="A45" s="42" t="str">
        <f t="shared" si="3"/>
        <v>BARCELONA</v>
      </c>
      <c r="B45" s="41">
        <f t="shared" si="4"/>
        <v>1714628</v>
      </c>
      <c r="C45" s="41">
        <f t="shared" si="5"/>
        <v>1525123</v>
      </c>
      <c r="D45" s="41">
        <f t="shared" si="6"/>
        <v>10</v>
      </c>
      <c r="E45" s="42" t="str">
        <f t="shared" si="2"/>
        <v>BILBAO</v>
      </c>
      <c r="F45" s="42">
        <f t="shared" si="7"/>
        <v>1813880</v>
      </c>
      <c r="G45" s="42">
        <f t="shared" si="8"/>
        <v>1736370</v>
      </c>
    </row>
    <row r="46" spans="1:9" x14ac:dyDescent="0.25">
      <c r="A46" s="42" t="str">
        <f t="shared" si="3"/>
        <v>BILBAO</v>
      </c>
      <c r="B46" s="41">
        <f t="shared" si="4"/>
        <v>1813880</v>
      </c>
      <c r="C46" s="41">
        <f t="shared" si="5"/>
        <v>1736370</v>
      </c>
      <c r="D46" s="41">
        <f t="shared" si="6"/>
        <v>8</v>
      </c>
      <c r="E46" s="42" t="str">
        <f t="shared" si="2"/>
        <v>A CORUÑA</v>
      </c>
      <c r="F46" s="42">
        <f t="shared" si="7"/>
        <v>1728323</v>
      </c>
      <c r="G46" s="42">
        <f t="shared" si="8"/>
        <v>1915296</v>
      </c>
    </row>
    <row r="47" spans="1:9" x14ac:dyDescent="0.25">
      <c r="A47" s="42" t="str">
        <f t="shared" si="3"/>
        <v>CARTAGENA</v>
      </c>
      <c r="B47" s="41">
        <f t="shared" si="4"/>
        <v>2235770</v>
      </c>
      <c r="C47" s="41">
        <f t="shared" si="5"/>
        <v>1872967</v>
      </c>
      <c r="D47" s="41">
        <f t="shared" si="6"/>
        <v>7</v>
      </c>
      <c r="E47" s="42" t="str">
        <f t="shared" si="2"/>
        <v>BARCELONA</v>
      </c>
      <c r="F47" s="42">
        <f t="shared" si="7"/>
        <v>1714628</v>
      </c>
      <c r="G47" s="42">
        <f t="shared" si="8"/>
        <v>1525123</v>
      </c>
    </row>
    <row r="48" spans="1:9" x14ac:dyDescent="0.25">
      <c r="A48" s="42" t="str">
        <f t="shared" si="3"/>
        <v>CASTELLON</v>
      </c>
      <c r="B48" s="41">
        <f t="shared" si="4"/>
        <v>1202687</v>
      </c>
      <c r="C48" s="41">
        <f t="shared" si="5"/>
        <v>1182950</v>
      </c>
      <c r="D48" s="41">
        <f t="shared" si="6"/>
        <v>14</v>
      </c>
      <c r="E48" s="42" t="str">
        <f t="shared" si="2"/>
        <v>SANTANDER</v>
      </c>
      <c r="F48" s="42">
        <f t="shared" si="7"/>
        <v>1696583</v>
      </c>
      <c r="G48" s="42">
        <f t="shared" si="8"/>
        <v>1876124</v>
      </c>
    </row>
    <row r="49" spans="1:7" x14ac:dyDescent="0.25">
      <c r="A49" s="42" t="str">
        <f t="shared" si="3"/>
        <v>CEUTA</v>
      </c>
      <c r="B49" s="41">
        <f t="shared" si="4"/>
        <v>27786</v>
      </c>
      <c r="C49" s="41">
        <f t="shared" si="5"/>
        <v>30341</v>
      </c>
      <c r="D49" s="41">
        <f t="shared" si="6"/>
        <v>27</v>
      </c>
      <c r="E49" s="42" t="str">
        <f t="shared" si="2"/>
        <v>AVILES</v>
      </c>
      <c r="F49" s="42">
        <f t="shared" si="7"/>
        <v>1633055</v>
      </c>
      <c r="G49" s="42">
        <f t="shared" si="8"/>
        <v>1248908</v>
      </c>
    </row>
    <row r="50" spans="1:7" x14ac:dyDescent="0.25">
      <c r="A50" s="42" t="str">
        <f t="shared" si="3"/>
        <v>FERROL-SAN CIBRAO</v>
      </c>
      <c r="B50" s="41">
        <f t="shared" si="4"/>
        <v>3601447</v>
      </c>
      <c r="C50" s="41">
        <f t="shared" si="5"/>
        <v>3301337</v>
      </c>
      <c r="D50" s="41">
        <f t="shared" si="6"/>
        <v>3</v>
      </c>
      <c r="E50" s="42" t="str">
        <f t="shared" si="2"/>
        <v>PASAIA</v>
      </c>
      <c r="F50" s="42">
        <f t="shared" si="7"/>
        <v>1425656</v>
      </c>
      <c r="G50" s="42">
        <f t="shared" si="8"/>
        <v>1287105</v>
      </c>
    </row>
    <row r="51" spans="1:7" x14ac:dyDescent="0.25">
      <c r="A51" s="42" t="str">
        <f t="shared" si="3"/>
        <v>GIJON</v>
      </c>
      <c r="B51" s="41">
        <f t="shared" si="4"/>
        <v>7607087</v>
      </c>
      <c r="C51" s="41">
        <f t="shared" si="5"/>
        <v>8495324</v>
      </c>
      <c r="D51" s="41">
        <f t="shared" si="6"/>
        <v>1</v>
      </c>
      <c r="E51" s="42" t="str">
        <f t="shared" si="2"/>
        <v>CASTELLON</v>
      </c>
      <c r="F51" s="42">
        <f t="shared" si="7"/>
        <v>1202687</v>
      </c>
      <c r="G51" s="42">
        <f t="shared" si="8"/>
        <v>1182950</v>
      </c>
    </row>
    <row r="52" spans="1:7" x14ac:dyDescent="0.25">
      <c r="A52" s="42" t="str">
        <f t="shared" si="3"/>
        <v>HUELVA</v>
      </c>
      <c r="B52" s="41">
        <f t="shared" si="4"/>
        <v>2856132</v>
      </c>
      <c r="C52" s="41">
        <f t="shared" si="5"/>
        <v>2511595</v>
      </c>
      <c r="D52" s="41">
        <f t="shared" si="6"/>
        <v>5</v>
      </c>
      <c r="E52" s="42" t="str">
        <f t="shared" si="2"/>
        <v>BAHIA DE CADIZ</v>
      </c>
      <c r="F52" s="42">
        <f t="shared" si="7"/>
        <v>1143413</v>
      </c>
      <c r="G52" s="42">
        <f t="shared" si="8"/>
        <v>1002352</v>
      </c>
    </row>
    <row r="53" spans="1:7" x14ac:dyDescent="0.25">
      <c r="A53" s="42" t="str">
        <f t="shared" si="3"/>
        <v>LAS PALMAS</v>
      </c>
      <c r="B53" s="41">
        <f t="shared" si="4"/>
        <v>699556</v>
      </c>
      <c r="C53" s="41">
        <f t="shared" si="5"/>
        <v>716326</v>
      </c>
      <c r="D53" s="41">
        <f t="shared" si="6"/>
        <v>22</v>
      </c>
      <c r="E53" s="42" t="str">
        <f t="shared" si="2"/>
        <v>SEVILLA</v>
      </c>
      <c r="F53" s="42">
        <f t="shared" si="7"/>
        <v>1117644</v>
      </c>
      <c r="G53" s="42">
        <f t="shared" si="8"/>
        <v>924088</v>
      </c>
    </row>
    <row r="54" spans="1:7" x14ac:dyDescent="0.25">
      <c r="A54" s="42" t="str">
        <f t="shared" si="3"/>
        <v>MALAGA</v>
      </c>
      <c r="B54" s="41">
        <f t="shared" si="4"/>
        <v>737913</v>
      </c>
      <c r="C54" s="41">
        <f t="shared" si="5"/>
        <v>779921</v>
      </c>
      <c r="D54" s="41">
        <f t="shared" si="6"/>
        <v>20</v>
      </c>
      <c r="E54" s="42" t="str">
        <f t="shared" si="2"/>
        <v>BAHIA DE ALGECIRAS</v>
      </c>
      <c r="F54" s="42">
        <f t="shared" si="7"/>
        <v>1045979</v>
      </c>
      <c r="G54" s="42">
        <f t="shared" si="8"/>
        <v>1158167</v>
      </c>
    </row>
    <row r="55" spans="1:7" x14ac:dyDescent="0.25">
      <c r="A55" s="42" t="str">
        <f t="shared" si="3"/>
        <v>MARIN Y RIA DE PONTEVEDRA</v>
      </c>
      <c r="B55" s="41">
        <f t="shared" si="4"/>
        <v>348997</v>
      </c>
      <c r="C55" s="41">
        <f t="shared" si="5"/>
        <v>451238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957200</v>
      </c>
      <c r="G55" s="42">
        <f t="shared" si="8"/>
        <v>982794</v>
      </c>
    </row>
    <row r="56" spans="1:7" x14ac:dyDescent="0.25">
      <c r="A56" s="42" t="str">
        <f t="shared" si="3"/>
        <v>MELILLA</v>
      </c>
      <c r="B56" s="41">
        <f t="shared" si="4"/>
        <v>19501</v>
      </c>
      <c r="C56" s="41">
        <f t="shared" si="5"/>
        <v>30362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807596</v>
      </c>
      <c r="G56" s="42">
        <f t="shared" si="8"/>
        <v>775839</v>
      </c>
    </row>
    <row r="57" spans="1:7" x14ac:dyDescent="0.25">
      <c r="A57" s="42" t="str">
        <f t="shared" si="3"/>
        <v>MOTRIL</v>
      </c>
      <c r="B57" s="41">
        <f t="shared" si="4"/>
        <v>515585</v>
      </c>
      <c r="C57" s="41">
        <f t="shared" si="5"/>
        <v>503678</v>
      </c>
      <c r="D57" s="41">
        <f t="shared" si="6"/>
        <v>23</v>
      </c>
      <c r="E57" s="42" t="str">
        <f t="shared" si="2"/>
        <v>MALAGA</v>
      </c>
      <c r="F57" s="42">
        <f t="shared" si="9"/>
        <v>737913</v>
      </c>
      <c r="G57" s="42">
        <f t="shared" si="8"/>
        <v>779921</v>
      </c>
    </row>
    <row r="58" spans="1:7" x14ac:dyDescent="0.25">
      <c r="A58" s="42" t="str">
        <f t="shared" si="3"/>
        <v>PASAIA</v>
      </c>
      <c r="B58" s="41">
        <f t="shared" si="4"/>
        <v>1425656</v>
      </c>
      <c r="C58" s="41">
        <f t="shared" si="5"/>
        <v>1287105</v>
      </c>
      <c r="D58" s="41">
        <f t="shared" si="6"/>
        <v>13</v>
      </c>
      <c r="E58" s="42" t="str">
        <f t="shared" si="2"/>
        <v>ALICANTE</v>
      </c>
      <c r="F58" s="42">
        <f t="shared" si="9"/>
        <v>714805</v>
      </c>
      <c r="G58" s="42">
        <f t="shared" si="8"/>
        <v>620669</v>
      </c>
    </row>
    <row r="59" spans="1:7" x14ac:dyDescent="0.25">
      <c r="A59" s="42" t="str">
        <f t="shared" si="3"/>
        <v>SANTA CRUZ DE TENERIFE</v>
      </c>
      <c r="B59" s="41">
        <f t="shared" si="4"/>
        <v>807596</v>
      </c>
      <c r="C59" s="41">
        <f t="shared" si="5"/>
        <v>775839</v>
      </c>
      <c r="D59" s="41">
        <f t="shared" si="6"/>
        <v>19</v>
      </c>
      <c r="E59" s="42" t="str">
        <f t="shared" si="2"/>
        <v>LAS PALMAS</v>
      </c>
      <c r="F59" s="42">
        <f t="shared" si="9"/>
        <v>699556</v>
      </c>
      <c r="G59" s="42">
        <f t="shared" si="8"/>
        <v>716326</v>
      </c>
    </row>
    <row r="60" spans="1:7" x14ac:dyDescent="0.25">
      <c r="A60" s="42" t="str">
        <f t="shared" si="3"/>
        <v>SANTANDER</v>
      </c>
      <c r="B60" s="41">
        <f t="shared" si="4"/>
        <v>1696583</v>
      </c>
      <c r="C60" s="41">
        <f t="shared" si="5"/>
        <v>1876124</v>
      </c>
      <c r="D60" s="41">
        <f t="shared" si="6"/>
        <v>11</v>
      </c>
      <c r="E60" s="42" t="str">
        <f t="shared" si="2"/>
        <v>MOTRIL</v>
      </c>
      <c r="F60" s="42">
        <f t="shared" si="9"/>
        <v>515585</v>
      </c>
      <c r="G60" s="42">
        <f t="shared" si="8"/>
        <v>503678</v>
      </c>
    </row>
    <row r="61" spans="1:7" x14ac:dyDescent="0.25">
      <c r="A61" s="42" t="str">
        <f t="shared" si="3"/>
        <v>SEVILLA</v>
      </c>
      <c r="B61" s="41">
        <f t="shared" si="4"/>
        <v>1117644</v>
      </c>
      <c r="C61" s="41">
        <f t="shared" si="5"/>
        <v>924088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348997</v>
      </c>
      <c r="G61" s="42">
        <f t="shared" si="8"/>
        <v>451238</v>
      </c>
    </row>
    <row r="62" spans="1:7" x14ac:dyDescent="0.25">
      <c r="A62" s="42" t="str">
        <f t="shared" si="3"/>
        <v>TARRAGONA</v>
      </c>
      <c r="B62" s="41">
        <f t="shared" si="4"/>
        <v>4693816</v>
      </c>
      <c r="C62" s="41">
        <f t="shared" si="5"/>
        <v>4739280</v>
      </c>
      <c r="D62" s="41">
        <f t="shared" si="6"/>
        <v>2</v>
      </c>
      <c r="E62" s="42" t="str">
        <f t="shared" si="2"/>
        <v>VIGO</v>
      </c>
      <c r="F62" s="42">
        <f t="shared" si="9"/>
        <v>293271</v>
      </c>
      <c r="G62" s="42">
        <f t="shared" si="8"/>
        <v>277938</v>
      </c>
    </row>
    <row r="63" spans="1:7" x14ac:dyDescent="0.25">
      <c r="A63" s="42" t="str">
        <f t="shared" si="3"/>
        <v>VALENCIA</v>
      </c>
      <c r="B63" s="41">
        <f t="shared" si="4"/>
        <v>2910732</v>
      </c>
      <c r="C63" s="41">
        <f t="shared" si="5"/>
        <v>2387187</v>
      </c>
      <c r="D63" s="41">
        <f t="shared" si="6"/>
        <v>4</v>
      </c>
      <c r="E63" s="42" t="str">
        <f t="shared" si="2"/>
        <v>VILAGARCIA</v>
      </c>
      <c r="F63" s="42">
        <f t="shared" si="9"/>
        <v>250957</v>
      </c>
      <c r="G63" s="42">
        <f t="shared" si="8"/>
        <v>200084</v>
      </c>
    </row>
    <row r="64" spans="1:7" x14ac:dyDescent="0.25">
      <c r="A64" s="42" t="str">
        <f t="shared" si="3"/>
        <v>VIGO</v>
      </c>
      <c r="B64" s="41">
        <f t="shared" si="4"/>
        <v>293271</v>
      </c>
      <c r="C64" s="41">
        <f t="shared" si="5"/>
        <v>277938</v>
      </c>
      <c r="D64" s="41">
        <f t="shared" si="6"/>
        <v>25</v>
      </c>
      <c r="E64" s="42" t="str">
        <f t="shared" si="2"/>
        <v>CEUTA</v>
      </c>
      <c r="F64" s="42">
        <f t="shared" si="9"/>
        <v>27786</v>
      </c>
      <c r="G64" s="42">
        <f t="shared" si="8"/>
        <v>30341</v>
      </c>
    </row>
    <row r="65" spans="1:7" x14ac:dyDescent="0.25">
      <c r="A65" s="42" t="str">
        <f t="shared" si="3"/>
        <v>VILAGARCIA</v>
      </c>
      <c r="B65" s="41">
        <f t="shared" si="4"/>
        <v>250957</v>
      </c>
      <c r="C65" s="41">
        <f t="shared" si="5"/>
        <v>200084</v>
      </c>
      <c r="D65" s="41">
        <f t="shared" si="6"/>
        <v>26</v>
      </c>
      <c r="E65" s="42" t="str">
        <f t="shared" si="2"/>
        <v>MELILLA</v>
      </c>
      <c r="F65" s="42">
        <f t="shared" si="9"/>
        <v>19501</v>
      </c>
      <c r="G65" s="42">
        <f t="shared" si="8"/>
        <v>30362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77046</v>
      </c>
      <c r="C7" s="21">
        <v>84159</v>
      </c>
      <c r="D7" s="21">
        <v>407689</v>
      </c>
      <c r="E7" s="21">
        <v>426826</v>
      </c>
      <c r="F7" s="10">
        <f>((E7*100)/D7)-100</f>
        <v>4.6940192156276055</v>
      </c>
      <c r="G7" s="1"/>
      <c r="H7" s="1"/>
      <c r="I7" s="1"/>
    </row>
    <row r="8" spans="1:12" x14ac:dyDescent="0.25">
      <c r="A8" s="11" t="s">
        <v>42</v>
      </c>
      <c r="B8" s="22">
        <v>136439</v>
      </c>
      <c r="C8" s="22">
        <v>154058</v>
      </c>
      <c r="D8" s="22">
        <v>690284</v>
      </c>
      <c r="E8" s="22">
        <v>718394</v>
      </c>
      <c r="F8" s="13">
        <f t="shared" ref="F8:F35" si="0">((E8*100)/D8)-100</f>
        <v>4.0722369343632465</v>
      </c>
      <c r="G8" s="1"/>
      <c r="H8" s="1"/>
      <c r="I8" s="1"/>
    </row>
    <row r="9" spans="1:12" x14ac:dyDescent="0.25">
      <c r="A9" s="8" t="s">
        <v>43</v>
      </c>
      <c r="B9" s="21">
        <v>43420</v>
      </c>
      <c r="C9" s="21">
        <v>51740</v>
      </c>
      <c r="D9" s="21">
        <v>212384</v>
      </c>
      <c r="E9" s="21">
        <v>242667</v>
      </c>
      <c r="F9" s="10">
        <f t="shared" si="0"/>
        <v>14.258607051378632</v>
      </c>
      <c r="G9" s="1"/>
      <c r="H9" s="1"/>
      <c r="I9" s="1"/>
    </row>
    <row r="10" spans="1:12" x14ac:dyDescent="0.25">
      <c r="A10" s="11" t="s">
        <v>44</v>
      </c>
      <c r="B10" s="22">
        <v>88507</v>
      </c>
      <c r="C10" s="22">
        <v>120542</v>
      </c>
      <c r="D10" s="22">
        <v>450913</v>
      </c>
      <c r="E10" s="22">
        <v>634810</v>
      </c>
      <c r="F10" s="13">
        <f t="shared" si="0"/>
        <v>40.783255306455999</v>
      </c>
      <c r="G10" s="1"/>
      <c r="H10" s="1"/>
      <c r="I10" s="1"/>
    </row>
    <row r="11" spans="1:12" x14ac:dyDescent="0.25">
      <c r="A11" s="8" t="s">
        <v>45</v>
      </c>
      <c r="B11" s="21">
        <v>3517862</v>
      </c>
      <c r="C11" s="21">
        <v>4174415</v>
      </c>
      <c r="D11" s="21">
        <v>16626379</v>
      </c>
      <c r="E11" s="21">
        <v>17091636</v>
      </c>
      <c r="F11" s="10">
        <f t="shared" si="0"/>
        <v>2.7983062337265352</v>
      </c>
      <c r="G11" s="1"/>
      <c r="H11" s="1"/>
      <c r="I11" s="1"/>
    </row>
    <row r="12" spans="1:12" x14ac:dyDescent="0.25">
      <c r="A12" s="11" t="s">
        <v>46</v>
      </c>
      <c r="B12" s="22">
        <v>241839</v>
      </c>
      <c r="C12" s="22">
        <v>272010</v>
      </c>
      <c r="D12" s="22">
        <v>1136920</v>
      </c>
      <c r="E12" s="22">
        <v>1260488</v>
      </c>
      <c r="F12" s="13">
        <f t="shared" si="0"/>
        <v>10.868662702740735</v>
      </c>
      <c r="G12" s="1"/>
      <c r="H12" s="1"/>
      <c r="I12" s="1"/>
    </row>
    <row r="13" spans="1:12" x14ac:dyDescent="0.25">
      <c r="A13" s="8" t="s">
        <v>47</v>
      </c>
      <c r="B13" s="21">
        <v>815970</v>
      </c>
      <c r="C13" s="21">
        <v>976845</v>
      </c>
      <c r="D13" s="21">
        <v>3459982</v>
      </c>
      <c r="E13" s="21">
        <v>3948074</v>
      </c>
      <c r="F13" s="10">
        <f t="shared" si="0"/>
        <v>14.10677859017764</v>
      </c>
      <c r="G13" s="1"/>
      <c r="H13" s="1"/>
      <c r="I13" s="1"/>
    </row>
    <row r="14" spans="1:12" x14ac:dyDescent="0.25">
      <c r="A14" s="11" t="s">
        <v>48</v>
      </c>
      <c r="B14" s="22">
        <v>2416914</v>
      </c>
      <c r="C14" s="22">
        <v>2829009</v>
      </c>
      <c r="D14" s="22">
        <v>11534553</v>
      </c>
      <c r="E14" s="22">
        <v>12542508</v>
      </c>
      <c r="F14" s="13">
        <f t="shared" si="0"/>
        <v>8.7385701032367677</v>
      </c>
      <c r="G14" s="1"/>
      <c r="H14" s="1"/>
      <c r="I14" s="1"/>
    </row>
    <row r="15" spans="1:12" x14ac:dyDescent="0.25">
      <c r="A15" s="8" t="s">
        <v>49</v>
      </c>
      <c r="B15" s="21">
        <v>764938</v>
      </c>
      <c r="C15" s="21">
        <v>836604</v>
      </c>
      <c r="D15" s="21">
        <v>3795335</v>
      </c>
      <c r="E15" s="21">
        <v>3802284</v>
      </c>
      <c r="F15" s="10">
        <f t="shared" si="0"/>
        <v>0.18309319203706309</v>
      </c>
      <c r="G15" s="1"/>
      <c r="H15" s="1"/>
      <c r="I15" s="1"/>
    </row>
    <row r="16" spans="1:12" x14ac:dyDescent="0.25">
      <c r="A16" s="11" t="s">
        <v>50</v>
      </c>
      <c r="B16" s="22">
        <v>67984</v>
      </c>
      <c r="C16" s="22">
        <v>77440</v>
      </c>
      <c r="D16" s="22">
        <v>290407</v>
      </c>
      <c r="E16" s="22">
        <v>379301</v>
      </c>
      <c r="F16" s="13">
        <f t="shared" si="0"/>
        <v>30.610143694883391</v>
      </c>
      <c r="G16" s="1"/>
      <c r="H16" s="1"/>
      <c r="I16" s="1"/>
    </row>
    <row r="17" spans="1:9" x14ac:dyDescent="0.25">
      <c r="A17" s="8" t="s">
        <v>51</v>
      </c>
      <c r="B17" s="21">
        <v>105981</v>
      </c>
      <c r="C17" s="21">
        <v>115774</v>
      </c>
      <c r="D17" s="21">
        <v>437530</v>
      </c>
      <c r="E17" s="21">
        <v>517516</v>
      </c>
      <c r="F17" s="10">
        <f t="shared" si="0"/>
        <v>18.281260713551077</v>
      </c>
      <c r="G17" s="1"/>
      <c r="H17" s="1"/>
      <c r="I17" s="1"/>
    </row>
    <row r="18" spans="1:9" x14ac:dyDescent="0.25">
      <c r="A18" s="11" t="s">
        <v>52</v>
      </c>
      <c r="B18" s="22">
        <v>70457</v>
      </c>
      <c r="C18" s="22">
        <v>75272</v>
      </c>
      <c r="D18" s="22">
        <v>328687</v>
      </c>
      <c r="E18" s="22">
        <v>351018</v>
      </c>
      <c r="F18" s="13">
        <f t="shared" si="0"/>
        <v>6.7940015881370357</v>
      </c>
      <c r="G18" s="1"/>
      <c r="H18" s="1"/>
      <c r="I18" s="1"/>
    </row>
    <row r="19" spans="1:9" x14ac:dyDescent="0.25">
      <c r="A19" s="8" t="s">
        <v>53</v>
      </c>
      <c r="B19" s="21">
        <v>42757</v>
      </c>
      <c r="C19" s="21">
        <v>56479</v>
      </c>
      <c r="D19" s="21">
        <v>199936</v>
      </c>
      <c r="E19" s="21">
        <v>203969</v>
      </c>
      <c r="F19" s="10">
        <f t="shared" si="0"/>
        <v>2.017145486555691</v>
      </c>
      <c r="G19" s="1"/>
      <c r="H19" s="1"/>
      <c r="I19" s="1"/>
    </row>
    <row r="20" spans="1:9" x14ac:dyDescent="0.25">
      <c r="A20" s="11" t="s">
        <v>54</v>
      </c>
      <c r="B20" s="22">
        <v>38101</v>
      </c>
      <c r="C20" s="22">
        <v>30511</v>
      </c>
      <c r="D20" s="22">
        <v>218699</v>
      </c>
      <c r="E20" s="22">
        <v>240880</v>
      </c>
      <c r="F20" s="13">
        <f t="shared" si="0"/>
        <v>10.142250307500262</v>
      </c>
      <c r="G20" s="1"/>
      <c r="H20" s="1"/>
      <c r="I20" s="1"/>
    </row>
    <row r="21" spans="1:9" x14ac:dyDescent="0.25">
      <c r="A21" s="8" t="s">
        <v>55</v>
      </c>
      <c r="B21" s="21">
        <v>30703</v>
      </c>
      <c r="C21" s="21">
        <v>20830</v>
      </c>
      <c r="D21" s="21">
        <v>194931</v>
      </c>
      <c r="E21" s="21">
        <v>190490</v>
      </c>
      <c r="F21" s="10">
        <f t="shared" si="0"/>
        <v>-2.2782420446209102</v>
      </c>
      <c r="G21" s="1"/>
      <c r="H21" s="1"/>
      <c r="I21" s="1"/>
    </row>
    <row r="22" spans="1:9" x14ac:dyDescent="0.25">
      <c r="A22" s="11" t="s">
        <v>56</v>
      </c>
      <c r="B22" s="22">
        <v>1348418</v>
      </c>
      <c r="C22" s="22">
        <v>1315869</v>
      </c>
      <c r="D22" s="22">
        <v>6750613</v>
      </c>
      <c r="E22" s="22">
        <v>6586865</v>
      </c>
      <c r="F22" s="13">
        <f t="shared" si="0"/>
        <v>-2.4256760089787406</v>
      </c>
      <c r="G22" s="1"/>
      <c r="H22" s="1"/>
      <c r="I22" s="1"/>
    </row>
    <row r="23" spans="1:9" x14ac:dyDescent="0.25">
      <c r="A23" s="8" t="s">
        <v>57</v>
      </c>
      <c r="B23" s="21">
        <v>198288</v>
      </c>
      <c r="C23" s="21">
        <v>198822</v>
      </c>
      <c r="D23" s="21">
        <v>779263</v>
      </c>
      <c r="E23" s="21">
        <v>987231</v>
      </c>
      <c r="F23" s="10">
        <f t="shared" si="0"/>
        <v>26.687780633752666</v>
      </c>
      <c r="G23" s="1"/>
      <c r="H23" s="1"/>
      <c r="I23" s="1"/>
    </row>
    <row r="24" spans="1:9" x14ac:dyDescent="0.25">
      <c r="A24" s="11" t="s">
        <v>58</v>
      </c>
      <c r="B24" s="22">
        <v>83052</v>
      </c>
      <c r="C24" s="22">
        <v>71244</v>
      </c>
      <c r="D24" s="22">
        <v>346833</v>
      </c>
      <c r="E24" s="22">
        <v>379994</v>
      </c>
      <c r="F24" s="13">
        <f t="shared" si="0"/>
        <v>9.5610855945080147</v>
      </c>
      <c r="G24" s="1"/>
      <c r="H24" s="1"/>
      <c r="I24" s="1"/>
    </row>
    <row r="25" spans="1:9" x14ac:dyDescent="0.25">
      <c r="A25" s="8" t="s">
        <v>59</v>
      </c>
      <c r="B25" s="21">
        <v>57893</v>
      </c>
      <c r="C25" s="21">
        <v>62404</v>
      </c>
      <c r="D25" s="21">
        <v>253492</v>
      </c>
      <c r="E25" s="21">
        <v>287472</v>
      </c>
      <c r="F25" s="10">
        <f t="shared" si="0"/>
        <v>13.404762280466443</v>
      </c>
      <c r="G25" s="1"/>
      <c r="H25" s="1"/>
      <c r="I25" s="1"/>
    </row>
    <row r="26" spans="1:9" x14ac:dyDescent="0.25">
      <c r="A26" s="11" t="s">
        <v>60</v>
      </c>
      <c r="B26" s="22">
        <v>20272</v>
      </c>
      <c r="C26" s="22">
        <v>28414</v>
      </c>
      <c r="D26" s="22">
        <v>84508</v>
      </c>
      <c r="E26" s="22">
        <v>106112</v>
      </c>
      <c r="F26" s="13">
        <f t="shared" si="0"/>
        <v>25.564443602972503</v>
      </c>
      <c r="G26" s="1"/>
      <c r="H26" s="1"/>
      <c r="I26" s="1"/>
    </row>
    <row r="27" spans="1:9" x14ac:dyDescent="0.25">
      <c r="A27" s="8" t="s">
        <v>61</v>
      </c>
      <c r="B27" s="21">
        <v>188449</v>
      </c>
      <c r="C27" s="21">
        <v>204485</v>
      </c>
      <c r="D27" s="21">
        <v>895766</v>
      </c>
      <c r="E27" s="21">
        <v>938043</v>
      </c>
      <c r="F27" s="10">
        <f t="shared" si="0"/>
        <v>4.7196477651529563</v>
      </c>
      <c r="G27" s="1"/>
      <c r="H27" s="1"/>
      <c r="I27" s="1"/>
    </row>
    <row r="28" spans="1:9" x14ac:dyDescent="0.25">
      <c r="A28" s="11" t="s">
        <v>62</v>
      </c>
      <c r="B28" s="22">
        <v>620081</v>
      </c>
      <c r="C28" s="22">
        <v>642638</v>
      </c>
      <c r="D28" s="22">
        <v>2986313</v>
      </c>
      <c r="E28" s="22">
        <v>2978945</v>
      </c>
      <c r="F28" s="13">
        <f t="shared" si="0"/>
        <v>-0.24672564463268998</v>
      </c>
      <c r="G28" s="1"/>
      <c r="H28" s="1"/>
      <c r="I28" s="1"/>
    </row>
    <row r="29" spans="1:9" x14ac:dyDescent="0.25">
      <c r="A29" s="8" t="s">
        <v>63</v>
      </c>
      <c r="B29" s="21">
        <v>100751</v>
      </c>
      <c r="C29" s="21">
        <v>106816</v>
      </c>
      <c r="D29" s="21">
        <v>483515</v>
      </c>
      <c r="E29" s="21">
        <v>489130</v>
      </c>
      <c r="F29" s="10">
        <f t="shared" si="0"/>
        <v>1.1612876539507511</v>
      </c>
      <c r="G29" s="1"/>
      <c r="H29" s="1"/>
      <c r="I29" s="1"/>
    </row>
    <row r="30" spans="1:9" x14ac:dyDescent="0.25">
      <c r="A30" s="11" t="s">
        <v>64</v>
      </c>
      <c r="B30" s="22">
        <v>148395</v>
      </c>
      <c r="C30" s="22">
        <v>200984</v>
      </c>
      <c r="D30" s="22">
        <v>667216</v>
      </c>
      <c r="E30" s="22">
        <v>876171</v>
      </c>
      <c r="F30" s="13">
        <f t="shared" si="0"/>
        <v>31.317444425793155</v>
      </c>
      <c r="G30" s="1"/>
      <c r="H30" s="1"/>
      <c r="I30" s="1"/>
    </row>
    <row r="31" spans="1:9" x14ac:dyDescent="0.25">
      <c r="A31" s="8" t="s">
        <v>65</v>
      </c>
      <c r="B31" s="21">
        <v>88297</v>
      </c>
      <c r="C31" s="21">
        <v>125595</v>
      </c>
      <c r="D31" s="21">
        <v>443877</v>
      </c>
      <c r="E31" s="21">
        <v>561613</v>
      </c>
      <c r="F31" s="10">
        <f t="shared" si="0"/>
        <v>26.524465110830249</v>
      </c>
      <c r="G31" s="1"/>
      <c r="H31" s="1"/>
      <c r="I31" s="1"/>
    </row>
    <row r="32" spans="1:9" x14ac:dyDescent="0.25">
      <c r="A32" s="11" t="s">
        <v>66</v>
      </c>
      <c r="B32" s="22">
        <v>2979107</v>
      </c>
      <c r="C32" s="22">
        <v>3201210</v>
      </c>
      <c r="D32" s="22">
        <v>13495815</v>
      </c>
      <c r="E32" s="22">
        <v>14409346</v>
      </c>
      <c r="F32" s="13">
        <f t="shared" si="0"/>
        <v>6.7689946846485327</v>
      </c>
      <c r="G32" s="1"/>
      <c r="H32" s="1"/>
      <c r="I32" s="1"/>
    </row>
    <row r="33" spans="1:9" x14ac:dyDescent="0.25">
      <c r="A33" s="8" t="s">
        <v>67</v>
      </c>
      <c r="B33" s="21">
        <v>320135</v>
      </c>
      <c r="C33" s="21">
        <v>368206</v>
      </c>
      <c r="D33" s="21">
        <v>1490607</v>
      </c>
      <c r="E33" s="21">
        <v>1557139</v>
      </c>
      <c r="F33" s="10">
        <f t="shared" si="0"/>
        <v>4.463416581298759</v>
      </c>
      <c r="G33" s="1"/>
      <c r="H33" s="1"/>
      <c r="I33" s="1"/>
    </row>
    <row r="34" spans="1:9" x14ac:dyDescent="0.25">
      <c r="A34" s="11" t="s">
        <v>68</v>
      </c>
      <c r="B34" s="22">
        <v>28707</v>
      </c>
      <c r="C34" s="22">
        <v>19469</v>
      </c>
      <c r="D34" s="22">
        <v>109395</v>
      </c>
      <c r="E34" s="22">
        <v>95455</v>
      </c>
      <c r="F34" s="13">
        <f t="shared" si="0"/>
        <v>-12.742812742812745</v>
      </c>
      <c r="G34" s="1"/>
      <c r="H34" s="1"/>
      <c r="I34" s="1"/>
    </row>
    <row r="35" spans="1:9" x14ac:dyDescent="0.25">
      <c r="A35" s="14" t="s">
        <v>69</v>
      </c>
      <c r="B35" s="15">
        <f>SUM(B7:B34)</f>
        <v>14640763</v>
      </c>
      <c r="C35" s="15">
        <f t="shared" ref="C35:E35" si="1">SUM(C7:C34)</f>
        <v>16421844</v>
      </c>
      <c r="D35" s="15">
        <f t="shared" si="1"/>
        <v>68771842</v>
      </c>
      <c r="E35" s="15">
        <f t="shared" si="1"/>
        <v>72804377</v>
      </c>
      <c r="F35" s="16">
        <f t="shared" si="0"/>
        <v>5.8636425646414949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426826</v>
      </c>
      <c r="C38" s="41">
        <f>D7</f>
        <v>407689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17091636</v>
      </c>
      <c r="G38" s="42">
        <f>LOOKUP(E38,$A$38:$A$65,$C$38:$C$65)</f>
        <v>16626379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718394</v>
      </c>
      <c r="C39" s="41">
        <f t="shared" ref="C39:C65" si="5">D8</f>
        <v>690284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14409346</v>
      </c>
      <c r="G39" s="42">
        <f t="shared" ref="G39:G65" si="8">LOOKUP(E39,$A$38:$A$65,$C$38:$C$65)</f>
        <v>13495815</v>
      </c>
    </row>
    <row r="40" spans="1:9" x14ac:dyDescent="0.25">
      <c r="A40" s="42" t="str">
        <f t="shared" si="3"/>
        <v>ALMERIA</v>
      </c>
      <c r="B40" s="41">
        <f t="shared" si="4"/>
        <v>242667</v>
      </c>
      <c r="C40" s="41">
        <f t="shared" si="5"/>
        <v>212384</v>
      </c>
      <c r="D40" s="41">
        <f t="shared" si="6"/>
        <v>23</v>
      </c>
      <c r="E40" s="42" t="str">
        <f t="shared" si="2"/>
        <v>BARCELONA</v>
      </c>
      <c r="F40" s="42">
        <f t="shared" si="7"/>
        <v>12542508</v>
      </c>
      <c r="G40" s="42">
        <f t="shared" si="8"/>
        <v>11534553</v>
      </c>
    </row>
    <row r="41" spans="1:9" x14ac:dyDescent="0.25">
      <c r="A41" s="42" t="str">
        <f t="shared" si="3"/>
        <v>AVILES</v>
      </c>
      <c r="B41" s="41">
        <f t="shared" si="4"/>
        <v>634810</v>
      </c>
      <c r="C41" s="41">
        <f t="shared" si="5"/>
        <v>450913</v>
      </c>
      <c r="D41" s="41">
        <f t="shared" si="6"/>
        <v>14</v>
      </c>
      <c r="E41" s="42" t="str">
        <f t="shared" si="2"/>
        <v>LAS PALMAS</v>
      </c>
      <c r="F41" s="42">
        <f t="shared" si="7"/>
        <v>6586865</v>
      </c>
      <c r="G41" s="42">
        <f t="shared" si="8"/>
        <v>6750613</v>
      </c>
    </row>
    <row r="42" spans="1:9" x14ac:dyDescent="0.25">
      <c r="A42" s="42" t="str">
        <f t="shared" si="3"/>
        <v>BAHIA DE ALGECIRAS</v>
      </c>
      <c r="B42" s="41">
        <f t="shared" si="4"/>
        <v>17091636</v>
      </c>
      <c r="C42" s="41">
        <f t="shared" si="5"/>
        <v>16626379</v>
      </c>
      <c r="D42" s="41">
        <f t="shared" si="6"/>
        <v>1</v>
      </c>
      <c r="E42" s="42" t="str">
        <f t="shared" si="2"/>
        <v>BALEARES</v>
      </c>
      <c r="F42" s="42">
        <f t="shared" si="7"/>
        <v>3948074</v>
      </c>
      <c r="G42" s="42">
        <f t="shared" si="8"/>
        <v>3459982</v>
      </c>
    </row>
    <row r="43" spans="1:9" x14ac:dyDescent="0.25">
      <c r="A43" s="42" t="str">
        <f t="shared" si="3"/>
        <v>BAHIA DE CADIZ</v>
      </c>
      <c r="B43" s="41">
        <f t="shared" si="4"/>
        <v>1260488</v>
      </c>
      <c r="C43" s="41">
        <f t="shared" si="5"/>
        <v>1136920</v>
      </c>
      <c r="D43" s="41">
        <f t="shared" si="6"/>
        <v>9</v>
      </c>
      <c r="E43" s="42" t="str">
        <f t="shared" si="2"/>
        <v>BILBAO</v>
      </c>
      <c r="F43" s="42">
        <f t="shared" si="7"/>
        <v>3802284</v>
      </c>
      <c r="G43" s="42">
        <f t="shared" si="8"/>
        <v>3795335</v>
      </c>
    </row>
    <row r="44" spans="1:9" x14ac:dyDescent="0.25">
      <c r="A44" s="42" t="str">
        <f t="shared" si="3"/>
        <v>BALEARES</v>
      </c>
      <c r="B44" s="41">
        <f t="shared" si="4"/>
        <v>3948074</v>
      </c>
      <c r="C44" s="41">
        <f t="shared" si="5"/>
        <v>3459982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2978945</v>
      </c>
      <c r="G44" s="42">
        <f t="shared" si="8"/>
        <v>2986313</v>
      </c>
    </row>
    <row r="45" spans="1:9" x14ac:dyDescent="0.25">
      <c r="A45" s="42" t="str">
        <f t="shared" si="3"/>
        <v>BARCELONA</v>
      </c>
      <c r="B45" s="41">
        <f t="shared" si="4"/>
        <v>12542508</v>
      </c>
      <c r="C45" s="41">
        <f t="shared" si="5"/>
        <v>11534553</v>
      </c>
      <c r="D45" s="41">
        <f t="shared" si="6"/>
        <v>3</v>
      </c>
      <c r="E45" s="42" t="str">
        <f t="shared" si="2"/>
        <v>VIGO</v>
      </c>
      <c r="F45" s="42">
        <f t="shared" si="7"/>
        <v>1557139</v>
      </c>
      <c r="G45" s="42">
        <f t="shared" si="8"/>
        <v>1490607</v>
      </c>
    </row>
    <row r="46" spans="1:9" x14ac:dyDescent="0.25">
      <c r="A46" s="42" t="str">
        <f t="shared" si="3"/>
        <v>BILBAO</v>
      </c>
      <c r="B46" s="41">
        <f t="shared" si="4"/>
        <v>3802284</v>
      </c>
      <c r="C46" s="41">
        <f t="shared" si="5"/>
        <v>3795335</v>
      </c>
      <c r="D46" s="41">
        <f t="shared" si="6"/>
        <v>6</v>
      </c>
      <c r="E46" s="42" t="str">
        <f t="shared" si="2"/>
        <v>BAHIA DE CADIZ</v>
      </c>
      <c r="F46" s="42">
        <f t="shared" si="7"/>
        <v>1260488</v>
      </c>
      <c r="G46" s="42">
        <f t="shared" si="8"/>
        <v>1136920</v>
      </c>
    </row>
    <row r="47" spans="1:9" x14ac:dyDescent="0.25">
      <c r="A47" s="42" t="str">
        <f t="shared" si="3"/>
        <v>CARTAGENA</v>
      </c>
      <c r="B47" s="41">
        <f t="shared" si="4"/>
        <v>379301</v>
      </c>
      <c r="C47" s="41">
        <f t="shared" si="5"/>
        <v>290407</v>
      </c>
      <c r="D47" s="41">
        <f t="shared" si="6"/>
        <v>20</v>
      </c>
      <c r="E47" s="42" t="str">
        <f t="shared" si="2"/>
        <v>MALAGA</v>
      </c>
      <c r="F47" s="42">
        <f t="shared" si="7"/>
        <v>987231</v>
      </c>
      <c r="G47" s="42">
        <f t="shared" si="8"/>
        <v>779263</v>
      </c>
    </row>
    <row r="48" spans="1:9" x14ac:dyDescent="0.25">
      <c r="A48" s="42" t="str">
        <f t="shared" si="3"/>
        <v>CASTELLON</v>
      </c>
      <c r="B48" s="41">
        <f t="shared" si="4"/>
        <v>517516</v>
      </c>
      <c r="C48" s="41">
        <f t="shared" si="5"/>
        <v>437530</v>
      </c>
      <c r="D48" s="41">
        <f t="shared" si="6"/>
        <v>16</v>
      </c>
      <c r="E48" s="42" t="str">
        <f t="shared" si="2"/>
        <v>PASAIA</v>
      </c>
      <c r="F48" s="42">
        <f t="shared" si="7"/>
        <v>938043</v>
      </c>
      <c r="G48" s="42">
        <f t="shared" si="8"/>
        <v>895766</v>
      </c>
    </row>
    <row r="49" spans="1:7" x14ac:dyDescent="0.25">
      <c r="A49" s="42" t="str">
        <f t="shared" si="3"/>
        <v>CEUTA</v>
      </c>
      <c r="B49" s="41">
        <f t="shared" si="4"/>
        <v>351018</v>
      </c>
      <c r="C49" s="41">
        <f t="shared" si="5"/>
        <v>328687</v>
      </c>
      <c r="D49" s="41">
        <f t="shared" si="6"/>
        <v>21</v>
      </c>
      <c r="E49" s="42" t="str">
        <f t="shared" si="2"/>
        <v>SEVILLA</v>
      </c>
      <c r="F49" s="42">
        <f t="shared" si="7"/>
        <v>876171</v>
      </c>
      <c r="G49" s="42">
        <f t="shared" si="8"/>
        <v>667216</v>
      </c>
    </row>
    <row r="50" spans="1:7" x14ac:dyDescent="0.25">
      <c r="A50" s="42" t="str">
        <f t="shared" si="3"/>
        <v>FERROL-SAN CIBRAO</v>
      </c>
      <c r="B50" s="41">
        <f t="shared" si="4"/>
        <v>203969</v>
      </c>
      <c r="C50" s="41">
        <f t="shared" si="5"/>
        <v>199936</v>
      </c>
      <c r="D50" s="41">
        <f t="shared" si="6"/>
        <v>25</v>
      </c>
      <c r="E50" s="42" t="str">
        <f t="shared" si="2"/>
        <v>ALICANTE</v>
      </c>
      <c r="F50" s="42">
        <f t="shared" si="7"/>
        <v>718394</v>
      </c>
      <c r="G50" s="42">
        <f t="shared" si="8"/>
        <v>690284</v>
      </c>
    </row>
    <row r="51" spans="1:7" x14ac:dyDescent="0.25">
      <c r="A51" s="42" t="str">
        <f t="shared" si="3"/>
        <v>GIJON</v>
      </c>
      <c r="B51" s="41">
        <f t="shared" si="4"/>
        <v>240880</v>
      </c>
      <c r="C51" s="41">
        <f t="shared" si="5"/>
        <v>218699</v>
      </c>
      <c r="D51" s="41">
        <f t="shared" si="6"/>
        <v>24</v>
      </c>
      <c r="E51" s="42" t="str">
        <f t="shared" si="2"/>
        <v>AVILES</v>
      </c>
      <c r="F51" s="42">
        <f t="shared" si="7"/>
        <v>634810</v>
      </c>
      <c r="G51" s="42">
        <f t="shared" si="8"/>
        <v>450913</v>
      </c>
    </row>
    <row r="52" spans="1:7" x14ac:dyDescent="0.25">
      <c r="A52" s="42" t="str">
        <f t="shared" si="3"/>
        <v>HUELVA</v>
      </c>
      <c r="B52" s="41">
        <f t="shared" si="4"/>
        <v>190490</v>
      </c>
      <c r="C52" s="41">
        <f t="shared" si="5"/>
        <v>194931</v>
      </c>
      <c r="D52" s="41">
        <f t="shared" si="6"/>
        <v>26</v>
      </c>
      <c r="E52" s="42" t="str">
        <f t="shared" si="2"/>
        <v>TARRAGONA</v>
      </c>
      <c r="F52" s="42">
        <f t="shared" si="7"/>
        <v>561613</v>
      </c>
      <c r="G52" s="42">
        <f t="shared" si="8"/>
        <v>443877</v>
      </c>
    </row>
    <row r="53" spans="1:7" x14ac:dyDescent="0.25">
      <c r="A53" s="42" t="str">
        <f t="shared" si="3"/>
        <v>LAS PALMAS</v>
      </c>
      <c r="B53" s="41">
        <f t="shared" si="4"/>
        <v>6586865</v>
      </c>
      <c r="C53" s="41">
        <f t="shared" si="5"/>
        <v>6750613</v>
      </c>
      <c r="D53" s="41">
        <f t="shared" si="6"/>
        <v>4</v>
      </c>
      <c r="E53" s="42" t="str">
        <f t="shared" si="2"/>
        <v>CASTELLON</v>
      </c>
      <c r="F53" s="42">
        <f t="shared" si="7"/>
        <v>517516</v>
      </c>
      <c r="G53" s="42">
        <f t="shared" si="8"/>
        <v>437530</v>
      </c>
    </row>
    <row r="54" spans="1:7" x14ac:dyDescent="0.25">
      <c r="A54" s="42" t="str">
        <f t="shared" si="3"/>
        <v>MALAGA</v>
      </c>
      <c r="B54" s="41">
        <f t="shared" si="4"/>
        <v>987231</v>
      </c>
      <c r="C54" s="41">
        <f t="shared" si="5"/>
        <v>779263</v>
      </c>
      <c r="D54" s="41">
        <f t="shared" si="6"/>
        <v>10</v>
      </c>
      <c r="E54" s="42" t="str">
        <f t="shared" si="2"/>
        <v>SANTANDER</v>
      </c>
      <c r="F54" s="42">
        <f t="shared" si="7"/>
        <v>489130</v>
      </c>
      <c r="G54" s="42">
        <f t="shared" si="8"/>
        <v>483515</v>
      </c>
    </row>
    <row r="55" spans="1:7" x14ac:dyDescent="0.25">
      <c r="A55" s="42" t="str">
        <f t="shared" si="3"/>
        <v>MARIN Y RIA DE PONTEVEDRA</v>
      </c>
      <c r="B55" s="41">
        <f t="shared" si="4"/>
        <v>379994</v>
      </c>
      <c r="C55" s="41">
        <f t="shared" si="5"/>
        <v>346833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426826</v>
      </c>
      <c r="G55" s="42">
        <f t="shared" si="8"/>
        <v>407689</v>
      </c>
    </row>
    <row r="56" spans="1:7" x14ac:dyDescent="0.25">
      <c r="A56" s="42" t="str">
        <f t="shared" si="3"/>
        <v>MELILLA</v>
      </c>
      <c r="B56" s="41">
        <f t="shared" si="4"/>
        <v>287472</v>
      </c>
      <c r="C56" s="41">
        <f t="shared" si="5"/>
        <v>253492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379994</v>
      </c>
      <c r="G56" s="42">
        <f t="shared" si="8"/>
        <v>346833</v>
      </c>
    </row>
    <row r="57" spans="1:7" x14ac:dyDescent="0.25">
      <c r="A57" s="42" t="str">
        <f t="shared" si="3"/>
        <v>MOTRIL</v>
      </c>
      <c r="B57" s="41">
        <f t="shared" si="4"/>
        <v>106112</v>
      </c>
      <c r="C57" s="41">
        <f t="shared" si="5"/>
        <v>84508</v>
      </c>
      <c r="D57" s="41">
        <f t="shared" si="6"/>
        <v>27</v>
      </c>
      <c r="E57" s="42" t="str">
        <f t="shared" si="2"/>
        <v>CARTAGENA</v>
      </c>
      <c r="F57" s="42">
        <f t="shared" si="9"/>
        <v>379301</v>
      </c>
      <c r="G57" s="42">
        <f t="shared" si="8"/>
        <v>290407</v>
      </c>
    </row>
    <row r="58" spans="1:7" x14ac:dyDescent="0.25">
      <c r="A58" s="42" t="str">
        <f t="shared" si="3"/>
        <v>PASAIA</v>
      </c>
      <c r="B58" s="41">
        <f t="shared" si="4"/>
        <v>938043</v>
      </c>
      <c r="C58" s="41">
        <f t="shared" si="5"/>
        <v>895766</v>
      </c>
      <c r="D58" s="41">
        <f t="shared" si="6"/>
        <v>11</v>
      </c>
      <c r="E58" s="42" t="str">
        <f t="shared" si="2"/>
        <v>CEUTA</v>
      </c>
      <c r="F58" s="42">
        <f t="shared" si="9"/>
        <v>351018</v>
      </c>
      <c r="G58" s="42">
        <f t="shared" si="8"/>
        <v>328687</v>
      </c>
    </row>
    <row r="59" spans="1:7" x14ac:dyDescent="0.25">
      <c r="A59" s="42" t="str">
        <f t="shared" si="3"/>
        <v>SANTA CRUZ DE TENERIFE</v>
      </c>
      <c r="B59" s="41">
        <f t="shared" si="4"/>
        <v>2978945</v>
      </c>
      <c r="C59" s="41">
        <f t="shared" si="5"/>
        <v>2986313</v>
      </c>
      <c r="D59" s="41">
        <f t="shared" si="6"/>
        <v>7</v>
      </c>
      <c r="E59" s="42" t="str">
        <f t="shared" si="2"/>
        <v>MELILLA</v>
      </c>
      <c r="F59" s="42">
        <f t="shared" si="9"/>
        <v>287472</v>
      </c>
      <c r="G59" s="42">
        <f t="shared" si="8"/>
        <v>253492</v>
      </c>
    </row>
    <row r="60" spans="1:7" x14ac:dyDescent="0.25">
      <c r="A60" s="42" t="str">
        <f t="shared" si="3"/>
        <v>SANTANDER</v>
      </c>
      <c r="B60" s="41">
        <f t="shared" si="4"/>
        <v>489130</v>
      </c>
      <c r="C60" s="41">
        <f t="shared" si="5"/>
        <v>483515</v>
      </c>
      <c r="D60" s="41">
        <f t="shared" si="6"/>
        <v>17</v>
      </c>
      <c r="E60" s="42" t="str">
        <f t="shared" si="2"/>
        <v>ALMERIA</v>
      </c>
      <c r="F60" s="42">
        <f t="shared" si="9"/>
        <v>242667</v>
      </c>
      <c r="G60" s="42">
        <f t="shared" si="8"/>
        <v>212384</v>
      </c>
    </row>
    <row r="61" spans="1:7" x14ac:dyDescent="0.25">
      <c r="A61" s="42" t="str">
        <f t="shared" si="3"/>
        <v>SEVILLA</v>
      </c>
      <c r="B61" s="41">
        <f t="shared" si="4"/>
        <v>876171</v>
      </c>
      <c r="C61" s="41">
        <f t="shared" si="5"/>
        <v>667216</v>
      </c>
      <c r="D61" s="41">
        <f t="shared" si="6"/>
        <v>12</v>
      </c>
      <c r="E61" s="42" t="str">
        <f t="shared" si="2"/>
        <v>GIJON</v>
      </c>
      <c r="F61" s="42">
        <f t="shared" si="9"/>
        <v>240880</v>
      </c>
      <c r="G61" s="42">
        <f t="shared" si="8"/>
        <v>218699</v>
      </c>
    </row>
    <row r="62" spans="1:7" x14ac:dyDescent="0.25">
      <c r="A62" s="42" t="str">
        <f t="shared" si="3"/>
        <v>TARRAGONA</v>
      </c>
      <c r="B62" s="41">
        <f t="shared" si="4"/>
        <v>561613</v>
      </c>
      <c r="C62" s="41">
        <f t="shared" si="5"/>
        <v>443877</v>
      </c>
      <c r="D62" s="41">
        <f t="shared" si="6"/>
        <v>15</v>
      </c>
      <c r="E62" s="42" t="str">
        <f t="shared" si="2"/>
        <v>FERROL-SAN CIBRAO</v>
      </c>
      <c r="F62" s="42">
        <f t="shared" si="9"/>
        <v>203969</v>
      </c>
      <c r="G62" s="42">
        <f t="shared" si="8"/>
        <v>199936</v>
      </c>
    </row>
    <row r="63" spans="1:7" x14ac:dyDescent="0.25">
      <c r="A63" s="42" t="str">
        <f t="shared" si="3"/>
        <v>VALENCIA</v>
      </c>
      <c r="B63" s="41">
        <f t="shared" si="4"/>
        <v>14409346</v>
      </c>
      <c r="C63" s="41">
        <f t="shared" si="5"/>
        <v>13495815</v>
      </c>
      <c r="D63" s="41">
        <f t="shared" si="6"/>
        <v>2</v>
      </c>
      <c r="E63" s="42" t="str">
        <f t="shared" si="2"/>
        <v>HUELVA</v>
      </c>
      <c r="F63" s="42">
        <f t="shared" si="9"/>
        <v>190490</v>
      </c>
      <c r="G63" s="42">
        <f t="shared" si="8"/>
        <v>194931</v>
      </c>
    </row>
    <row r="64" spans="1:7" x14ac:dyDescent="0.25">
      <c r="A64" s="42" t="str">
        <f t="shared" si="3"/>
        <v>VIGO</v>
      </c>
      <c r="B64" s="41">
        <f t="shared" si="4"/>
        <v>1557139</v>
      </c>
      <c r="C64" s="41">
        <f t="shared" si="5"/>
        <v>1490607</v>
      </c>
      <c r="D64" s="41">
        <f t="shared" si="6"/>
        <v>8</v>
      </c>
      <c r="E64" s="42" t="str">
        <f t="shared" si="2"/>
        <v>MOTRIL</v>
      </c>
      <c r="F64" s="42">
        <f t="shared" si="9"/>
        <v>106112</v>
      </c>
      <c r="G64" s="42">
        <f t="shared" si="8"/>
        <v>84508</v>
      </c>
    </row>
    <row r="65" spans="1:7" x14ac:dyDescent="0.25">
      <c r="A65" s="42" t="str">
        <f t="shared" si="3"/>
        <v>VILAGARCIA</v>
      </c>
      <c r="B65" s="41">
        <f t="shared" si="4"/>
        <v>95455</v>
      </c>
      <c r="C65" s="41">
        <f t="shared" si="5"/>
        <v>109395</v>
      </c>
      <c r="D65" s="41">
        <f t="shared" si="6"/>
        <v>28</v>
      </c>
      <c r="E65" s="42" t="str">
        <f t="shared" si="2"/>
        <v>VILAGARCIA</v>
      </c>
      <c r="F65" s="42">
        <f t="shared" si="9"/>
        <v>95455</v>
      </c>
      <c r="G65" s="42">
        <f t="shared" si="8"/>
        <v>109395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2908</v>
      </c>
      <c r="C7" s="23">
        <v>3025</v>
      </c>
      <c r="D7" s="23">
        <v>13402</v>
      </c>
      <c r="E7" s="23">
        <v>13222</v>
      </c>
      <c r="F7" s="10">
        <f>((E7*100)/D7)-100</f>
        <v>-1.3430831219221062</v>
      </c>
      <c r="G7" s="1"/>
      <c r="H7" s="1"/>
      <c r="I7" s="1"/>
    </row>
    <row r="8" spans="1:12" x14ac:dyDescent="0.25">
      <c r="A8" s="11" t="s">
        <v>42</v>
      </c>
      <c r="B8" s="24">
        <v>319</v>
      </c>
      <c r="C8" s="24">
        <v>86</v>
      </c>
      <c r="D8" s="24">
        <v>1607</v>
      </c>
      <c r="E8" s="24">
        <v>702</v>
      </c>
      <c r="F8" s="13">
        <f t="shared" ref="F8:F35" si="0">((E8*100)/D8)-100</f>
        <v>-56.316116988176724</v>
      </c>
      <c r="G8" s="1"/>
      <c r="H8" s="1"/>
      <c r="I8" s="1"/>
    </row>
    <row r="9" spans="1:12" x14ac:dyDescent="0.25">
      <c r="A9" s="8" t="s">
        <v>43</v>
      </c>
      <c r="B9" s="23">
        <v>952</v>
      </c>
      <c r="C9" s="23">
        <v>737</v>
      </c>
      <c r="D9" s="23">
        <v>1494</v>
      </c>
      <c r="E9" s="23">
        <v>2198</v>
      </c>
      <c r="F9" s="10">
        <f t="shared" si="0"/>
        <v>47.121820615796508</v>
      </c>
      <c r="G9" s="1"/>
      <c r="H9" s="1"/>
      <c r="I9" s="1"/>
    </row>
    <row r="10" spans="1:12" x14ac:dyDescent="0.25">
      <c r="A10" s="11" t="s">
        <v>44</v>
      </c>
      <c r="B10" s="24">
        <v>833</v>
      </c>
      <c r="C10" s="24">
        <v>724</v>
      </c>
      <c r="D10" s="24">
        <v>8645</v>
      </c>
      <c r="E10" s="24">
        <v>6991</v>
      </c>
      <c r="F10" s="13">
        <f t="shared" si="0"/>
        <v>-19.132446500867559</v>
      </c>
      <c r="G10" s="1"/>
      <c r="H10" s="1"/>
      <c r="I10" s="1"/>
    </row>
    <row r="11" spans="1:12" x14ac:dyDescent="0.25">
      <c r="A11" s="8" t="s">
        <v>45</v>
      </c>
      <c r="B11" s="23">
        <v>275</v>
      </c>
      <c r="C11" s="23">
        <v>107</v>
      </c>
      <c r="D11" s="23">
        <v>549</v>
      </c>
      <c r="E11" s="23">
        <v>439</v>
      </c>
      <c r="F11" s="10">
        <f t="shared" si="0"/>
        <v>-20.036429872495447</v>
      </c>
      <c r="G11" s="1"/>
      <c r="H11" s="1"/>
      <c r="I11" s="1"/>
    </row>
    <row r="12" spans="1:12" x14ac:dyDescent="0.25">
      <c r="A12" s="11" t="s">
        <v>46</v>
      </c>
      <c r="B12" s="24">
        <v>2516</v>
      </c>
      <c r="C12" s="24">
        <v>2631</v>
      </c>
      <c r="D12" s="24">
        <v>11470</v>
      </c>
      <c r="E12" s="24">
        <v>10548</v>
      </c>
      <c r="F12" s="13">
        <f t="shared" si="0"/>
        <v>-8.0383609415867454</v>
      </c>
      <c r="G12" s="1"/>
      <c r="H12" s="1"/>
      <c r="I12" s="1"/>
    </row>
    <row r="13" spans="1:12" x14ac:dyDescent="0.25">
      <c r="A13" s="8" t="s">
        <v>47</v>
      </c>
      <c r="B13" s="23">
        <v>267</v>
      </c>
      <c r="C13" s="23">
        <v>0</v>
      </c>
      <c r="D13" s="23">
        <v>1278</v>
      </c>
      <c r="E13" s="23">
        <v>865</v>
      </c>
      <c r="F13" s="10">
        <f t="shared" si="0"/>
        <v>-32.316118935837252</v>
      </c>
      <c r="G13" s="1"/>
      <c r="H13" s="1"/>
      <c r="I13" s="1"/>
    </row>
    <row r="14" spans="1:12" x14ac:dyDescent="0.25">
      <c r="A14" s="11" t="s">
        <v>48</v>
      </c>
      <c r="B14" s="24">
        <v>491</v>
      </c>
      <c r="C14" s="24">
        <v>387</v>
      </c>
      <c r="D14" s="24">
        <v>1472</v>
      </c>
      <c r="E14" s="24">
        <v>1525</v>
      </c>
      <c r="F14" s="13">
        <f t="shared" si="0"/>
        <v>3.6005434782608745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96</v>
      </c>
      <c r="C16" s="24">
        <v>94</v>
      </c>
      <c r="D16" s="24">
        <v>659</v>
      </c>
      <c r="E16" s="24">
        <v>528</v>
      </c>
      <c r="F16" s="13">
        <f t="shared" si="0"/>
        <v>-19.878603945371779</v>
      </c>
      <c r="G16" s="1"/>
      <c r="H16" s="1"/>
      <c r="I16" s="1"/>
    </row>
    <row r="17" spans="1:9" x14ac:dyDescent="0.25">
      <c r="A17" s="8" t="s">
        <v>51</v>
      </c>
      <c r="B17" s="23">
        <v>1010</v>
      </c>
      <c r="C17" s="23">
        <v>1117</v>
      </c>
      <c r="D17" s="23">
        <v>2922</v>
      </c>
      <c r="E17" s="23">
        <v>3576</v>
      </c>
      <c r="F17" s="10">
        <f t="shared" si="0"/>
        <v>22.381930184804929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8</v>
      </c>
      <c r="D18" s="24">
        <v>25</v>
      </c>
      <c r="E18" s="24">
        <v>9</v>
      </c>
      <c r="F18" s="13">
        <f t="shared" si="0"/>
        <v>-64</v>
      </c>
      <c r="G18" s="1"/>
      <c r="H18" s="1"/>
      <c r="I18" s="1"/>
    </row>
    <row r="19" spans="1:9" x14ac:dyDescent="0.25">
      <c r="A19" s="8" t="s">
        <v>53</v>
      </c>
      <c r="B19" s="23">
        <v>53</v>
      </c>
      <c r="C19" s="23">
        <v>28</v>
      </c>
      <c r="D19" s="23">
        <v>143</v>
      </c>
      <c r="E19" s="23">
        <v>89</v>
      </c>
      <c r="F19" s="10">
        <f t="shared" si="0"/>
        <v>-37.76223776223776</v>
      </c>
      <c r="G19" s="1"/>
      <c r="H19" s="1"/>
      <c r="I19" s="1"/>
    </row>
    <row r="20" spans="1:9" x14ac:dyDescent="0.25">
      <c r="A20" s="11" t="s">
        <v>54</v>
      </c>
      <c r="B20" s="24">
        <v>115</v>
      </c>
      <c r="C20" s="24">
        <v>1065</v>
      </c>
      <c r="D20" s="24">
        <v>1344</v>
      </c>
      <c r="E20" s="24">
        <v>3437</v>
      </c>
      <c r="F20" s="13">
        <f t="shared" si="0"/>
        <v>155.72916666666666</v>
      </c>
      <c r="G20" s="1"/>
      <c r="H20" s="1"/>
      <c r="I20" s="1"/>
    </row>
    <row r="21" spans="1:9" x14ac:dyDescent="0.25">
      <c r="A21" s="8" t="s">
        <v>55</v>
      </c>
      <c r="B21" s="23">
        <v>88</v>
      </c>
      <c r="C21" s="23">
        <v>202</v>
      </c>
      <c r="D21" s="23">
        <v>884</v>
      </c>
      <c r="E21" s="23">
        <v>1010</v>
      </c>
      <c r="F21" s="10">
        <f t="shared" si="0"/>
        <v>14.25339366515837</v>
      </c>
      <c r="G21" s="1"/>
      <c r="H21" s="1"/>
      <c r="I21" s="1"/>
    </row>
    <row r="22" spans="1:9" x14ac:dyDescent="0.25">
      <c r="A22" s="11" t="s">
        <v>56</v>
      </c>
      <c r="B22" s="24">
        <v>216</v>
      </c>
      <c r="C22" s="24">
        <v>377</v>
      </c>
      <c r="D22" s="24">
        <v>2067</v>
      </c>
      <c r="E22" s="24">
        <v>1803</v>
      </c>
      <c r="F22" s="13">
        <f t="shared" si="0"/>
        <v>-12.77213352685051</v>
      </c>
      <c r="G22" s="1"/>
      <c r="H22" s="1"/>
      <c r="I22" s="1"/>
    </row>
    <row r="23" spans="1:9" x14ac:dyDescent="0.25">
      <c r="A23" s="8" t="s">
        <v>57</v>
      </c>
      <c r="B23" s="23">
        <v>85</v>
      </c>
      <c r="C23" s="23">
        <v>140</v>
      </c>
      <c r="D23" s="23">
        <v>281</v>
      </c>
      <c r="E23" s="23">
        <v>658</v>
      </c>
      <c r="F23" s="10">
        <f t="shared" si="0"/>
        <v>134.16370106761565</v>
      </c>
      <c r="G23" s="1"/>
      <c r="H23" s="1"/>
      <c r="I23" s="1"/>
    </row>
    <row r="24" spans="1:9" x14ac:dyDescent="0.25">
      <c r="A24" s="11" t="s">
        <v>58</v>
      </c>
      <c r="B24" s="24">
        <v>484</v>
      </c>
      <c r="C24" s="24">
        <v>388</v>
      </c>
      <c r="D24" s="24">
        <v>2362</v>
      </c>
      <c r="E24" s="24">
        <v>2016</v>
      </c>
      <c r="F24" s="13">
        <f t="shared" si="0"/>
        <v>-14.648602878916179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204</v>
      </c>
      <c r="C26" s="24">
        <v>320</v>
      </c>
      <c r="D26" s="24">
        <v>859</v>
      </c>
      <c r="E26" s="24">
        <v>1340</v>
      </c>
      <c r="F26" s="13">
        <f t="shared" si="0"/>
        <v>55.995343422584398</v>
      </c>
      <c r="G26" s="1"/>
      <c r="H26" s="1"/>
      <c r="I26" s="1"/>
    </row>
    <row r="27" spans="1:9" x14ac:dyDescent="0.25">
      <c r="A27" s="8" t="s">
        <v>61</v>
      </c>
      <c r="B27" s="23">
        <v>1422</v>
      </c>
      <c r="C27" s="23">
        <v>1164</v>
      </c>
      <c r="D27" s="23">
        <v>6119</v>
      </c>
      <c r="E27" s="23">
        <v>5837</v>
      </c>
      <c r="F27" s="10">
        <f t="shared" si="0"/>
        <v>-4.608596175845733</v>
      </c>
      <c r="G27" s="1"/>
      <c r="H27" s="1"/>
      <c r="I27" s="1"/>
    </row>
    <row r="28" spans="1:9" x14ac:dyDescent="0.25">
      <c r="A28" s="11" t="s">
        <v>62</v>
      </c>
      <c r="B28" s="24">
        <v>339</v>
      </c>
      <c r="C28" s="24">
        <v>483</v>
      </c>
      <c r="D28" s="24">
        <v>791</v>
      </c>
      <c r="E28" s="24">
        <v>946</v>
      </c>
      <c r="F28" s="13">
        <f t="shared" si="0"/>
        <v>19.595448798988627</v>
      </c>
      <c r="G28" s="1"/>
      <c r="H28" s="1"/>
      <c r="I28" s="1"/>
    </row>
    <row r="29" spans="1:9" x14ac:dyDescent="0.25">
      <c r="A29" s="8" t="s">
        <v>63</v>
      </c>
      <c r="B29" s="23">
        <v>228</v>
      </c>
      <c r="C29" s="23">
        <v>1380</v>
      </c>
      <c r="D29" s="23">
        <v>3556</v>
      </c>
      <c r="E29" s="23">
        <v>5000</v>
      </c>
      <c r="F29" s="10">
        <f t="shared" si="0"/>
        <v>40.607424071991005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223</v>
      </c>
      <c r="C31" s="23">
        <v>386</v>
      </c>
      <c r="D31" s="23">
        <v>1089</v>
      </c>
      <c r="E31" s="23">
        <v>1392</v>
      </c>
      <c r="F31" s="10">
        <f t="shared" si="0"/>
        <v>27.823691460055102</v>
      </c>
      <c r="G31" s="1"/>
      <c r="H31" s="1"/>
      <c r="I31" s="1"/>
    </row>
    <row r="32" spans="1:9" x14ac:dyDescent="0.25">
      <c r="A32" s="11" t="s">
        <v>66</v>
      </c>
      <c r="B32" s="24">
        <v>282</v>
      </c>
      <c r="C32" s="24">
        <v>133</v>
      </c>
      <c r="D32" s="24">
        <v>1030</v>
      </c>
      <c r="E32" s="24">
        <v>685</v>
      </c>
      <c r="F32" s="13">
        <f t="shared" si="0"/>
        <v>-33.495145631067956</v>
      </c>
      <c r="G32" s="1"/>
      <c r="H32" s="1"/>
      <c r="I32" s="1"/>
    </row>
    <row r="33" spans="1:9" x14ac:dyDescent="0.25">
      <c r="A33" s="8" t="s">
        <v>67</v>
      </c>
      <c r="B33" s="23">
        <v>6489</v>
      </c>
      <c r="C33" s="23">
        <v>7709</v>
      </c>
      <c r="D33" s="23">
        <v>26612</v>
      </c>
      <c r="E33" s="23">
        <v>29699</v>
      </c>
      <c r="F33" s="10">
        <f t="shared" si="0"/>
        <v>11.600030061626327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19895</v>
      </c>
      <c r="C35" s="15">
        <f t="shared" ref="C35:E35" si="1">SUM(C7:C34)</f>
        <v>22691</v>
      </c>
      <c r="D35" s="15">
        <f t="shared" si="1"/>
        <v>90660</v>
      </c>
      <c r="E35" s="15">
        <f t="shared" si="1"/>
        <v>94515</v>
      </c>
      <c r="F35" s="16">
        <f t="shared" si="0"/>
        <v>4.2521508934480465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13222</v>
      </c>
      <c r="C38" s="41">
        <f>D7</f>
        <v>13402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29699</v>
      </c>
      <c r="G38" s="42">
        <f>LOOKUP(E38,$A$38:$A$65,$C$38:$C$65)</f>
        <v>26612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702</v>
      </c>
      <c r="C39" s="41">
        <f t="shared" ref="C39:C65" si="5">D8</f>
        <v>1607</v>
      </c>
      <c r="D39" s="41">
        <f t="shared" ref="D39:D65" si="6">_xlfn.RANK.EQ(B39,$B$38:$B$65)+COUNTIF($B$38:$B$65,B39)-1</f>
        <v>18</v>
      </c>
      <c r="E39" s="42" t="str">
        <f t="shared" si="2"/>
        <v>A CORUÑA</v>
      </c>
      <c r="F39" s="42">
        <f t="shared" ref="F39:F54" si="7">LOOKUP(E39,$A$38:$A$65,$B$38:$B$65)</f>
        <v>13222</v>
      </c>
      <c r="G39" s="42">
        <f t="shared" ref="G39:G65" si="8">LOOKUP(E39,$A$38:$A$65,$C$38:$C$65)</f>
        <v>13402</v>
      </c>
    </row>
    <row r="40" spans="1:9" x14ac:dyDescent="0.25">
      <c r="A40" s="42" t="str">
        <f t="shared" si="3"/>
        <v>ALMERIA</v>
      </c>
      <c r="B40" s="41">
        <f t="shared" si="4"/>
        <v>2198</v>
      </c>
      <c r="C40" s="41">
        <f t="shared" si="5"/>
        <v>1494</v>
      </c>
      <c r="D40" s="41">
        <f t="shared" si="6"/>
        <v>9</v>
      </c>
      <c r="E40" s="42" t="str">
        <f t="shared" si="2"/>
        <v>BAHIA DE CADIZ</v>
      </c>
      <c r="F40" s="42">
        <f t="shared" si="7"/>
        <v>10548</v>
      </c>
      <c r="G40" s="42">
        <f t="shared" si="8"/>
        <v>11470</v>
      </c>
    </row>
    <row r="41" spans="1:9" x14ac:dyDescent="0.25">
      <c r="A41" s="42" t="str">
        <f t="shared" si="3"/>
        <v>AVILES</v>
      </c>
      <c r="B41" s="41">
        <f t="shared" si="4"/>
        <v>6991</v>
      </c>
      <c r="C41" s="41">
        <f t="shared" si="5"/>
        <v>8645</v>
      </c>
      <c r="D41" s="41">
        <f t="shared" si="6"/>
        <v>4</v>
      </c>
      <c r="E41" s="42" t="str">
        <f t="shared" si="2"/>
        <v>AVILES</v>
      </c>
      <c r="F41" s="42">
        <f t="shared" si="7"/>
        <v>6991</v>
      </c>
      <c r="G41" s="42">
        <f t="shared" si="8"/>
        <v>8645</v>
      </c>
    </row>
    <row r="42" spans="1:9" x14ac:dyDescent="0.25">
      <c r="A42" s="42" t="str">
        <f t="shared" si="3"/>
        <v>BAHIA DE ALGECIRAS</v>
      </c>
      <c r="B42" s="41">
        <f t="shared" si="4"/>
        <v>439</v>
      </c>
      <c r="C42" s="41">
        <f t="shared" si="5"/>
        <v>549</v>
      </c>
      <c r="D42" s="41">
        <f t="shared" si="6"/>
        <v>22</v>
      </c>
      <c r="E42" s="42" t="str">
        <f t="shared" si="2"/>
        <v>PASAIA</v>
      </c>
      <c r="F42" s="42">
        <f t="shared" si="7"/>
        <v>5837</v>
      </c>
      <c r="G42" s="42">
        <f t="shared" si="8"/>
        <v>6119</v>
      </c>
    </row>
    <row r="43" spans="1:9" x14ac:dyDescent="0.25">
      <c r="A43" s="42" t="str">
        <f t="shared" si="3"/>
        <v>BAHIA DE CADIZ</v>
      </c>
      <c r="B43" s="41">
        <f t="shared" si="4"/>
        <v>10548</v>
      </c>
      <c r="C43" s="41">
        <f t="shared" si="5"/>
        <v>11470</v>
      </c>
      <c r="D43" s="41">
        <f t="shared" si="6"/>
        <v>3</v>
      </c>
      <c r="E43" s="42" t="str">
        <f t="shared" si="2"/>
        <v>SANTANDER</v>
      </c>
      <c r="F43" s="42">
        <f t="shared" si="7"/>
        <v>5000</v>
      </c>
      <c r="G43" s="42">
        <f t="shared" si="8"/>
        <v>3556</v>
      </c>
    </row>
    <row r="44" spans="1:9" x14ac:dyDescent="0.25">
      <c r="A44" s="42" t="str">
        <f t="shared" si="3"/>
        <v>BALEARES</v>
      </c>
      <c r="B44" s="41">
        <f t="shared" si="4"/>
        <v>865</v>
      </c>
      <c r="C44" s="41">
        <f t="shared" si="5"/>
        <v>1278</v>
      </c>
      <c r="D44" s="41">
        <f t="shared" si="6"/>
        <v>17</v>
      </c>
      <c r="E44" s="42" t="str">
        <f t="shared" si="2"/>
        <v>CASTELLON</v>
      </c>
      <c r="F44" s="42">
        <f t="shared" si="7"/>
        <v>3576</v>
      </c>
      <c r="G44" s="42">
        <f t="shared" si="8"/>
        <v>2922</v>
      </c>
    </row>
    <row r="45" spans="1:9" x14ac:dyDescent="0.25">
      <c r="A45" s="42" t="str">
        <f t="shared" si="3"/>
        <v>BARCELONA</v>
      </c>
      <c r="B45" s="41">
        <f t="shared" si="4"/>
        <v>1525</v>
      </c>
      <c r="C45" s="41">
        <f t="shared" si="5"/>
        <v>1472</v>
      </c>
      <c r="D45" s="41">
        <f t="shared" si="6"/>
        <v>12</v>
      </c>
      <c r="E45" s="42" t="str">
        <f t="shared" si="2"/>
        <v>GIJON</v>
      </c>
      <c r="F45" s="42">
        <f t="shared" si="7"/>
        <v>3437</v>
      </c>
      <c r="G45" s="42">
        <f t="shared" si="8"/>
        <v>1344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2198</v>
      </c>
      <c r="G46" s="42">
        <f t="shared" si="8"/>
        <v>1494</v>
      </c>
    </row>
    <row r="47" spans="1:9" x14ac:dyDescent="0.25">
      <c r="A47" s="42" t="str">
        <f t="shared" si="3"/>
        <v>CARTAGENA</v>
      </c>
      <c r="B47" s="41">
        <f t="shared" si="4"/>
        <v>528</v>
      </c>
      <c r="C47" s="41">
        <f t="shared" si="5"/>
        <v>659</v>
      </c>
      <c r="D47" s="41">
        <f t="shared" si="6"/>
        <v>21</v>
      </c>
      <c r="E47" s="42" t="str">
        <f t="shared" si="2"/>
        <v>MARIN Y RIA DE PONTEVEDRA</v>
      </c>
      <c r="F47" s="42">
        <f t="shared" si="7"/>
        <v>2016</v>
      </c>
      <c r="G47" s="42">
        <f t="shared" si="8"/>
        <v>2362</v>
      </c>
    </row>
    <row r="48" spans="1:9" x14ac:dyDescent="0.25">
      <c r="A48" s="42" t="str">
        <f t="shared" si="3"/>
        <v>CASTELLON</v>
      </c>
      <c r="B48" s="41">
        <f t="shared" si="4"/>
        <v>3576</v>
      </c>
      <c r="C48" s="41">
        <f t="shared" si="5"/>
        <v>2922</v>
      </c>
      <c r="D48" s="41">
        <f t="shared" si="6"/>
        <v>7</v>
      </c>
      <c r="E48" s="42" t="str">
        <f t="shared" si="2"/>
        <v>LAS PALMAS</v>
      </c>
      <c r="F48" s="42">
        <f t="shared" si="7"/>
        <v>1803</v>
      </c>
      <c r="G48" s="42">
        <f t="shared" si="8"/>
        <v>2067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25</v>
      </c>
      <c r="D49" s="41">
        <f t="shared" si="6"/>
        <v>24</v>
      </c>
      <c r="E49" s="42" t="str">
        <f t="shared" si="2"/>
        <v>BARCELONA</v>
      </c>
      <c r="F49" s="42">
        <f t="shared" si="7"/>
        <v>1525</v>
      </c>
      <c r="G49" s="42">
        <f t="shared" si="8"/>
        <v>1472</v>
      </c>
    </row>
    <row r="50" spans="1:7" x14ac:dyDescent="0.25">
      <c r="A50" s="42" t="str">
        <f t="shared" si="3"/>
        <v>FERROL-SAN CIBRAO</v>
      </c>
      <c r="B50" s="41">
        <f t="shared" si="4"/>
        <v>89</v>
      </c>
      <c r="C50" s="41">
        <f t="shared" si="5"/>
        <v>143</v>
      </c>
      <c r="D50" s="41">
        <f t="shared" si="6"/>
        <v>23</v>
      </c>
      <c r="E50" s="42" t="str">
        <f t="shared" si="2"/>
        <v>TARRAGONA</v>
      </c>
      <c r="F50" s="42">
        <f t="shared" si="7"/>
        <v>1392</v>
      </c>
      <c r="G50" s="42">
        <f t="shared" si="8"/>
        <v>1089</v>
      </c>
    </row>
    <row r="51" spans="1:7" x14ac:dyDescent="0.25">
      <c r="A51" s="42" t="str">
        <f t="shared" si="3"/>
        <v>GIJON</v>
      </c>
      <c r="B51" s="41">
        <f t="shared" si="4"/>
        <v>3437</v>
      </c>
      <c r="C51" s="41">
        <f t="shared" si="5"/>
        <v>1344</v>
      </c>
      <c r="D51" s="41">
        <f t="shared" si="6"/>
        <v>8</v>
      </c>
      <c r="E51" s="42" t="str">
        <f t="shared" si="2"/>
        <v>MOTRIL</v>
      </c>
      <c r="F51" s="42">
        <f t="shared" si="7"/>
        <v>1340</v>
      </c>
      <c r="G51" s="42">
        <f t="shared" si="8"/>
        <v>859</v>
      </c>
    </row>
    <row r="52" spans="1:7" x14ac:dyDescent="0.25">
      <c r="A52" s="42" t="str">
        <f t="shared" si="3"/>
        <v>HUELVA</v>
      </c>
      <c r="B52" s="41">
        <f t="shared" si="4"/>
        <v>1010</v>
      </c>
      <c r="C52" s="41">
        <f t="shared" si="5"/>
        <v>884</v>
      </c>
      <c r="D52" s="41">
        <f t="shared" si="6"/>
        <v>15</v>
      </c>
      <c r="E52" s="42" t="str">
        <f t="shared" si="2"/>
        <v>HUELVA</v>
      </c>
      <c r="F52" s="42">
        <f t="shared" si="7"/>
        <v>1010</v>
      </c>
      <c r="G52" s="42">
        <f t="shared" si="8"/>
        <v>884</v>
      </c>
    </row>
    <row r="53" spans="1:7" x14ac:dyDescent="0.25">
      <c r="A53" s="42" t="str">
        <f t="shared" si="3"/>
        <v>LAS PALMAS</v>
      </c>
      <c r="B53" s="41">
        <f t="shared" si="4"/>
        <v>1803</v>
      </c>
      <c r="C53" s="41">
        <f t="shared" si="5"/>
        <v>2067</v>
      </c>
      <c r="D53" s="41">
        <f t="shared" si="6"/>
        <v>11</v>
      </c>
      <c r="E53" s="42" t="str">
        <f t="shared" si="2"/>
        <v>SANTA CRUZ DE TENERIFE</v>
      </c>
      <c r="F53" s="42">
        <f t="shared" si="7"/>
        <v>946</v>
      </c>
      <c r="G53" s="42">
        <f t="shared" si="8"/>
        <v>791</v>
      </c>
    </row>
    <row r="54" spans="1:7" x14ac:dyDescent="0.25">
      <c r="A54" s="42" t="str">
        <f t="shared" si="3"/>
        <v>MALAGA</v>
      </c>
      <c r="B54" s="41">
        <f t="shared" si="4"/>
        <v>658</v>
      </c>
      <c r="C54" s="41">
        <f t="shared" si="5"/>
        <v>281</v>
      </c>
      <c r="D54" s="41">
        <f t="shared" si="6"/>
        <v>20</v>
      </c>
      <c r="E54" s="42" t="str">
        <f t="shared" si="2"/>
        <v>BALEARES</v>
      </c>
      <c r="F54" s="42">
        <f t="shared" si="7"/>
        <v>865</v>
      </c>
      <c r="G54" s="42">
        <f t="shared" si="8"/>
        <v>1278</v>
      </c>
    </row>
    <row r="55" spans="1:7" x14ac:dyDescent="0.25">
      <c r="A55" s="42" t="str">
        <f t="shared" si="3"/>
        <v>MARIN Y RIA DE PONTEVEDRA</v>
      </c>
      <c r="B55" s="41">
        <f t="shared" si="4"/>
        <v>2016</v>
      </c>
      <c r="C55" s="41">
        <f t="shared" si="5"/>
        <v>2362</v>
      </c>
      <c r="D55" s="41">
        <f t="shared" si="6"/>
        <v>10</v>
      </c>
      <c r="E55" s="42" t="str">
        <f t="shared" si="2"/>
        <v>ALICANTE</v>
      </c>
      <c r="F55" s="42">
        <f t="shared" ref="F55:F65" si="9">LOOKUP(E55,$A$38:$A$65,$B$38:$B$65)</f>
        <v>702</v>
      </c>
      <c r="G55" s="42">
        <f t="shared" si="8"/>
        <v>1607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685</v>
      </c>
      <c r="G56" s="42">
        <f t="shared" si="8"/>
        <v>1030</v>
      </c>
    </row>
    <row r="57" spans="1:7" x14ac:dyDescent="0.25">
      <c r="A57" s="42" t="str">
        <f t="shared" si="3"/>
        <v>MOTRIL</v>
      </c>
      <c r="B57" s="41">
        <f t="shared" si="4"/>
        <v>1340</v>
      </c>
      <c r="C57" s="41">
        <f t="shared" si="5"/>
        <v>859</v>
      </c>
      <c r="D57" s="41">
        <f t="shared" si="6"/>
        <v>14</v>
      </c>
      <c r="E57" s="42" t="str">
        <f t="shared" si="2"/>
        <v>MALAGA</v>
      </c>
      <c r="F57" s="42">
        <f t="shared" si="9"/>
        <v>658</v>
      </c>
      <c r="G57" s="42">
        <f t="shared" si="8"/>
        <v>281</v>
      </c>
    </row>
    <row r="58" spans="1:7" x14ac:dyDescent="0.25">
      <c r="A58" s="42" t="str">
        <f t="shared" si="3"/>
        <v>PASAIA</v>
      </c>
      <c r="B58" s="41">
        <f t="shared" si="4"/>
        <v>5837</v>
      </c>
      <c r="C58" s="41">
        <f t="shared" si="5"/>
        <v>6119</v>
      </c>
      <c r="D58" s="41">
        <f t="shared" si="6"/>
        <v>5</v>
      </c>
      <c r="E58" s="42" t="str">
        <f t="shared" si="2"/>
        <v>CARTAGENA</v>
      </c>
      <c r="F58" s="42">
        <f t="shared" si="9"/>
        <v>528</v>
      </c>
      <c r="G58" s="42">
        <f t="shared" si="8"/>
        <v>659</v>
      </c>
    </row>
    <row r="59" spans="1:7" x14ac:dyDescent="0.25">
      <c r="A59" s="42" t="str">
        <f t="shared" si="3"/>
        <v>SANTA CRUZ DE TENERIFE</v>
      </c>
      <c r="B59" s="41">
        <f t="shared" si="4"/>
        <v>946</v>
      </c>
      <c r="C59" s="41">
        <f t="shared" si="5"/>
        <v>791</v>
      </c>
      <c r="D59" s="41">
        <f t="shared" si="6"/>
        <v>16</v>
      </c>
      <c r="E59" s="42" t="str">
        <f t="shared" si="2"/>
        <v>BAHIA DE ALGECIRAS</v>
      </c>
      <c r="F59" s="42">
        <f t="shared" si="9"/>
        <v>439</v>
      </c>
      <c r="G59" s="42">
        <f t="shared" si="8"/>
        <v>549</v>
      </c>
    </row>
    <row r="60" spans="1:7" x14ac:dyDescent="0.25">
      <c r="A60" s="42" t="str">
        <f t="shared" si="3"/>
        <v>SANTANDER</v>
      </c>
      <c r="B60" s="41">
        <f t="shared" si="4"/>
        <v>5000</v>
      </c>
      <c r="C60" s="41">
        <f t="shared" si="5"/>
        <v>3556</v>
      </c>
      <c r="D60" s="41">
        <f t="shared" si="6"/>
        <v>6</v>
      </c>
      <c r="E60" s="42" t="str">
        <f t="shared" si="2"/>
        <v>FERROL-SAN CIBRAO</v>
      </c>
      <c r="F60" s="42">
        <f t="shared" si="9"/>
        <v>89</v>
      </c>
      <c r="G60" s="42">
        <f t="shared" si="8"/>
        <v>143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1392</v>
      </c>
      <c r="C62" s="41">
        <f t="shared" si="5"/>
        <v>1089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685</v>
      </c>
      <c r="C63" s="41">
        <f t="shared" si="5"/>
        <v>1030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29699</v>
      </c>
      <c r="C64" s="41">
        <f t="shared" si="5"/>
        <v>26612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9824</v>
      </c>
      <c r="C7" s="25">
        <v>5272</v>
      </c>
      <c r="D7" s="25">
        <v>29396</v>
      </c>
      <c r="E7" s="25">
        <v>23272</v>
      </c>
      <c r="F7" s="10">
        <f>((E7*100)/D7)-100</f>
        <v>-20.832766362770442</v>
      </c>
      <c r="G7" s="1"/>
      <c r="H7" s="1"/>
      <c r="I7" s="1"/>
    </row>
    <row r="8" spans="1:12" x14ac:dyDescent="0.25">
      <c r="A8" s="11" t="s">
        <v>42</v>
      </c>
      <c r="B8" s="26">
        <v>5232</v>
      </c>
      <c r="C8" s="26">
        <v>6283</v>
      </c>
      <c r="D8" s="26">
        <v>20457</v>
      </c>
      <c r="E8" s="26">
        <v>23983</v>
      </c>
      <c r="F8" s="13">
        <f t="shared" ref="F8:F35" si="0">((E8*100)/D8)-100</f>
        <v>17.236153883756174</v>
      </c>
      <c r="G8" s="1"/>
      <c r="H8" s="1"/>
      <c r="I8" s="1"/>
    </row>
    <row r="9" spans="1:12" x14ac:dyDescent="0.25">
      <c r="A9" s="8" t="s">
        <v>43</v>
      </c>
      <c r="B9" s="25">
        <v>10734</v>
      </c>
      <c r="C9" s="25">
        <v>7436</v>
      </c>
      <c r="D9" s="25">
        <v>48284</v>
      </c>
      <c r="E9" s="25">
        <v>41188</v>
      </c>
      <c r="F9" s="10">
        <f t="shared" si="0"/>
        <v>-14.696379753127331</v>
      </c>
      <c r="G9" s="1"/>
      <c r="H9" s="1"/>
      <c r="I9" s="1"/>
    </row>
    <row r="10" spans="1:12" x14ac:dyDescent="0.25">
      <c r="A10" s="11" t="s">
        <v>44</v>
      </c>
      <c r="B10" s="26">
        <v>4421</v>
      </c>
      <c r="C10" s="26">
        <v>4468</v>
      </c>
      <c r="D10" s="26">
        <v>21571</v>
      </c>
      <c r="E10" s="26">
        <v>23254</v>
      </c>
      <c r="F10" s="13">
        <f t="shared" si="0"/>
        <v>7.802141764405917</v>
      </c>
      <c r="G10" s="1"/>
      <c r="H10" s="1"/>
      <c r="I10" s="1"/>
    </row>
    <row r="11" spans="1:12" x14ac:dyDescent="0.25">
      <c r="A11" s="8" t="s">
        <v>45</v>
      </c>
      <c r="B11" s="25">
        <v>230766</v>
      </c>
      <c r="C11" s="25">
        <v>300593</v>
      </c>
      <c r="D11" s="25">
        <v>1154655</v>
      </c>
      <c r="E11" s="25">
        <v>1306528</v>
      </c>
      <c r="F11" s="10">
        <f t="shared" si="0"/>
        <v>13.153106339122942</v>
      </c>
      <c r="G11" s="1"/>
      <c r="H11" s="1"/>
      <c r="I11" s="1"/>
    </row>
    <row r="12" spans="1:12" x14ac:dyDescent="0.25">
      <c r="A12" s="11" t="s">
        <v>46</v>
      </c>
      <c r="B12" s="26">
        <v>10728</v>
      </c>
      <c r="C12" s="26">
        <v>10884</v>
      </c>
      <c r="D12" s="26">
        <v>33839</v>
      </c>
      <c r="E12" s="26">
        <v>31964</v>
      </c>
      <c r="F12" s="13">
        <f t="shared" si="0"/>
        <v>-5.5409438813203735</v>
      </c>
      <c r="G12" s="1"/>
      <c r="H12" s="1"/>
      <c r="I12" s="1"/>
    </row>
    <row r="13" spans="1:12" x14ac:dyDescent="0.25">
      <c r="A13" s="8" t="s">
        <v>47</v>
      </c>
      <c r="B13" s="25">
        <v>39831</v>
      </c>
      <c r="C13" s="25">
        <v>38003</v>
      </c>
      <c r="D13" s="25">
        <v>71402</v>
      </c>
      <c r="E13" s="25">
        <v>55002</v>
      </c>
      <c r="F13" s="10">
        <f t="shared" si="0"/>
        <v>-22.968544298479031</v>
      </c>
      <c r="G13" s="1"/>
      <c r="H13" s="1"/>
      <c r="I13" s="1"/>
    </row>
    <row r="14" spans="1:12" x14ac:dyDescent="0.25">
      <c r="A14" s="11" t="s">
        <v>48</v>
      </c>
      <c r="B14" s="26">
        <v>120729</v>
      </c>
      <c r="C14" s="26">
        <v>81310</v>
      </c>
      <c r="D14" s="26">
        <v>437593</v>
      </c>
      <c r="E14" s="26">
        <v>389543</v>
      </c>
      <c r="F14" s="13">
        <f t="shared" si="0"/>
        <v>-10.980522997397131</v>
      </c>
      <c r="G14" s="1"/>
      <c r="H14" s="1"/>
      <c r="I14" s="1"/>
    </row>
    <row r="15" spans="1:12" x14ac:dyDescent="0.25">
      <c r="A15" s="8" t="s">
        <v>49</v>
      </c>
      <c r="B15" s="25">
        <v>11715</v>
      </c>
      <c r="C15" s="25">
        <v>12585</v>
      </c>
      <c r="D15" s="25">
        <v>55678</v>
      </c>
      <c r="E15" s="25">
        <v>55800</v>
      </c>
      <c r="F15" s="10">
        <f t="shared" si="0"/>
        <v>0.21911706598656622</v>
      </c>
      <c r="G15" s="1"/>
      <c r="H15" s="1"/>
      <c r="I15" s="1"/>
    </row>
    <row r="16" spans="1:12" x14ac:dyDescent="0.25">
      <c r="A16" s="11" t="s">
        <v>50</v>
      </c>
      <c r="B16" s="26">
        <v>13544</v>
      </c>
      <c r="C16" s="26">
        <v>3151</v>
      </c>
      <c r="D16" s="26">
        <v>61513</v>
      </c>
      <c r="E16" s="26">
        <v>47711</v>
      </c>
      <c r="F16" s="13">
        <f t="shared" si="0"/>
        <v>-22.437533529497827</v>
      </c>
      <c r="G16" s="1"/>
      <c r="H16" s="1"/>
      <c r="I16" s="1"/>
    </row>
    <row r="17" spans="1:9" x14ac:dyDescent="0.25">
      <c r="A17" s="8" t="s">
        <v>51</v>
      </c>
      <c r="B17" s="25">
        <v>2472</v>
      </c>
      <c r="C17" s="25">
        <v>4663</v>
      </c>
      <c r="D17" s="25">
        <v>13821</v>
      </c>
      <c r="E17" s="25">
        <v>16172</v>
      </c>
      <c r="F17" s="10">
        <f t="shared" si="0"/>
        <v>17.010346574053969</v>
      </c>
      <c r="G17" s="1"/>
      <c r="H17" s="1"/>
      <c r="I17" s="1"/>
    </row>
    <row r="18" spans="1:9" x14ac:dyDescent="0.25">
      <c r="A18" s="11" t="s">
        <v>52</v>
      </c>
      <c r="B18" s="26">
        <v>25427</v>
      </c>
      <c r="C18" s="26">
        <v>42699</v>
      </c>
      <c r="D18" s="26">
        <v>151085</v>
      </c>
      <c r="E18" s="26">
        <v>157363</v>
      </c>
      <c r="F18" s="13">
        <f t="shared" si="0"/>
        <v>4.1552768309229862</v>
      </c>
      <c r="G18" s="1"/>
      <c r="H18" s="1"/>
      <c r="I18" s="1"/>
    </row>
    <row r="19" spans="1:9" x14ac:dyDescent="0.25">
      <c r="A19" s="8" t="s">
        <v>53</v>
      </c>
      <c r="B19" s="25">
        <v>1458</v>
      </c>
      <c r="C19" s="25">
        <v>2048</v>
      </c>
      <c r="D19" s="25">
        <v>6277</v>
      </c>
      <c r="E19" s="25">
        <v>5969</v>
      </c>
      <c r="F19" s="10">
        <f t="shared" si="0"/>
        <v>-4.9068026127130793</v>
      </c>
      <c r="G19" s="1"/>
      <c r="H19" s="1"/>
      <c r="I19" s="1"/>
    </row>
    <row r="20" spans="1:9" x14ac:dyDescent="0.25">
      <c r="A20" s="11" t="s">
        <v>54</v>
      </c>
      <c r="B20" s="26">
        <v>18298</v>
      </c>
      <c r="C20" s="26">
        <v>19303</v>
      </c>
      <c r="D20" s="26">
        <v>82950</v>
      </c>
      <c r="E20" s="26">
        <v>107722</v>
      </c>
      <c r="F20" s="13">
        <f t="shared" si="0"/>
        <v>29.863773357444245</v>
      </c>
      <c r="G20" s="1"/>
      <c r="H20" s="1"/>
      <c r="I20" s="1"/>
    </row>
    <row r="21" spans="1:9" x14ac:dyDescent="0.25">
      <c r="A21" s="8" t="s">
        <v>55</v>
      </c>
      <c r="B21" s="25">
        <v>2597</v>
      </c>
      <c r="C21" s="25">
        <v>3889</v>
      </c>
      <c r="D21" s="25">
        <v>35079</v>
      </c>
      <c r="E21" s="25">
        <v>37997</v>
      </c>
      <c r="F21" s="10">
        <f t="shared" si="0"/>
        <v>8.3183671142278826</v>
      </c>
      <c r="G21" s="1"/>
      <c r="H21" s="1"/>
      <c r="I21" s="1"/>
    </row>
    <row r="22" spans="1:9" x14ac:dyDescent="0.25">
      <c r="A22" s="11" t="s">
        <v>56</v>
      </c>
      <c r="B22" s="26">
        <v>170442</v>
      </c>
      <c r="C22" s="26">
        <v>170533</v>
      </c>
      <c r="D22" s="26">
        <v>900676</v>
      </c>
      <c r="E22" s="26">
        <v>804468</v>
      </c>
      <c r="F22" s="13">
        <f t="shared" si="0"/>
        <v>-10.681754593216652</v>
      </c>
      <c r="G22" s="1"/>
      <c r="H22" s="1"/>
      <c r="I22" s="1"/>
    </row>
    <row r="23" spans="1:9" x14ac:dyDescent="0.25">
      <c r="A23" s="8" t="s">
        <v>57</v>
      </c>
      <c r="B23" s="25">
        <v>10451</v>
      </c>
      <c r="C23" s="25">
        <v>29723</v>
      </c>
      <c r="D23" s="25">
        <v>33534</v>
      </c>
      <c r="E23" s="25">
        <v>52813</v>
      </c>
      <c r="F23" s="10">
        <f t="shared" si="0"/>
        <v>57.490904753384626</v>
      </c>
      <c r="G23" s="1"/>
      <c r="H23" s="1"/>
      <c r="I23" s="1"/>
    </row>
    <row r="24" spans="1:9" x14ac:dyDescent="0.25">
      <c r="A24" s="11" t="s">
        <v>58</v>
      </c>
      <c r="B24" s="26">
        <v>9169</v>
      </c>
      <c r="C24" s="26">
        <v>4592</v>
      </c>
      <c r="D24" s="26">
        <v>32352</v>
      </c>
      <c r="E24" s="26">
        <v>25943</v>
      </c>
      <c r="F24" s="13">
        <f t="shared" si="0"/>
        <v>-19.810212660731949</v>
      </c>
      <c r="G24" s="1"/>
      <c r="H24" s="1"/>
      <c r="I24" s="1"/>
    </row>
    <row r="25" spans="1:9" x14ac:dyDescent="0.25">
      <c r="A25" s="8" t="s">
        <v>59</v>
      </c>
      <c r="B25" s="25">
        <v>35</v>
      </c>
      <c r="C25" s="25">
        <v>19</v>
      </c>
      <c r="D25" s="25">
        <v>6091</v>
      </c>
      <c r="E25" s="25">
        <v>10111</v>
      </c>
      <c r="F25" s="10">
        <f t="shared" si="0"/>
        <v>65.999014940075512</v>
      </c>
      <c r="G25" s="1"/>
      <c r="H25" s="1"/>
      <c r="I25" s="1"/>
    </row>
    <row r="26" spans="1:9" x14ac:dyDescent="0.25">
      <c r="A26" s="11" t="s">
        <v>60</v>
      </c>
      <c r="B26" s="26">
        <v>1775</v>
      </c>
      <c r="C26" s="26">
        <v>1412</v>
      </c>
      <c r="D26" s="26">
        <v>6799</v>
      </c>
      <c r="E26" s="26">
        <v>6924</v>
      </c>
      <c r="F26" s="13">
        <f t="shared" si="0"/>
        <v>1.8385056625974414</v>
      </c>
      <c r="G26" s="1"/>
      <c r="H26" s="1"/>
      <c r="I26" s="1"/>
    </row>
    <row r="27" spans="1:9" x14ac:dyDescent="0.25">
      <c r="A27" s="8" t="s">
        <v>61</v>
      </c>
      <c r="B27" s="25">
        <v>3354</v>
      </c>
      <c r="C27" s="25">
        <v>5840</v>
      </c>
      <c r="D27" s="25">
        <v>17872</v>
      </c>
      <c r="E27" s="25">
        <v>21205</v>
      </c>
      <c r="F27" s="10">
        <f t="shared" si="0"/>
        <v>18.649283795881828</v>
      </c>
      <c r="G27" s="1"/>
      <c r="H27" s="1"/>
      <c r="I27" s="1"/>
    </row>
    <row r="28" spans="1:9" x14ac:dyDescent="0.25">
      <c r="A28" s="11" t="s">
        <v>62</v>
      </c>
      <c r="B28" s="26">
        <v>91261</v>
      </c>
      <c r="C28" s="26">
        <v>75513</v>
      </c>
      <c r="D28" s="26">
        <v>449194</v>
      </c>
      <c r="E28" s="26">
        <v>406640</v>
      </c>
      <c r="F28" s="13">
        <f t="shared" si="0"/>
        <v>-9.4734123786159188</v>
      </c>
      <c r="G28" s="1"/>
      <c r="H28" s="1"/>
      <c r="I28" s="1"/>
    </row>
    <row r="29" spans="1:9" x14ac:dyDescent="0.25">
      <c r="A29" s="8" t="s">
        <v>63</v>
      </c>
      <c r="B29" s="25">
        <v>5559</v>
      </c>
      <c r="C29" s="25">
        <v>4686</v>
      </c>
      <c r="D29" s="25">
        <v>25191</v>
      </c>
      <c r="E29" s="25">
        <v>19620</v>
      </c>
      <c r="F29" s="10">
        <f t="shared" si="0"/>
        <v>-22.115041086102181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18270</v>
      </c>
      <c r="C31" s="25">
        <v>11462</v>
      </c>
      <c r="D31" s="25">
        <v>106296</v>
      </c>
      <c r="E31" s="25">
        <v>77875</v>
      </c>
      <c r="F31" s="10">
        <f t="shared" si="0"/>
        <v>-26.737600662301503</v>
      </c>
      <c r="G31" s="1"/>
      <c r="H31" s="1"/>
      <c r="I31" s="1"/>
    </row>
    <row r="32" spans="1:9" x14ac:dyDescent="0.25">
      <c r="A32" s="11" t="s">
        <v>66</v>
      </c>
      <c r="B32" s="26">
        <v>27635</v>
      </c>
      <c r="C32" s="26">
        <v>18166</v>
      </c>
      <c r="D32" s="26">
        <v>130865</v>
      </c>
      <c r="E32" s="26">
        <v>92976</v>
      </c>
      <c r="F32" s="13">
        <f t="shared" si="0"/>
        <v>-28.952737553967836</v>
      </c>
      <c r="G32" s="1"/>
      <c r="H32" s="1"/>
      <c r="I32" s="1"/>
    </row>
    <row r="33" spans="1:9" x14ac:dyDescent="0.25">
      <c r="A33" s="8" t="s">
        <v>67</v>
      </c>
      <c r="B33" s="25">
        <v>32814</v>
      </c>
      <c r="C33" s="25">
        <v>37905</v>
      </c>
      <c r="D33" s="25">
        <v>160265</v>
      </c>
      <c r="E33" s="25">
        <v>175489</v>
      </c>
      <c r="F33" s="10">
        <f t="shared" si="0"/>
        <v>9.4992668392974196</v>
      </c>
      <c r="G33" s="1"/>
      <c r="H33" s="1"/>
      <c r="I33" s="1"/>
    </row>
    <row r="34" spans="1:9" x14ac:dyDescent="0.25">
      <c r="A34" s="11" t="s">
        <v>68</v>
      </c>
      <c r="B34" s="26">
        <v>1229</v>
      </c>
      <c r="C34" s="26">
        <v>1541</v>
      </c>
      <c r="D34" s="26">
        <v>3534</v>
      </c>
      <c r="E34" s="26">
        <v>3820</v>
      </c>
      <c r="F34" s="13">
        <f t="shared" si="0"/>
        <v>8.092812676853427</v>
      </c>
      <c r="G34" s="1"/>
      <c r="H34" s="1"/>
      <c r="I34" s="1"/>
    </row>
    <row r="35" spans="1:9" x14ac:dyDescent="0.25">
      <c r="A35" s="14" t="s">
        <v>69</v>
      </c>
      <c r="B35" s="15">
        <f>SUM(B7:B34)</f>
        <v>879770</v>
      </c>
      <c r="C35" s="15">
        <f t="shared" ref="C35:E35" si="1">SUM(C7:C34)</f>
        <v>903979</v>
      </c>
      <c r="D35" s="15">
        <f t="shared" si="1"/>
        <v>4096269</v>
      </c>
      <c r="E35" s="15">
        <f t="shared" si="1"/>
        <v>4021352</v>
      </c>
      <c r="F35" s="16">
        <f t="shared" si="0"/>
        <v>-1.8289082089091266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23272</v>
      </c>
      <c r="C38" s="41">
        <f>D7</f>
        <v>29396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1306528</v>
      </c>
      <c r="G38" s="42">
        <f>LOOKUP(E38,$A$38:$A$65,$C$38:$C$65)</f>
        <v>1154655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23983</v>
      </c>
      <c r="C39" s="41">
        <f t="shared" ref="C39:C65" si="5">D8</f>
        <v>20457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804468</v>
      </c>
      <c r="G39" s="42">
        <f t="shared" ref="G39:G65" si="8">LOOKUP(E39,$A$38:$A$65,$C$38:$C$65)</f>
        <v>900676</v>
      </c>
    </row>
    <row r="40" spans="1:9" x14ac:dyDescent="0.25">
      <c r="A40" s="42" t="str">
        <f t="shared" si="3"/>
        <v>ALMERIA</v>
      </c>
      <c r="B40" s="41">
        <f t="shared" si="4"/>
        <v>41188</v>
      </c>
      <c r="C40" s="41">
        <f t="shared" si="5"/>
        <v>48284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406640</v>
      </c>
      <c r="G40" s="42">
        <f t="shared" si="8"/>
        <v>449194</v>
      </c>
    </row>
    <row r="41" spans="1:9" x14ac:dyDescent="0.25">
      <c r="A41" s="42" t="str">
        <f t="shared" si="3"/>
        <v>AVILES</v>
      </c>
      <c r="B41" s="41">
        <f t="shared" si="4"/>
        <v>23254</v>
      </c>
      <c r="C41" s="41">
        <f t="shared" si="5"/>
        <v>21571</v>
      </c>
      <c r="D41" s="41">
        <f t="shared" si="6"/>
        <v>20</v>
      </c>
      <c r="E41" s="42" t="str">
        <f t="shared" si="2"/>
        <v>BARCELONA</v>
      </c>
      <c r="F41" s="42">
        <f t="shared" si="7"/>
        <v>389543</v>
      </c>
      <c r="G41" s="42">
        <f t="shared" si="8"/>
        <v>437593</v>
      </c>
    </row>
    <row r="42" spans="1:9" x14ac:dyDescent="0.25">
      <c r="A42" s="42" t="str">
        <f t="shared" si="3"/>
        <v>BAHIA DE ALGECIRAS</v>
      </c>
      <c r="B42" s="41">
        <f t="shared" si="4"/>
        <v>1306528</v>
      </c>
      <c r="C42" s="41">
        <f t="shared" si="5"/>
        <v>1154655</v>
      </c>
      <c r="D42" s="41">
        <f t="shared" si="6"/>
        <v>1</v>
      </c>
      <c r="E42" s="42" t="str">
        <f t="shared" si="2"/>
        <v>VIGO</v>
      </c>
      <c r="F42" s="42">
        <f t="shared" si="7"/>
        <v>175489</v>
      </c>
      <c r="G42" s="42">
        <f t="shared" si="8"/>
        <v>160265</v>
      </c>
    </row>
    <row r="43" spans="1:9" x14ac:dyDescent="0.25">
      <c r="A43" s="42" t="str">
        <f t="shared" si="3"/>
        <v>BAHIA DE CADIZ</v>
      </c>
      <c r="B43" s="41">
        <f t="shared" si="4"/>
        <v>31964</v>
      </c>
      <c r="C43" s="41">
        <f t="shared" si="5"/>
        <v>33839</v>
      </c>
      <c r="D43" s="41">
        <f t="shared" si="6"/>
        <v>16</v>
      </c>
      <c r="E43" s="42" t="str">
        <f t="shared" si="2"/>
        <v>CEUTA</v>
      </c>
      <c r="F43" s="42">
        <f t="shared" si="7"/>
        <v>157363</v>
      </c>
      <c r="G43" s="42">
        <f t="shared" si="8"/>
        <v>151085</v>
      </c>
    </row>
    <row r="44" spans="1:9" x14ac:dyDescent="0.25">
      <c r="A44" s="42" t="str">
        <f t="shared" si="3"/>
        <v>BALEARES</v>
      </c>
      <c r="B44" s="41">
        <f t="shared" si="4"/>
        <v>55002</v>
      </c>
      <c r="C44" s="41">
        <f t="shared" si="5"/>
        <v>71402</v>
      </c>
      <c r="D44" s="41">
        <f t="shared" si="6"/>
        <v>11</v>
      </c>
      <c r="E44" s="42" t="str">
        <f t="shared" si="2"/>
        <v>GIJON</v>
      </c>
      <c r="F44" s="42">
        <f t="shared" si="7"/>
        <v>107722</v>
      </c>
      <c r="G44" s="42">
        <f t="shared" si="8"/>
        <v>82950</v>
      </c>
    </row>
    <row r="45" spans="1:9" x14ac:dyDescent="0.25">
      <c r="A45" s="42" t="str">
        <f t="shared" si="3"/>
        <v>BARCELONA</v>
      </c>
      <c r="B45" s="41">
        <f t="shared" si="4"/>
        <v>389543</v>
      </c>
      <c r="C45" s="41">
        <f t="shared" si="5"/>
        <v>437593</v>
      </c>
      <c r="D45" s="41">
        <f t="shared" si="6"/>
        <v>4</v>
      </c>
      <c r="E45" s="42" t="str">
        <f t="shared" si="2"/>
        <v>VALENCIA</v>
      </c>
      <c r="F45" s="42">
        <f t="shared" si="7"/>
        <v>92976</v>
      </c>
      <c r="G45" s="42">
        <f t="shared" si="8"/>
        <v>130865</v>
      </c>
    </row>
    <row r="46" spans="1:9" x14ac:dyDescent="0.25">
      <c r="A46" s="42" t="str">
        <f t="shared" si="3"/>
        <v>BILBAO</v>
      </c>
      <c r="B46" s="41">
        <f t="shared" si="4"/>
        <v>55800</v>
      </c>
      <c r="C46" s="41">
        <f t="shared" si="5"/>
        <v>55678</v>
      </c>
      <c r="D46" s="41">
        <f t="shared" si="6"/>
        <v>10</v>
      </c>
      <c r="E46" s="42" t="str">
        <f t="shared" si="2"/>
        <v>TARRAGONA</v>
      </c>
      <c r="F46" s="42">
        <f t="shared" si="7"/>
        <v>77875</v>
      </c>
      <c r="G46" s="42">
        <f t="shared" si="8"/>
        <v>106296</v>
      </c>
    </row>
    <row r="47" spans="1:9" x14ac:dyDescent="0.25">
      <c r="A47" s="42" t="str">
        <f t="shared" si="3"/>
        <v>CARTAGENA</v>
      </c>
      <c r="B47" s="41">
        <f t="shared" si="4"/>
        <v>47711</v>
      </c>
      <c r="C47" s="41">
        <f t="shared" si="5"/>
        <v>61513</v>
      </c>
      <c r="D47" s="41">
        <f t="shared" si="6"/>
        <v>13</v>
      </c>
      <c r="E47" s="42" t="str">
        <f t="shared" si="2"/>
        <v>BILBAO</v>
      </c>
      <c r="F47" s="42">
        <f t="shared" si="7"/>
        <v>55800</v>
      </c>
      <c r="G47" s="42">
        <f t="shared" si="8"/>
        <v>55678</v>
      </c>
    </row>
    <row r="48" spans="1:9" x14ac:dyDescent="0.25">
      <c r="A48" s="42" t="str">
        <f t="shared" si="3"/>
        <v>CASTELLON</v>
      </c>
      <c r="B48" s="41">
        <f t="shared" si="4"/>
        <v>16172</v>
      </c>
      <c r="C48" s="41">
        <f t="shared" si="5"/>
        <v>13821</v>
      </c>
      <c r="D48" s="41">
        <f t="shared" si="6"/>
        <v>23</v>
      </c>
      <c r="E48" s="42" t="str">
        <f t="shared" si="2"/>
        <v>BALEARES</v>
      </c>
      <c r="F48" s="42">
        <f t="shared" si="7"/>
        <v>55002</v>
      </c>
      <c r="G48" s="42">
        <f t="shared" si="8"/>
        <v>71402</v>
      </c>
    </row>
    <row r="49" spans="1:7" x14ac:dyDescent="0.25">
      <c r="A49" s="42" t="str">
        <f t="shared" si="3"/>
        <v>CEUTA</v>
      </c>
      <c r="B49" s="41">
        <f t="shared" si="4"/>
        <v>157363</v>
      </c>
      <c r="C49" s="41">
        <f t="shared" si="5"/>
        <v>151085</v>
      </c>
      <c r="D49" s="41">
        <f t="shared" si="6"/>
        <v>6</v>
      </c>
      <c r="E49" s="42" t="str">
        <f t="shared" si="2"/>
        <v>MALAGA</v>
      </c>
      <c r="F49" s="42">
        <f t="shared" si="7"/>
        <v>52813</v>
      </c>
      <c r="G49" s="42">
        <f t="shared" si="8"/>
        <v>33534</v>
      </c>
    </row>
    <row r="50" spans="1:7" x14ac:dyDescent="0.25">
      <c r="A50" s="42" t="str">
        <f t="shared" si="3"/>
        <v>FERROL-SAN CIBRAO</v>
      </c>
      <c r="B50" s="41">
        <f t="shared" si="4"/>
        <v>5969</v>
      </c>
      <c r="C50" s="41">
        <f t="shared" si="5"/>
        <v>6277</v>
      </c>
      <c r="D50" s="41">
        <f t="shared" si="6"/>
        <v>26</v>
      </c>
      <c r="E50" s="42" t="str">
        <f t="shared" si="2"/>
        <v>CARTAGENA</v>
      </c>
      <c r="F50" s="42">
        <f t="shared" si="7"/>
        <v>47711</v>
      </c>
      <c r="G50" s="42">
        <f t="shared" si="8"/>
        <v>61513</v>
      </c>
    </row>
    <row r="51" spans="1:7" x14ac:dyDescent="0.25">
      <c r="A51" s="42" t="str">
        <f t="shared" si="3"/>
        <v>GIJON</v>
      </c>
      <c r="B51" s="41">
        <f t="shared" si="4"/>
        <v>107722</v>
      </c>
      <c r="C51" s="41">
        <f t="shared" si="5"/>
        <v>82950</v>
      </c>
      <c r="D51" s="41">
        <f t="shared" si="6"/>
        <v>7</v>
      </c>
      <c r="E51" s="42" t="str">
        <f t="shared" si="2"/>
        <v>ALMERIA</v>
      </c>
      <c r="F51" s="42">
        <f t="shared" si="7"/>
        <v>41188</v>
      </c>
      <c r="G51" s="42">
        <f t="shared" si="8"/>
        <v>48284</v>
      </c>
    </row>
    <row r="52" spans="1:7" x14ac:dyDescent="0.25">
      <c r="A52" s="42" t="str">
        <f t="shared" si="3"/>
        <v>HUELVA</v>
      </c>
      <c r="B52" s="41">
        <f t="shared" si="4"/>
        <v>37997</v>
      </c>
      <c r="C52" s="41">
        <f t="shared" si="5"/>
        <v>35079</v>
      </c>
      <c r="D52" s="41">
        <f t="shared" si="6"/>
        <v>15</v>
      </c>
      <c r="E52" s="42" t="str">
        <f t="shared" si="2"/>
        <v>HUELVA</v>
      </c>
      <c r="F52" s="42">
        <f t="shared" si="7"/>
        <v>37997</v>
      </c>
      <c r="G52" s="42">
        <f t="shared" si="8"/>
        <v>35079</v>
      </c>
    </row>
    <row r="53" spans="1:7" x14ac:dyDescent="0.25">
      <c r="A53" s="42" t="str">
        <f t="shared" si="3"/>
        <v>LAS PALMAS</v>
      </c>
      <c r="B53" s="41">
        <f t="shared" si="4"/>
        <v>804468</v>
      </c>
      <c r="C53" s="41">
        <f t="shared" si="5"/>
        <v>900676</v>
      </c>
      <c r="D53" s="41">
        <f t="shared" si="6"/>
        <v>2</v>
      </c>
      <c r="E53" s="42" t="str">
        <f t="shared" si="2"/>
        <v>BAHIA DE CADIZ</v>
      </c>
      <c r="F53" s="42">
        <f t="shared" si="7"/>
        <v>31964</v>
      </c>
      <c r="G53" s="42">
        <f t="shared" si="8"/>
        <v>33839</v>
      </c>
    </row>
    <row r="54" spans="1:7" x14ac:dyDescent="0.25">
      <c r="A54" s="42" t="str">
        <f t="shared" si="3"/>
        <v>MALAGA</v>
      </c>
      <c r="B54" s="41">
        <f t="shared" si="4"/>
        <v>52813</v>
      </c>
      <c r="C54" s="41">
        <f t="shared" si="5"/>
        <v>33534</v>
      </c>
      <c r="D54" s="41">
        <f t="shared" si="6"/>
        <v>12</v>
      </c>
      <c r="E54" s="42" t="str">
        <f t="shared" si="2"/>
        <v>MARIN Y RIA DE PONTEVEDRA</v>
      </c>
      <c r="F54" s="42">
        <f t="shared" si="7"/>
        <v>25943</v>
      </c>
      <c r="G54" s="42">
        <f t="shared" si="8"/>
        <v>32352</v>
      </c>
    </row>
    <row r="55" spans="1:7" x14ac:dyDescent="0.25">
      <c r="A55" s="42" t="str">
        <f t="shared" si="3"/>
        <v>MARIN Y RIA DE PONTEVEDRA</v>
      </c>
      <c r="B55" s="41">
        <f t="shared" si="4"/>
        <v>25943</v>
      </c>
      <c r="C55" s="41">
        <f t="shared" si="5"/>
        <v>32352</v>
      </c>
      <c r="D55" s="41">
        <f t="shared" si="6"/>
        <v>17</v>
      </c>
      <c r="E55" s="42" t="str">
        <f t="shared" si="2"/>
        <v>ALICANTE</v>
      </c>
      <c r="F55" s="42">
        <f t="shared" ref="F55:F65" si="9">LOOKUP(E55,$A$38:$A$65,$B$38:$B$65)</f>
        <v>23983</v>
      </c>
      <c r="G55" s="42">
        <f t="shared" si="8"/>
        <v>20457</v>
      </c>
    </row>
    <row r="56" spans="1:7" x14ac:dyDescent="0.25">
      <c r="A56" s="42" t="str">
        <f t="shared" si="3"/>
        <v>MELILLA</v>
      </c>
      <c r="B56" s="41">
        <f t="shared" si="4"/>
        <v>10111</v>
      </c>
      <c r="C56" s="41">
        <f t="shared" si="5"/>
        <v>6091</v>
      </c>
      <c r="D56" s="41">
        <f t="shared" si="6"/>
        <v>24</v>
      </c>
      <c r="E56" s="42" t="str">
        <f t="shared" si="2"/>
        <v>A CORUÑA</v>
      </c>
      <c r="F56" s="42">
        <f t="shared" si="9"/>
        <v>23272</v>
      </c>
      <c r="G56" s="42">
        <f t="shared" si="8"/>
        <v>29396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6799</v>
      </c>
      <c r="D57" s="41">
        <f t="shared" si="6"/>
        <v>25</v>
      </c>
      <c r="E57" s="42" t="str">
        <f t="shared" si="2"/>
        <v>AVILES</v>
      </c>
      <c r="F57" s="42">
        <f t="shared" si="9"/>
        <v>23254</v>
      </c>
      <c r="G57" s="42">
        <f t="shared" si="8"/>
        <v>21571</v>
      </c>
    </row>
    <row r="58" spans="1:7" x14ac:dyDescent="0.25">
      <c r="A58" s="42" t="str">
        <f t="shared" si="3"/>
        <v>PASAIA</v>
      </c>
      <c r="B58" s="41">
        <f t="shared" si="4"/>
        <v>21205</v>
      </c>
      <c r="C58" s="41">
        <f t="shared" si="5"/>
        <v>17872</v>
      </c>
      <c r="D58" s="41">
        <f t="shared" si="6"/>
        <v>21</v>
      </c>
      <c r="E58" s="42" t="str">
        <f t="shared" si="2"/>
        <v>PASAIA</v>
      </c>
      <c r="F58" s="42">
        <f t="shared" si="9"/>
        <v>21205</v>
      </c>
      <c r="G58" s="42">
        <f t="shared" si="8"/>
        <v>17872</v>
      </c>
    </row>
    <row r="59" spans="1:7" x14ac:dyDescent="0.25">
      <c r="A59" s="42" t="str">
        <f t="shared" si="3"/>
        <v>SANTA CRUZ DE TENERIFE</v>
      </c>
      <c r="B59" s="41">
        <f t="shared" si="4"/>
        <v>406640</v>
      </c>
      <c r="C59" s="41">
        <f t="shared" si="5"/>
        <v>449194</v>
      </c>
      <c r="D59" s="41">
        <f t="shared" si="6"/>
        <v>3</v>
      </c>
      <c r="E59" s="42" t="str">
        <f t="shared" si="2"/>
        <v>SANTANDER</v>
      </c>
      <c r="F59" s="42">
        <f t="shared" si="9"/>
        <v>19620</v>
      </c>
      <c r="G59" s="42">
        <f t="shared" si="8"/>
        <v>25191</v>
      </c>
    </row>
    <row r="60" spans="1:7" x14ac:dyDescent="0.25">
      <c r="A60" s="42" t="str">
        <f t="shared" si="3"/>
        <v>SANTANDER</v>
      </c>
      <c r="B60" s="41">
        <f t="shared" si="4"/>
        <v>19620</v>
      </c>
      <c r="C60" s="41">
        <f t="shared" si="5"/>
        <v>25191</v>
      </c>
      <c r="D60" s="41">
        <f t="shared" si="6"/>
        <v>22</v>
      </c>
      <c r="E60" s="42" t="str">
        <f t="shared" si="2"/>
        <v>CASTELLON</v>
      </c>
      <c r="F60" s="42">
        <f t="shared" si="9"/>
        <v>16172</v>
      </c>
      <c r="G60" s="42">
        <f t="shared" si="8"/>
        <v>13821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10111</v>
      </c>
      <c r="G61" s="42">
        <f t="shared" si="8"/>
        <v>6091</v>
      </c>
    </row>
    <row r="62" spans="1:7" x14ac:dyDescent="0.25">
      <c r="A62" s="42" t="str">
        <f t="shared" si="3"/>
        <v>TARRAGONA</v>
      </c>
      <c r="B62" s="41">
        <f t="shared" si="4"/>
        <v>77875</v>
      </c>
      <c r="C62" s="41">
        <f t="shared" si="5"/>
        <v>106296</v>
      </c>
      <c r="D62" s="41">
        <f t="shared" si="6"/>
        <v>9</v>
      </c>
      <c r="E62" s="42" t="str">
        <f t="shared" si="2"/>
        <v>MOTRIL</v>
      </c>
      <c r="F62" s="42">
        <f t="shared" si="9"/>
        <v>6924</v>
      </c>
      <c r="G62" s="42">
        <f t="shared" si="8"/>
        <v>6799</v>
      </c>
    </row>
    <row r="63" spans="1:7" x14ac:dyDescent="0.25">
      <c r="A63" s="42" t="str">
        <f t="shared" si="3"/>
        <v>VALENCIA</v>
      </c>
      <c r="B63" s="41">
        <f t="shared" si="4"/>
        <v>92976</v>
      </c>
      <c r="C63" s="41">
        <f t="shared" si="5"/>
        <v>130865</v>
      </c>
      <c r="D63" s="41">
        <f t="shared" si="6"/>
        <v>8</v>
      </c>
      <c r="E63" s="42" t="str">
        <f t="shared" si="2"/>
        <v>FERROL-SAN CIBRAO</v>
      </c>
      <c r="F63" s="42">
        <f t="shared" si="9"/>
        <v>5969</v>
      </c>
      <c r="G63" s="42">
        <f t="shared" si="8"/>
        <v>6277</v>
      </c>
    </row>
    <row r="64" spans="1:7" x14ac:dyDescent="0.25">
      <c r="A64" s="42" t="str">
        <f t="shared" si="3"/>
        <v>VIGO</v>
      </c>
      <c r="B64" s="41">
        <f t="shared" si="4"/>
        <v>175489</v>
      </c>
      <c r="C64" s="41">
        <f t="shared" si="5"/>
        <v>160265</v>
      </c>
      <c r="D64" s="41">
        <f t="shared" si="6"/>
        <v>5</v>
      </c>
      <c r="E64" s="42" t="str">
        <f t="shared" si="2"/>
        <v>VILAGARCIA</v>
      </c>
      <c r="F64" s="42">
        <f t="shared" si="9"/>
        <v>3820</v>
      </c>
      <c r="G64" s="42">
        <f t="shared" si="8"/>
        <v>3534</v>
      </c>
    </row>
    <row r="65" spans="1:7" x14ac:dyDescent="0.25">
      <c r="A65" s="42" t="str">
        <f t="shared" si="3"/>
        <v>VILAGARCIA</v>
      </c>
      <c r="B65" s="41">
        <f t="shared" si="4"/>
        <v>3820</v>
      </c>
      <c r="C65" s="41">
        <f t="shared" si="5"/>
        <v>3534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6382</v>
      </c>
      <c r="D10" s="28">
        <v>11820</v>
      </c>
      <c r="E10" s="28">
        <v>6382</v>
      </c>
      <c r="F10" s="13">
        <f t="shared" si="0"/>
        <v>-46.006768189509309</v>
      </c>
      <c r="G10" s="1"/>
      <c r="H10" s="1"/>
      <c r="I10" s="1"/>
    </row>
    <row r="11" spans="1:12" x14ac:dyDescent="0.25">
      <c r="A11" s="8" t="s">
        <v>45</v>
      </c>
      <c r="B11" s="27">
        <v>2912638</v>
      </c>
      <c r="C11" s="27">
        <v>3502385</v>
      </c>
      <c r="D11" s="27">
        <v>13822747</v>
      </c>
      <c r="E11" s="27">
        <v>13832815</v>
      </c>
      <c r="F11" s="10">
        <f t="shared" si="0"/>
        <v>7.2836462969334548E-2</v>
      </c>
      <c r="G11" s="1"/>
      <c r="H11" s="1"/>
      <c r="I11" s="1"/>
    </row>
    <row r="12" spans="1:12" x14ac:dyDescent="0.25">
      <c r="A12" s="11" t="s">
        <v>46</v>
      </c>
      <c r="B12" s="28">
        <v>9542</v>
      </c>
      <c r="C12" s="28">
        <v>1402</v>
      </c>
      <c r="D12" s="28">
        <v>23609</v>
      </c>
      <c r="E12" s="28">
        <v>52500</v>
      </c>
      <c r="F12" s="13">
        <f t="shared" si="0"/>
        <v>122.37282392308018</v>
      </c>
      <c r="G12" s="1"/>
      <c r="H12" s="1"/>
      <c r="I12" s="1"/>
    </row>
    <row r="13" spans="1:12" x14ac:dyDescent="0.25">
      <c r="A13" s="8" t="s">
        <v>47</v>
      </c>
      <c r="B13" s="27">
        <v>13983</v>
      </c>
      <c r="C13" s="27">
        <v>2630</v>
      </c>
      <c r="D13" s="27">
        <v>39759</v>
      </c>
      <c r="E13" s="27">
        <v>11196</v>
      </c>
      <c r="F13" s="10">
        <f t="shared" si="0"/>
        <v>-71.840338036670943</v>
      </c>
      <c r="G13" s="1"/>
      <c r="H13" s="1"/>
      <c r="I13" s="1"/>
    </row>
    <row r="14" spans="1:12" x14ac:dyDescent="0.25">
      <c r="A14" s="11" t="s">
        <v>48</v>
      </c>
      <c r="B14" s="28">
        <v>634530</v>
      </c>
      <c r="C14" s="28">
        <v>839580</v>
      </c>
      <c r="D14" s="28">
        <v>3445058</v>
      </c>
      <c r="E14" s="28">
        <v>4024663</v>
      </c>
      <c r="F14" s="13">
        <f t="shared" si="0"/>
        <v>16.824245048994825</v>
      </c>
      <c r="G14" s="1"/>
      <c r="H14" s="1"/>
      <c r="I14" s="1"/>
    </row>
    <row r="15" spans="1:12" x14ac:dyDescent="0.25">
      <c r="A15" s="8" t="s">
        <v>49</v>
      </c>
      <c r="B15" s="27">
        <v>149950</v>
      </c>
      <c r="C15" s="27">
        <v>83741</v>
      </c>
      <c r="D15" s="27">
        <v>585752</v>
      </c>
      <c r="E15" s="27">
        <v>458625</v>
      </c>
      <c r="F15" s="10">
        <f t="shared" si="0"/>
        <v>-21.703212280965317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2005</v>
      </c>
      <c r="D16" s="28">
        <v>2</v>
      </c>
      <c r="E16" s="28">
        <v>2005</v>
      </c>
      <c r="F16" s="13">
        <f t="shared" si="0"/>
        <v>100150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1241</v>
      </c>
      <c r="D17" s="27">
        <v>1405</v>
      </c>
      <c r="E17" s="27">
        <v>1335</v>
      </c>
      <c r="F17" s="10">
        <f t="shared" si="0"/>
        <v>-4.9822064056939439</v>
      </c>
      <c r="G17" s="1"/>
      <c r="H17" s="1"/>
      <c r="I17" s="1"/>
    </row>
    <row r="18" spans="1:9" x14ac:dyDescent="0.25">
      <c r="A18" s="11" t="s">
        <v>52</v>
      </c>
      <c r="B18" s="28">
        <v>41618</v>
      </c>
      <c r="C18" s="28">
        <v>118179</v>
      </c>
      <c r="D18" s="28">
        <v>171107</v>
      </c>
      <c r="E18" s="28">
        <v>330667</v>
      </c>
      <c r="F18" s="13">
        <f t="shared" si="0"/>
        <v>93.251591109656545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9484</v>
      </c>
      <c r="D20" s="28">
        <v>0</v>
      </c>
      <c r="E20" s="28">
        <v>69756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766091</v>
      </c>
      <c r="C22" s="28">
        <v>699171</v>
      </c>
      <c r="D22" s="28">
        <v>3822674</v>
      </c>
      <c r="E22" s="28">
        <v>3726039</v>
      </c>
      <c r="F22" s="13">
        <f t="shared" si="0"/>
        <v>-2.52794248214731</v>
      </c>
      <c r="G22" s="1"/>
      <c r="H22" s="1"/>
      <c r="I22" s="1"/>
    </row>
    <row r="23" spans="1:9" x14ac:dyDescent="0.25">
      <c r="A23" s="8" t="s">
        <v>57</v>
      </c>
      <c r="B23" s="27">
        <v>163165</v>
      </c>
      <c r="C23" s="27">
        <v>150584</v>
      </c>
      <c r="D23" s="27">
        <v>616732</v>
      </c>
      <c r="E23" s="27">
        <v>774821</v>
      </c>
      <c r="F23" s="10">
        <f t="shared" si="0"/>
        <v>25.633338305779489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50013</v>
      </c>
      <c r="C28" s="28">
        <v>36397</v>
      </c>
      <c r="D28" s="28">
        <v>227535</v>
      </c>
      <c r="E28" s="28">
        <v>146971</v>
      </c>
      <c r="F28" s="13">
        <f t="shared" si="0"/>
        <v>-35.407299975827897</v>
      </c>
      <c r="G28" s="1"/>
      <c r="H28" s="1"/>
      <c r="I28" s="1"/>
    </row>
    <row r="29" spans="1:9" x14ac:dyDescent="0.25">
      <c r="A29" s="8" t="s">
        <v>63</v>
      </c>
      <c r="B29" s="27">
        <v>552</v>
      </c>
      <c r="C29" s="27">
        <v>574</v>
      </c>
      <c r="D29" s="27">
        <v>820</v>
      </c>
      <c r="E29" s="27">
        <v>3501</v>
      </c>
      <c r="F29" s="10">
        <f t="shared" si="0"/>
        <v>326.95121951219511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189343</v>
      </c>
      <c r="C31" s="27">
        <v>320952</v>
      </c>
      <c r="D31" s="27">
        <v>1049675</v>
      </c>
      <c r="E31" s="27">
        <v>1222140</v>
      </c>
      <c r="F31" s="10">
        <f t="shared" si="0"/>
        <v>16.430323671612641</v>
      </c>
      <c r="G31" s="1"/>
      <c r="H31" s="1"/>
      <c r="I31" s="1"/>
    </row>
    <row r="32" spans="1:9" x14ac:dyDescent="0.25">
      <c r="A32" s="11" t="s">
        <v>66</v>
      </c>
      <c r="B32" s="28">
        <v>838952</v>
      </c>
      <c r="C32" s="28">
        <v>852276</v>
      </c>
      <c r="D32" s="28">
        <v>3915512</v>
      </c>
      <c r="E32" s="28">
        <v>4291153</v>
      </c>
      <c r="F32" s="13">
        <f t="shared" si="0"/>
        <v>9.5936623358579993</v>
      </c>
      <c r="G32" s="1"/>
      <c r="H32" s="1"/>
      <c r="I32" s="1"/>
    </row>
    <row r="33" spans="1:9" x14ac:dyDescent="0.25">
      <c r="A33" s="8" t="s">
        <v>67</v>
      </c>
      <c r="B33" s="27">
        <v>5974</v>
      </c>
      <c r="C33" s="27">
        <v>6321</v>
      </c>
      <c r="D33" s="27">
        <v>32513</v>
      </c>
      <c r="E33" s="27">
        <v>32473</v>
      </c>
      <c r="F33" s="10">
        <f t="shared" si="0"/>
        <v>-0.12302771199212259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5776351</v>
      </c>
      <c r="C35" s="15">
        <f t="shared" ref="C35:E35" si="1">SUM(C7:C34)</f>
        <v>6633304</v>
      </c>
      <c r="D35" s="15">
        <f t="shared" si="1"/>
        <v>27766720</v>
      </c>
      <c r="E35" s="15">
        <f t="shared" si="1"/>
        <v>28987044</v>
      </c>
      <c r="F35" s="16">
        <f t="shared" si="0"/>
        <v>4.3949159281326757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13832815</v>
      </c>
      <c r="G38" s="42">
        <f>LOOKUP(E38,$A$38:$A$65,$C$38:$C$65)</f>
        <v>13822747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4291153</v>
      </c>
      <c r="G39" s="42">
        <f t="shared" ref="G39:G65" si="8">LOOKUP(E39,$A$38:$A$65,$C$38:$C$65)</f>
        <v>3915512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4024663</v>
      </c>
      <c r="G40" s="42">
        <f t="shared" si="8"/>
        <v>3445058</v>
      </c>
    </row>
    <row r="41" spans="1:9" x14ac:dyDescent="0.25">
      <c r="A41" s="42" t="str">
        <f t="shared" si="3"/>
        <v>AVILES</v>
      </c>
      <c r="B41" s="41">
        <f t="shared" si="4"/>
        <v>6382</v>
      </c>
      <c r="C41" s="41">
        <f t="shared" si="5"/>
        <v>11820</v>
      </c>
      <c r="D41" s="41">
        <f t="shared" si="6"/>
        <v>14</v>
      </c>
      <c r="E41" s="42" t="str">
        <f t="shared" si="2"/>
        <v>LAS PALMAS</v>
      </c>
      <c r="F41" s="42">
        <f t="shared" si="7"/>
        <v>3726039</v>
      </c>
      <c r="G41" s="42">
        <f t="shared" si="8"/>
        <v>3822674</v>
      </c>
    </row>
    <row r="42" spans="1:9" x14ac:dyDescent="0.25">
      <c r="A42" s="42" t="str">
        <f t="shared" si="3"/>
        <v>BAHIA DE ALGECIRAS</v>
      </c>
      <c r="B42" s="41">
        <f t="shared" si="4"/>
        <v>13832815</v>
      </c>
      <c r="C42" s="41">
        <f t="shared" si="5"/>
        <v>13822747</v>
      </c>
      <c r="D42" s="41">
        <f t="shared" si="6"/>
        <v>1</v>
      </c>
      <c r="E42" s="42" t="str">
        <f t="shared" si="2"/>
        <v>TARRAGONA</v>
      </c>
      <c r="F42" s="42">
        <f t="shared" si="7"/>
        <v>1222140</v>
      </c>
      <c r="G42" s="42">
        <f t="shared" si="8"/>
        <v>1049675</v>
      </c>
    </row>
    <row r="43" spans="1:9" x14ac:dyDescent="0.25">
      <c r="A43" s="42" t="str">
        <f t="shared" si="3"/>
        <v>BAHIA DE CADIZ</v>
      </c>
      <c r="B43" s="41">
        <f t="shared" si="4"/>
        <v>52500</v>
      </c>
      <c r="C43" s="41">
        <f t="shared" si="5"/>
        <v>23609</v>
      </c>
      <c r="D43" s="41">
        <f t="shared" si="6"/>
        <v>11</v>
      </c>
      <c r="E43" s="42" t="str">
        <f t="shared" si="2"/>
        <v>MALAGA</v>
      </c>
      <c r="F43" s="42">
        <f t="shared" si="7"/>
        <v>774821</v>
      </c>
      <c r="G43" s="42">
        <f t="shared" si="8"/>
        <v>616732</v>
      </c>
    </row>
    <row r="44" spans="1:9" x14ac:dyDescent="0.25">
      <c r="A44" s="42" t="str">
        <f t="shared" si="3"/>
        <v>BALEARES</v>
      </c>
      <c r="B44" s="41">
        <f t="shared" si="4"/>
        <v>11196</v>
      </c>
      <c r="C44" s="41">
        <f t="shared" si="5"/>
        <v>39759</v>
      </c>
      <c r="D44" s="41">
        <f t="shared" si="6"/>
        <v>13</v>
      </c>
      <c r="E44" s="42" t="str">
        <f t="shared" si="2"/>
        <v>BILBAO</v>
      </c>
      <c r="F44" s="42">
        <f t="shared" si="7"/>
        <v>458625</v>
      </c>
      <c r="G44" s="42">
        <f t="shared" si="8"/>
        <v>585752</v>
      </c>
    </row>
    <row r="45" spans="1:9" x14ac:dyDescent="0.25">
      <c r="A45" s="42" t="str">
        <f t="shared" si="3"/>
        <v>BARCELONA</v>
      </c>
      <c r="B45" s="41">
        <f t="shared" si="4"/>
        <v>4024663</v>
      </c>
      <c r="C45" s="41">
        <f t="shared" si="5"/>
        <v>3445058</v>
      </c>
      <c r="D45" s="41">
        <f t="shared" si="6"/>
        <v>3</v>
      </c>
      <c r="E45" s="42" t="str">
        <f t="shared" si="2"/>
        <v>CEUTA</v>
      </c>
      <c r="F45" s="42">
        <f t="shared" si="7"/>
        <v>330667</v>
      </c>
      <c r="G45" s="42">
        <f t="shared" si="8"/>
        <v>171107</v>
      </c>
    </row>
    <row r="46" spans="1:9" x14ac:dyDescent="0.25">
      <c r="A46" s="42" t="str">
        <f t="shared" si="3"/>
        <v>BILBAO</v>
      </c>
      <c r="B46" s="41">
        <f t="shared" si="4"/>
        <v>458625</v>
      </c>
      <c r="C46" s="41">
        <f t="shared" si="5"/>
        <v>585752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146971</v>
      </c>
      <c r="G46" s="42">
        <f t="shared" si="8"/>
        <v>227535</v>
      </c>
    </row>
    <row r="47" spans="1:9" x14ac:dyDescent="0.25">
      <c r="A47" s="42" t="str">
        <f t="shared" si="3"/>
        <v>CARTAGENA</v>
      </c>
      <c r="B47" s="41">
        <f t="shared" si="4"/>
        <v>2005</v>
      </c>
      <c r="C47" s="41">
        <f t="shared" si="5"/>
        <v>2</v>
      </c>
      <c r="D47" s="41">
        <f t="shared" si="6"/>
        <v>16</v>
      </c>
      <c r="E47" s="42" t="str">
        <f t="shared" si="2"/>
        <v>GIJON</v>
      </c>
      <c r="F47" s="42">
        <f t="shared" si="7"/>
        <v>69756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1335</v>
      </c>
      <c r="C48" s="41">
        <f t="shared" si="5"/>
        <v>1405</v>
      </c>
      <c r="D48" s="41">
        <f t="shared" si="6"/>
        <v>17</v>
      </c>
      <c r="E48" s="42" t="str">
        <f t="shared" si="2"/>
        <v>BAHIA DE CADIZ</v>
      </c>
      <c r="F48" s="42">
        <f t="shared" si="7"/>
        <v>52500</v>
      </c>
      <c r="G48" s="42">
        <f t="shared" si="8"/>
        <v>23609</v>
      </c>
    </row>
    <row r="49" spans="1:7" x14ac:dyDescent="0.25">
      <c r="A49" s="42" t="str">
        <f t="shared" si="3"/>
        <v>CEUTA</v>
      </c>
      <c r="B49" s="41">
        <f t="shared" si="4"/>
        <v>330667</v>
      </c>
      <c r="C49" s="41">
        <f t="shared" si="5"/>
        <v>171107</v>
      </c>
      <c r="D49" s="41">
        <f t="shared" si="6"/>
        <v>8</v>
      </c>
      <c r="E49" s="42" t="str">
        <f t="shared" si="2"/>
        <v>VIGO</v>
      </c>
      <c r="F49" s="42">
        <f t="shared" si="7"/>
        <v>32473</v>
      </c>
      <c r="G49" s="42">
        <f t="shared" si="8"/>
        <v>32513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11196</v>
      </c>
      <c r="G50" s="42">
        <f t="shared" si="8"/>
        <v>39759</v>
      </c>
    </row>
    <row r="51" spans="1:7" x14ac:dyDescent="0.25">
      <c r="A51" s="42" t="str">
        <f t="shared" si="3"/>
        <v>GIJON</v>
      </c>
      <c r="B51" s="41">
        <f t="shared" si="4"/>
        <v>69756</v>
      </c>
      <c r="C51" s="41">
        <f t="shared" si="5"/>
        <v>0</v>
      </c>
      <c r="D51" s="41">
        <f t="shared" si="6"/>
        <v>10</v>
      </c>
      <c r="E51" s="42" t="str">
        <f t="shared" si="2"/>
        <v>AVILES</v>
      </c>
      <c r="F51" s="42">
        <f t="shared" si="7"/>
        <v>6382</v>
      </c>
      <c r="G51" s="42">
        <f t="shared" si="8"/>
        <v>11820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3501</v>
      </c>
      <c r="G52" s="42">
        <f t="shared" si="8"/>
        <v>820</v>
      </c>
    </row>
    <row r="53" spans="1:7" x14ac:dyDescent="0.25">
      <c r="A53" s="42" t="str">
        <f t="shared" si="3"/>
        <v>LAS PALMAS</v>
      </c>
      <c r="B53" s="41">
        <f t="shared" si="4"/>
        <v>3726039</v>
      </c>
      <c r="C53" s="41">
        <f t="shared" si="5"/>
        <v>3822674</v>
      </c>
      <c r="D53" s="41">
        <f t="shared" si="6"/>
        <v>4</v>
      </c>
      <c r="E53" s="42" t="str">
        <f t="shared" si="2"/>
        <v>CARTAGENA</v>
      </c>
      <c r="F53" s="42">
        <f t="shared" si="7"/>
        <v>2005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774821</v>
      </c>
      <c r="C54" s="41">
        <f t="shared" si="5"/>
        <v>616732</v>
      </c>
      <c r="D54" s="41">
        <f t="shared" si="6"/>
        <v>6</v>
      </c>
      <c r="E54" s="42" t="str">
        <f t="shared" si="2"/>
        <v>CASTELLON</v>
      </c>
      <c r="F54" s="42">
        <f t="shared" si="7"/>
        <v>1335</v>
      </c>
      <c r="G54" s="42">
        <f t="shared" si="8"/>
        <v>1405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146971</v>
      </c>
      <c r="C59" s="41">
        <f t="shared" si="5"/>
        <v>227535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3501</v>
      </c>
      <c r="C60" s="41">
        <f t="shared" si="5"/>
        <v>820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1222140</v>
      </c>
      <c r="C62" s="41">
        <f t="shared" si="5"/>
        <v>1049675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4291153</v>
      </c>
      <c r="C63" s="41">
        <f t="shared" si="5"/>
        <v>3915512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32473</v>
      </c>
      <c r="C64" s="41">
        <f t="shared" si="5"/>
        <v>32513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2911660</v>
      </c>
      <c r="C11" s="29">
        <v>3388549</v>
      </c>
      <c r="D11" s="29">
        <v>13782125</v>
      </c>
      <c r="E11" s="29">
        <v>13714769</v>
      </c>
      <c r="F11" s="10">
        <f t="shared" si="0"/>
        <v>-0.48871999056748905</v>
      </c>
      <c r="G11" s="1"/>
      <c r="H11" s="1"/>
      <c r="I11" s="1"/>
    </row>
    <row r="12" spans="1:12" x14ac:dyDescent="0.25">
      <c r="A12" s="11" t="s">
        <v>46</v>
      </c>
      <c r="B12" s="30">
        <v>3620</v>
      </c>
      <c r="C12" s="30">
        <v>786</v>
      </c>
      <c r="D12" s="30">
        <v>17687</v>
      </c>
      <c r="E12" s="30">
        <v>36764</v>
      </c>
      <c r="F12" s="13">
        <f t="shared" si="0"/>
        <v>107.85887940295132</v>
      </c>
      <c r="G12" s="1"/>
      <c r="H12" s="1"/>
      <c r="I12" s="1"/>
    </row>
    <row r="13" spans="1:12" x14ac:dyDescent="0.25">
      <c r="A13" s="8" t="s">
        <v>47</v>
      </c>
      <c r="B13" s="29">
        <v>6351</v>
      </c>
      <c r="C13" s="29">
        <v>457</v>
      </c>
      <c r="D13" s="29">
        <v>17958</v>
      </c>
      <c r="E13" s="29">
        <v>2481</v>
      </c>
      <c r="F13" s="10">
        <f t="shared" si="0"/>
        <v>-86.18443033745406</v>
      </c>
      <c r="G13" s="1"/>
      <c r="H13" s="1"/>
      <c r="I13" s="1"/>
    </row>
    <row r="14" spans="1:12" x14ac:dyDescent="0.25">
      <c r="A14" s="11" t="s">
        <v>48</v>
      </c>
      <c r="B14" s="30">
        <v>620487</v>
      </c>
      <c r="C14" s="30">
        <v>824318</v>
      </c>
      <c r="D14" s="30">
        <v>3303977</v>
      </c>
      <c r="E14" s="30">
        <v>3893636</v>
      </c>
      <c r="F14" s="13">
        <f t="shared" si="0"/>
        <v>17.846946271115087</v>
      </c>
      <c r="G14" s="1"/>
      <c r="H14" s="1"/>
      <c r="I14" s="1"/>
    </row>
    <row r="15" spans="1:12" x14ac:dyDescent="0.25">
      <c r="A15" s="8" t="s">
        <v>49</v>
      </c>
      <c r="B15" s="29">
        <v>11977</v>
      </c>
      <c r="C15" s="29">
        <v>12915</v>
      </c>
      <c r="D15" s="29">
        <v>69247</v>
      </c>
      <c r="E15" s="29">
        <v>64458</v>
      </c>
      <c r="F15" s="10">
        <f t="shared" si="0"/>
        <v>-6.9158230681473611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1241</v>
      </c>
      <c r="D17" s="29">
        <v>1405</v>
      </c>
      <c r="E17" s="29">
        <v>1335</v>
      </c>
      <c r="F17" s="10">
        <f t="shared" si="0"/>
        <v>-4.9822064056939439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753268</v>
      </c>
      <c r="C22" s="30">
        <v>683177</v>
      </c>
      <c r="D22" s="30">
        <v>3761781</v>
      </c>
      <c r="E22" s="30">
        <v>3615609</v>
      </c>
      <c r="F22" s="13">
        <f t="shared" si="0"/>
        <v>-3.885712645153987</v>
      </c>
      <c r="G22" s="1"/>
      <c r="H22" s="1"/>
      <c r="I22" s="1"/>
    </row>
    <row r="23" spans="1:9" x14ac:dyDescent="0.25">
      <c r="A23" s="8" t="s">
        <v>57</v>
      </c>
      <c r="B23" s="29">
        <v>163161</v>
      </c>
      <c r="C23" s="29">
        <v>150584</v>
      </c>
      <c r="D23" s="29">
        <v>616656</v>
      </c>
      <c r="E23" s="29">
        <v>773816</v>
      </c>
      <c r="F23" s="10">
        <f t="shared" si="0"/>
        <v>25.485846241664717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46281</v>
      </c>
      <c r="C28" s="30">
        <v>32059</v>
      </c>
      <c r="D28" s="30">
        <v>206346</v>
      </c>
      <c r="E28" s="30">
        <v>132787</v>
      </c>
      <c r="F28" s="13">
        <f t="shared" si="0"/>
        <v>-35.648376997857966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6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354</v>
      </c>
      <c r="C31" s="29">
        <v>1019</v>
      </c>
      <c r="D31" s="29">
        <v>354</v>
      </c>
      <c r="E31" s="29">
        <v>7817</v>
      </c>
      <c r="F31" s="10">
        <f t="shared" si="0"/>
        <v>2108.1920903954801</v>
      </c>
      <c r="G31" s="1"/>
      <c r="H31" s="1"/>
      <c r="I31" s="1"/>
    </row>
    <row r="32" spans="1:9" x14ac:dyDescent="0.25">
      <c r="A32" s="11" t="s">
        <v>66</v>
      </c>
      <c r="B32" s="30">
        <v>830578</v>
      </c>
      <c r="C32" s="30">
        <v>841266</v>
      </c>
      <c r="D32" s="30">
        <v>3870196</v>
      </c>
      <c r="E32" s="30">
        <v>4244532</v>
      </c>
      <c r="F32" s="13">
        <f t="shared" si="0"/>
        <v>9.6722749958916836</v>
      </c>
      <c r="G32" s="1"/>
      <c r="H32" s="1"/>
      <c r="I32" s="1"/>
    </row>
    <row r="33" spans="1:9" x14ac:dyDescent="0.25">
      <c r="A33" s="8" t="s">
        <v>67</v>
      </c>
      <c r="B33" s="29">
        <v>4708</v>
      </c>
      <c r="C33" s="29">
        <v>2055</v>
      </c>
      <c r="D33" s="29">
        <v>29087</v>
      </c>
      <c r="E33" s="29">
        <v>13205</v>
      </c>
      <c r="F33" s="10">
        <f t="shared" si="0"/>
        <v>-54.601712105064117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5352445</v>
      </c>
      <c r="C35" s="15">
        <f t="shared" ref="C35:E35" si="1">SUM(C7:C34)</f>
        <v>5938432</v>
      </c>
      <c r="D35" s="15">
        <f t="shared" si="1"/>
        <v>25676819</v>
      </c>
      <c r="E35" s="15">
        <f t="shared" si="1"/>
        <v>26501215</v>
      </c>
      <c r="F35" s="16">
        <f t="shared" si="0"/>
        <v>3.21066250457271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13714769</v>
      </c>
      <c r="G38" s="42">
        <f>LOOKUP(E38,$A$38:$A$65,$C$38:$C$65)</f>
        <v>13782125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4244532</v>
      </c>
      <c r="G39" s="42">
        <f t="shared" ref="G39:G65" si="8">LOOKUP(E39,$A$38:$A$65,$C$38:$C$65)</f>
        <v>3870196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3893636</v>
      </c>
      <c r="G40" s="42">
        <f t="shared" si="8"/>
        <v>3303977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3615609</v>
      </c>
      <c r="G41" s="42">
        <f t="shared" si="8"/>
        <v>3761781</v>
      </c>
    </row>
    <row r="42" spans="1:9" x14ac:dyDescent="0.25">
      <c r="A42" s="42" t="str">
        <f t="shared" si="3"/>
        <v>BAHIA DE ALGECIRAS</v>
      </c>
      <c r="B42" s="41">
        <f t="shared" si="4"/>
        <v>13714769</v>
      </c>
      <c r="C42" s="41">
        <f t="shared" si="5"/>
        <v>13782125</v>
      </c>
      <c r="D42" s="41">
        <f t="shared" si="6"/>
        <v>1</v>
      </c>
      <c r="E42" s="42" t="str">
        <f t="shared" si="2"/>
        <v>MALAGA</v>
      </c>
      <c r="F42" s="42">
        <f t="shared" si="7"/>
        <v>773816</v>
      </c>
      <c r="G42" s="42">
        <f t="shared" si="8"/>
        <v>616656</v>
      </c>
    </row>
    <row r="43" spans="1:9" x14ac:dyDescent="0.25">
      <c r="A43" s="42" t="str">
        <f t="shared" si="3"/>
        <v>BAHIA DE CADIZ</v>
      </c>
      <c r="B43" s="41">
        <f t="shared" si="4"/>
        <v>36764</v>
      </c>
      <c r="C43" s="41">
        <f t="shared" si="5"/>
        <v>17687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132787</v>
      </c>
      <c r="G43" s="42">
        <f t="shared" si="8"/>
        <v>206346</v>
      </c>
    </row>
    <row r="44" spans="1:9" x14ac:dyDescent="0.25">
      <c r="A44" s="42" t="str">
        <f t="shared" si="3"/>
        <v>BALEARES</v>
      </c>
      <c r="B44" s="41">
        <f t="shared" si="4"/>
        <v>2481</v>
      </c>
      <c r="C44" s="41">
        <f t="shared" si="5"/>
        <v>17958</v>
      </c>
      <c r="D44" s="41">
        <f t="shared" si="6"/>
        <v>11</v>
      </c>
      <c r="E44" s="42" t="str">
        <f t="shared" si="2"/>
        <v>BILBAO</v>
      </c>
      <c r="F44" s="42">
        <f t="shared" si="7"/>
        <v>64458</v>
      </c>
      <c r="G44" s="42">
        <f t="shared" si="8"/>
        <v>69247</v>
      </c>
    </row>
    <row r="45" spans="1:9" x14ac:dyDescent="0.25">
      <c r="A45" s="42" t="str">
        <f t="shared" si="3"/>
        <v>BARCELONA</v>
      </c>
      <c r="B45" s="41">
        <f t="shared" si="4"/>
        <v>3893636</v>
      </c>
      <c r="C45" s="41">
        <f t="shared" si="5"/>
        <v>3303977</v>
      </c>
      <c r="D45" s="41">
        <f t="shared" si="6"/>
        <v>3</v>
      </c>
      <c r="E45" s="42" t="str">
        <f t="shared" si="2"/>
        <v>BAHIA DE CADIZ</v>
      </c>
      <c r="F45" s="42">
        <f t="shared" si="7"/>
        <v>36764</v>
      </c>
      <c r="G45" s="42">
        <f t="shared" si="8"/>
        <v>17687</v>
      </c>
    </row>
    <row r="46" spans="1:9" x14ac:dyDescent="0.25">
      <c r="A46" s="42" t="str">
        <f t="shared" si="3"/>
        <v>BILBAO</v>
      </c>
      <c r="B46" s="41">
        <f t="shared" si="4"/>
        <v>64458</v>
      </c>
      <c r="C46" s="41">
        <f t="shared" si="5"/>
        <v>69247</v>
      </c>
      <c r="D46" s="41">
        <f t="shared" si="6"/>
        <v>7</v>
      </c>
      <c r="E46" s="42" t="str">
        <f t="shared" si="2"/>
        <v>VIGO</v>
      </c>
      <c r="F46" s="42">
        <f t="shared" si="7"/>
        <v>13205</v>
      </c>
      <c r="G46" s="42">
        <f t="shared" si="8"/>
        <v>29087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7817</v>
      </c>
      <c r="G47" s="42">
        <f t="shared" si="8"/>
        <v>354</v>
      </c>
    </row>
    <row r="48" spans="1:9" x14ac:dyDescent="0.25">
      <c r="A48" s="42" t="str">
        <f t="shared" si="3"/>
        <v>CASTELLON</v>
      </c>
      <c r="B48" s="41">
        <f t="shared" si="4"/>
        <v>1335</v>
      </c>
      <c r="C48" s="41">
        <f t="shared" si="5"/>
        <v>1405</v>
      </c>
      <c r="D48" s="41">
        <f t="shared" si="6"/>
        <v>12</v>
      </c>
      <c r="E48" s="42" t="str">
        <f t="shared" si="2"/>
        <v>BALEARES</v>
      </c>
      <c r="F48" s="42">
        <f t="shared" si="7"/>
        <v>2481</v>
      </c>
      <c r="G48" s="42">
        <f t="shared" si="8"/>
        <v>17958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1335</v>
      </c>
      <c r="G49" s="42">
        <f t="shared" si="8"/>
        <v>1405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3615609</v>
      </c>
      <c r="C53" s="41">
        <f t="shared" si="5"/>
        <v>3761781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773816</v>
      </c>
      <c r="C54" s="41">
        <f t="shared" si="5"/>
        <v>616656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132787</v>
      </c>
      <c r="C59" s="41">
        <f t="shared" si="5"/>
        <v>206346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7817</v>
      </c>
      <c r="C62" s="41">
        <f t="shared" si="5"/>
        <v>354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4244532</v>
      </c>
      <c r="C63" s="41">
        <f t="shared" si="5"/>
        <v>3870196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13205</v>
      </c>
      <c r="C64" s="41">
        <f t="shared" si="5"/>
        <v>29087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96926</v>
      </c>
      <c r="C8" s="32">
        <v>93728</v>
      </c>
      <c r="D8" s="32">
        <v>465244</v>
      </c>
      <c r="E8" s="32">
        <v>471341</v>
      </c>
      <c r="F8" s="13">
        <f t="shared" ref="F8:F35" si="0">((E8*100)/D8)-100</f>
        <v>1.310495138035094</v>
      </c>
      <c r="G8" s="1"/>
      <c r="H8" s="1"/>
      <c r="I8" s="1"/>
    </row>
    <row r="9" spans="1:12" x14ac:dyDescent="0.25">
      <c r="A9" s="8" t="s">
        <v>43</v>
      </c>
      <c r="B9" s="31">
        <v>8</v>
      </c>
      <c r="C9" s="31">
        <v>39</v>
      </c>
      <c r="D9" s="31">
        <v>54</v>
      </c>
      <c r="E9" s="31">
        <v>216</v>
      </c>
      <c r="F9" s="10">
        <f t="shared" si="0"/>
        <v>300</v>
      </c>
      <c r="G9" s="1"/>
      <c r="H9" s="1"/>
      <c r="I9" s="1"/>
    </row>
    <row r="10" spans="1:12" x14ac:dyDescent="0.25">
      <c r="A10" s="11" t="s">
        <v>44</v>
      </c>
      <c r="B10" s="32">
        <v>9421</v>
      </c>
      <c r="C10" s="32">
        <v>7195</v>
      </c>
      <c r="D10" s="32">
        <v>37960</v>
      </c>
      <c r="E10" s="32">
        <v>33317</v>
      </c>
      <c r="F10" s="17">
        <f t="shared" si="0"/>
        <v>-12.231296101159117</v>
      </c>
      <c r="G10" s="1"/>
      <c r="H10" s="1"/>
      <c r="I10" s="1"/>
    </row>
    <row r="11" spans="1:12" x14ac:dyDescent="0.25">
      <c r="A11" s="8" t="s">
        <v>45</v>
      </c>
      <c r="B11" s="31">
        <v>3087060</v>
      </c>
      <c r="C11" s="31">
        <v>3722251</v>
      </c>
      <c r="D11" s="31">
        <v>14650470</v>
      </c>
      <c r="E11" s="31">
        <v>15049869</v>
      </c>
      <c r="F11" s="10">
        <f t="shared" si="0"/>
        <v>2.7261855762989171</v>
      </c>
      <c r="G11" s="1"/>
      <c r="H11" s="1"/>
      <c r="I11" s="1"/>
    </row>
    <row r="12" spans="1:12" x14ac:dyDescent="0.25">
      <c r="A12" s="11" t="s">
        <v>46</v>
      </c>
      <c r="B12" s="32">
        <v>100500</v>
      </c>
      <c r="C12" s="32">
        <v>98411</v>
      </c>
      <c r="D12" s="32">
        <v>448787</v>
      </c>
      <c r="E12" s="32">
        <v>523908</v>
      </c>
      <c r="F12" s="13">
        <f t="shared" si="0"/>
        <v>16.738675585522756</v>
      </c>
      <c r="G12" s="1"/>
      <c r="H12" s="1"/>
      <c r="I12" s="1"/>
    </row>
    <row r="13" spans="1:12" x14ac:dyDescent="0.25">
      <c r="A13" s="8" t="s">
        <v>47</v>
      </c>
      <c r="B13" s="31">
        <v>112979</v>
      </c>
      <c r="C13" s="31">
        <v>136210</v>
      </c>
      <c r="D13" s="31">
        <v>628853</v>
      </c>
      <c r="E13" s="31">
        <v>594022</v>
      </c>
      <c r="F13" s="10">
        <f t="shared" si="0"/>
        <v>-5.5388143174955076</v>
      </c>
      <c r="G13" s="1"/>
      <c r="H13" s="1"/>
      <c r="I13" s="1"/>
    </row>
    <row r="14" spans="1:12" x14ac:dyDescent="0.25">
      <c r="A14" s="11" t="s">
        <v>48</v>
      </c>
      <c r="B14" s="32">
        <v>1663531</v>
      </c>
      <c r="C14" s="32">
        <v>1922079</v>
      </c>
      <c r="D14" s="32">
        <v>8277609</v>
      </c>
      <c r="E14" s="32">
        <v>8948593</v>
      </c>
      <c r="F14" s="13">
        <f t="shared" si="0"/>
        <v>8.1060122554713558</v>
      </c>
      <c r="G14" s="1"/>
      <c r="H14" s="1"/>
      <c r="I14" s="1"/>
    </row>
    <row r="15" spans="1:12" x14ac:dyDescent="0.25">
      <c r="A15" s="8" t="s">
        <v>49</v>
      </c>
      <c r="B15" s="31">
        <v>468611</v>
      </c>
      <c r="C15" s="31">
        <v>471734</v>
      </c>
      <c r="D15" s="31">
        <v>2111387</v>
      </c>
      <c r="E15" s="31">
        <v>2181559</v>
      </c>
      <c r="F15" s="10">
        <f t="shared" si="0"/>
        <v>3.3235025128032021</v>
      </c>
      <c r="G15" s="1"/>
      <c r="H15" s="1"/>
      <c r="I15" s="1"/>
    </row>
    <row r="16" spans="1:12" x14ac:dyDescent="0.25">
      <c r="A16" s="11" t="s">
        <v>50</v>
      </c>
      <c r="B16" s="32">
        <v>31263</v>
      </c>
      <c r="C16" s="32">
        <v>32207</v>
      </c>
      <c r="D16" s="32">
        <v>130049</v>
      </c>
      <c r="E16" s="32">
        <v>170547</v>
      </c>
      <c r="F16" s="13">
        <f t="shared" si="0"/>
        <v>31.140570092811174</v>
      </c>
      <c r="G16" s="1"/>
      <c r="H16" s="1"/>
      <c r="I16" s="1"/>
    </row>
    <row r="17" spans="1:9" x14ac:dyDescent="0.25">
      <c r="A17" s="8" t="s">
        <v>51</v>
      </c>
      <c r="B17" s="31">
        <v>49949</v>
      </c>
      <c r="C17" s="31">
        <v>76306</v>
      </c>
      <c r="D17" s="31">
        <v>196154</v>
      </c>
      <c r="E17" s="31">
        <v>285161</v>
      </c>
      <c r="F17" s="10">
        <f t="shared" si="0"/>
        <v>45.376082057974855</v>
      </c>
      <c r="G17" s="1"/>
      <c r="H17" s="1"/>
      <c r="I17" s="1"/>
    </row>
    <row r="18" spans="1:9" x14ac:dyDescent="0.25">
      <c r="A18" s="11" t="s">
        <v>52</v>
      </c>
      <c r="B18" s="32">
        <v>4368</v>
      </c>
      <c r="C18" s="32">
        <v>4092</v>
      </c>
      <c r="D18" s="32">
        <v>23475</v>
      </c>
      <c r="E18" s="32">
        <v>23538</v>
      </c>
      <c r="F18" s="13">
        <f t="shared" si="0"/>
        <v>0.26837060702875704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88</v>
      </c>
      <c r="D19" s="31">
        <v>0</v>
      </c>
      <c r="E19" s="31">
        <v>237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11103</v>
      </c>
      <c r="C20" s="32">
        <v>5516</v>
      </c>
      <c r="D20" s="32">
        <v>36069</v>
      </c>
      <c r="E20" s="32">
        <v>21202</v>
      </c>
      <c r="F20" s="13">
        <f t="shared" si="0"/>
        <v>-41.218220632676257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1074454</v>
      </c>
      <c r="C22" s="32">
        <v>1027864</v>
      </c>
      <c r="D22" s="32">
        <v>5357197</v>
      </c>
      <c r="E22" s="32">
        <v>5191009</v>
      </c>
      <c r="F22" s="13">
        <f t="shared" si="0"/>
        <v>-3.1021446476580934</v>
      </c>
      <c r="G22" s="1"/>
      <c r="H22" s="1"/>
      <c r="I22" s="1"/>
    </row>
    <row r="23" spans="1:9" x14ac:dyDescent="0.25">
      <c r="A23" s="8" t="s">
        <v>57</v>
      </c>
      <c r="B23" s="31">
        <v>165845</v>
      </c>
      <c r="C23" s="31">
        <v>161824</v>
      </c>
      <c r="D23" s="31">
        <v>626463</v>
      </c>
      <c r="E23" s="31">
        <v>809582</v>
      </c>
      <c r="F23" s="10">
        <f t="shared" si="0"/>
        <v>29.230616971792415</v>
      </c>
      <c r="G23" s="1"/>
      <c r="H23" s="1"/>
      <c r="I23" s="1"/>
    </row>
    <row r="24" spans="1:9" x14ac:dyDescent="0.25">
      <c r="A24" s="11" t="s">
        <v>58</v>
      </c>
      <c r="B24" s="32">
        <v>25439</v>
      </c>
      <c r="C24" s="32">
        <v>28350</v>
      </c>
      <c r="D24" s="32">
        <v>112147</v>
      </c>
      <c r="E24" s="32">
        <v>134581</v>
      </c>
      <c r="F24" s="13">
        <f t="shared" si="0"/>
        <v>20.004101759298067</v>
      </c>
      <c r="G24" s="1"/>
      <c r="H24" s="1"/>
      <c r="I24" s="1"/>
    </row>
    <row r="25" spans="1:9" x14ac:dyDescent="0.25">
      <c r="A25" s="8" t="s">
        <v>59</v>
      </c>
      <c r="B25" s="31">
        <v>11735</v>
      </c>
      <c r="C25" s="31">
        <v>12423</v>
      </c>
      <c r="D25" s="31">
        <v>51909</v>
      </c>
      <c r="E25" s="31">
        <v>61692</v>
      </c>
      <c r="F25" s="10">
        <f t="shared" si="0"/>
        <v>18.846442813384968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312960</v>
      </c>
      <c r="C28" s="32">
        <v>317585</v>
      </c>
      <c r="D28" s="32">
        <v>1504550</v>
      </c>
      <c r="E28" s="32">
        <v>1462568</v>
      </c>
      <c r="F28" s="13">
        <f t="shared" si="0"/>
        <v>-2.7903359808580603</v>
      </c>
      <c r="G28" s="1"/>
      <c r="H28" s="1"/>
      <c r="I28" s="1"/>
    </row>
    <row r="29" spans="1:9" x14ac:dyDescent="0.25">
      <c r="A29" s="8" t="s">
        <v>63</v>
      </c>
      <c r="B29" s="31">
        <v>82</v>
      </c>
      <c r="C29" s="31">
        <v>653</v>
      </c>
      <c r="D29" s="31">
        <v>681</v>
      </c>
      <c r="E29" s="31">
        <v>923</v>
      </c>
      <c r="F29" s="10">
        <f t="shared" si="0"/>
        <v>35.535976505139502</v>
      </c>
      <c r="G29" s="1"/>
      <c r="H29" s="1"/>
      <c r="I29" s="1"/>
    </row>
    <row r="30" spans="1:9" x14ac:dyDescent="0.25">
      <c r="A30" s="11" t="s">
        <v>64</v>
      </c>
      <c r="B30" s="32">
        <v>66420</v>
      </c>
      <c r="C30" s="32">
        <v>75522</v>
      </c>
      <c r="D30" s="32">
        <v>314691</v>
      </c>
      <c r="E30" s="32">
        <v>329618</v>
      </c>
      <c r="F30" s="13">
        <f t="shared" si="0"/>
        <v>4.7433831917658864</v>
      </c>
      <c r="G30" s="1"/>
      <c r="H30" s="1"/>
      <c r="I30" s="1"/>
    </row>
    <row r="31" spans="1:9" x14ac:dyDescent="0.25">
      <c r="A31" s="8" t="s">
        <v>65</v>
      </c>
      <c r="B31" s="31">
        <v>5431</v>
      </c>
      <c r="C31" s="31">
        <v>2379</v>
      </c>
      <c r="D31" s="31">
        <v>14494</v>
      </c>
      <c r="E31" s="31">
        <v>25545</v>
      </c>
      <c r="F31" s="10">
        <f t="shared" si="0"/>
        <v>76.245342900510565</v>
      </c>
      <c r="G31" s="1"/>
      <c r="H31" s="1"/>
      <c r="I31" s="1"/>
    </row>
    <row r="32" spans="1:9" x14ac:dyDescent="0.25">
      <c r="A32" s="11" t="s">
        <v>66</v>
      </c>
      <c r="B32" s="32">
        <v>2373449</v>
      </c>
      <c r="C32" s="32">
        <v>2485602</v>
      </c>
      <c r="D32" s="32">
        <v>10554852</v>
      </c>
      <c r="E32" s="32">
        <v>11163314</v>
      </c>
      <c r="F32" s="13">
        <f t="shared" si="0"/>
        <v>5.7647610786015804</v>
      </c>
      <c r="G32" s="1"/>
      <c r="H32" s="1"/>
      <c r="I32" s="1"/>
    </row>
    <row r="33" spans="1:9" x14ac:dyDescent="0.25">
      <c r="A33" s="8" t="s">
        <v>67</v>
      </c>
      <c r="B33" s="31">
        <v>181154</v>
      </c>
      <c r="C33" s="31">
        <v>235919</v>
      </c>
      <c r="D33" s="31">
        <v>873757</v>
      </c>
      <c r="E33" s="31">
        <v>968550</v>
      </c>
      <c r="F33" s="10">
        <f t="shared" si="0"/>
        <v>10.848897347889633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9852688</v>
      </c>
      <c r="C35" s="15">
        <f t="shared" ref="C35:E35" si="1">SUM(C7:C34)</f>
        <v>10917977</v>
      </c>
      <c r="D35" s="15">
        <f t="shared" si="1"/>
        <v>46416852</v>
      </c>
      <c r="E35" s="15">
        <f t="shared" si="1"/>
        <v>48451064</v>
      </c>
      <c r="F35" s="16">
        <f t="shared" si="0"/>
        <v>4.382485912659476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15049869</v>
      </c>
      <c r="G38" s="42">
        <f>LOOKUP(E38,$A$38:$A$65,$C$38:$C$65)</f>
        <v>14650470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471341</v>
      </c>
      <c r="C39" s="41">
        <f t="shared" ref="C39:C65" si="5">D8</f>
        <v>465244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11163314</v>
      </c>
      <c r="G39" s="42">
        <f t="shared" ref="G39:G65" si="8">LOOKUP(E39,$A$38:$A$65,$C$38:$C$65)</f>
        <v>10554852</v>
      </c>
    </row>
    <row r="40" spans="1:9" x14ac:dyDescent="0.25">
      <c r="A40" s="42" t="str">
        <f t="shared" si="3"/>
        <v>ALMERIA</v>
      </c>
      <c r="B40" s="41">
        <f t="shared" si="4"/>
        <v>216</v>
      </c>
      <c r="C40" s="41">
        <f t="shared" si="5"/>
        <v>54</v>
      </c>
      <c r="D40" s="41">
        <f t="shared" si="6"/>
        <v>23</v>
      </c>
      <c r="E40" s="42" t="str">
        <f t="shared" si="2"/>
        <v>BARCELONA</v>
      </c>
      <c r="F40" s="42">
        <f t="shared" si="7"/>
        <v>8948593</v>
      </c>
      <c r="G40" s="42">
        <f t="shared" si="8"/>
        <v>8277609</v>
      </c>
    </row>
    <row r="41" spans="1:9" x14ac:dyDescent="0.25">
      <c r="A41" s="42" t="str">
        <f t="shared" si="3"/>
        <v>AVILES</v>
      </c>
      <c r="B41" s="41">
        <f t="shared" si="4"/>
        <v>33317</v>
      </c>
      <c r="C41" s="41">
        <f t="shared" si="5"/>
        <v>37960</v>
      </c>
      <c r="D41" s="41">
        <f t="shared" si="6"/>
        <v>17</v>
      </c>
      <c r="E41" s="42" t="str">
        <f t="shared" si="2"/>
        <v>LAS PALMAS</v>
      </c>
      <c r="F41" s="42">
        <f t="shared" si="7"/>
        <v>5191009</v>
      </c>
      <c r="G41" s="42">
        <f t="shared" si="8"/>
        <v>5357197</v>
      </c>
    </row>
    <row r="42" spans="1:9" x14ac:dyDescent="0.25">
      <c r="A42" s="42" t="str">
        <f t="shared" si="3"/>
        <v>BAHIA DE ALGECIRAS</v>
      </c>
      <c r="B42" s="41">
        <f t="shared" si="4"/>
        <v>15049869</v>
      </c>
      <c r="C42" s="41">
        <f t="shared" si="5"/>
        <v>14650470</v>
      </c>
      <c r="D42" s="41">
        <f t="shared" si="6"/>
        <v>1</v>
      </c>
      <c r="E42" s="42" t="str">
        <f t="shared" si="2"/>
        <v>BILBAO</v>
      </c>
      <c r="F42" s="42">
        <f t="shared" si="7"/>
        <v>2181559</v>
      </c>
      <c r="G42" s="42">
        <f t="shared" si="8"/>
        <v>2111387</v>
      </c>
    </row>
    <row r="43" spans="1:9" x14ac:dyDescent="0.25">
      <c r="A43" s="42" t="str">
        <f t="shared" si="3"/>
        <v>BAHIA DE CADIZ</v>
      </c>
      <c r="B43" s="41">
        <f t="shared" si="4"/>
        <v>523908</v>
      </c>
      <c r="C43" s="41">
        <f t="shared" si="5"/>
        <v>448787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1462568</v>
      </c>
      <c r="G43" s="42">
        <f t="shared" si="8"/>
        <v>1504550</v>
      </c>
    </row>
    <row r="44" spans="1:9" x14ac:dyDescent="0.25">
      <c r="A44" s="42" t="str">
        <f t="shared" si="3"/>
        <v>BALEARES</v>
      </c>
      <c r="B44" s="41">
        <f t="shared" si="4"/>
        <v>594022</v>
      </c>
      <c r="C44" s="41">
        <f t="shared" si="5"/>
        <v>628853</v>
      </c>
      <c r="D44" s="41">
        <f t="shared" si="6"/>
        <v>9</v>
      </c>
      <c r="E44" s="42" t="str">
        <f t="shared" si="2"/>
        <v>VIGO</v>
      </c>
      <c r="F44" s="42">
        <f t="shared" si="7"/>
        <v>968550</v>
      </c>
      <c r="G44" s="42">
        <f t="shared" si="8"/>
        <v>873757</v>
      </c>
    </row>
    <row r="45" spans="1:9" x14ac:dyDescent="0.25">
      <c r="A45" s="42" t="str">
        <f t="shared" si="3"/>
        <v>BARCELONA</v>
      </c>
      <c r="B45" s="41">
        <f t="shared" si="4"/>
        <v>8948593</v>
      </c>
      <c r="C45" s="41">
        <f t="shared" si="5"/>
        <v>8277609</v>
      </c>
      <c r="D45" s="41">
        <f t="shared" si="6"/>
        <v>3</v>
      </c>
      <c r="E45" s="42" t="str">
        <f t="shared" si="2"/>
        <v>MALAGA</v>
      </c>
      <c r="F45" s="42">
        <f t="shared" si="7"/>
        <v>809582</v>
      </c>
      <c r="G45" s="42">
        <f t="shared" si="8"/>
        <v>626463</v>
      </c>
    </row>
    <row r="46" spans="1:9" x14ac:dyDescent="0.25">
      <c r="A46" s="42" t="str">
        <f t="shared" si="3"/>
        <v>BILBAO</v>
      </c>
      <c r="B46" s="41">
        <f t="shared" si="4"/>
        <v>2181559</v>
      </c>
      <c r="C46" s="41">
        <f t="shared" si="5"/>
        <v>2111387</v>
      </c>
      <c r="D46" s="41">
        <f t="shared" si="6"/>
        <v>5</v>
      </c>
      <c r="E46" s="42" t="str">
        <f t="shared" si="2"/>
        <v>BALEARES</v>
      </c>
      <c r="F46" s="42">
        <f t="shared" si="7"/>
        <v>594022</v>
      </c>
      <c r="G46" s="42">
        <f t="shared" si="8"/>
        <v>628853</v>
      </c>
    </row>
    <row r="47" spans="1:9" x14ac:dyDescent="0.25">
      <c r="A47" s="42" t="str">
        <f t="shared" si="3"/>
        <v>CARTAGENA</v>
      </c>
      <c r="B47" s="41">
        <f t="shared" si="4"/>
        <v>170547</v>
      </c>
      <c r="C47" s="41">
        <f t="shared" si="5"/>
        <v>130049</v>
      </c>
      <c r="D47" s="41">
        <f t="shared" si="6"/>
        <v>14</v>
      </c>
      <c r="E47" s="42" t="str">
        <f t="shared" si="2"/>
        <v>BAHIA DE CADIZ</v>
      </c>
      <c r="F47" s="42">
        <f t="shared" si="7"/>
        <v>523908</v>
      </c>
      <c r="G47" s="42">
        <f t="shared" si="8"/>
        <v>448787</v>
      </c>
    </row>
    <row r="48" spans="1:9" x14ac:dyDescent="0.25">
      <c r="A48" s="42" t="str">
        <f t="shared" si="3"/>
        <v>CASTELLON</v>
      </c>
      <c r="B48" s="41">
        <f t="shared" si="4"/>
        <v>285161</v>
      </c>
      <c r="C48" s="41">
        <f t="shared" si="5"/>
        <v>196154</v>
      </c>
      <c r="D48" s="41">
        <f t="shared" si="6"/>
        <v>13</v>
      </c>
      <c r="E48" s="42" t="str">
        <f t="shared" si="2"/>
        <v>ALICANTE</v>
      </c>
      <c r="F48" s="42">
        <f t="shared" si="7"/>
        <v>471341</v>
      </c>
      <c r="G48" s="42">
        <f t="shared" si="8"/>
        <v>465244</v>
      </c>
    </row>
    <row r="49" spans="1:7" x14ac:dyDescent="0.25">
      <c r="A49" s="42" t="str">
        <f t="shared" si="3"/>
        <v>CEUTA</v>
      </c>
      <c r="B49" s="41">
        <f t="shared" si="4"/>
        <v>23538</v>
      </c>
      <c r="C49" s="41">
        <f t="shared" si="5"/>
        <v>23475</v>
      </c>
      <c r="D49" s="41">
        <f t="shared" si="6"/>
        <v>19</v>
      </c>
      <c r="E49" s="42" t="str">
        <f t="shared" si="2"/>
        <v>SEVILLA</v>
      </c>
      <c r="F49" s="42">
        <f t="shared" si="7"/>
        <v>329618</v>
      </c>
      <c r="G49" s="42">
        <f t="shared" si="8"/>
        <v>314691</v>
      </c>
    </row>
    <row r="50" spans="1:7" x14ac:dyDescent="0.25">
      <c r="A50" s="42" t="str">
        <f t="shared" si="3"/>
        <v>FERROL-SAN CIBRAO</v>
      </c>
      <c r="B50" s="41">
        <f t="shared" si="4"/>
        <v>237</v>
      </c>
      <c r="C50" s="41">
        <f t="shared" si="5"/>
        <v>0</v>
      </c>
      <c r="D50" s="41">
        <f t="shared" si="6"/>
        <v>22</v>
      </c>
      <c r="E50" s="42" t="str">
        <f t="shared" si="2"/>
        <v>CASTELLON</v>
      </c>
      <c r="F50" s="42">
        <f t="shared" si="7"/>
        <v>285161</v>
      </c>
      <c r="G50" s="42">
        <f t="shared" si="8"/>
        <v>196154</v>
      </c>
    </row>
    <row r="51" spans="1:7" x14ac:dyDescent="0.25">
      <c r="A51" s="42" t="str">
        <f t="shared" si="3"/>
        <v>GIJON</v>
      </c>
      <c r="B51" s="41">
        <f t="shared" si="4"/>
        <v>21202</v>
      </c>
      <c r="C51" s="41">
        <f t="shared" si="5"/>
        <v>36069</v>
      </c>
      <c r="D51" s="41">
        <f t="shared" si="6"/>
        <v>20</v>
      </c>
      <c r="E51" s="42" t="str">
        <f t="shared" si="2"/>
        <v>CARTAGENA</v>
      </c>
      <c r="F51" s="42">
        <f t="shared" si="7"/>
        <v>170547</v>
      </c>
      <c r="G51" s="42">
        <f t="shared" si="8"/>
        <v>130049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134581</v>
      </c>
      <c r="G52" s="42">
        <f t="shared" si="8"/>
        <v>112147</v>
      </c>
    </row>
    <row r="53" spans="1:7" x14ac:dyDescent="0.25">
      <c r="A53" s="42" t="str">
        <f t="shared" si="3"/>
        <v>LAS PALMAS</v>
      </c>
      <c r="B53" s="41">
        <f t="shared" si="4"/>
        <v>5191009</v>
      </c>
      <c r="C53" s="41">
        <f t="shared" si="5"/>
        <v>5357197</v>
      </c>
      <c r="D53" s="41">
        <f t="shared" si="6"/>
        <v>4</v>
      </c>
      <c r="E53" s="42" t="str">
        <f t="shared" si="2"/>
        <v>MELILLA</v>
      </c>
      <c r="F53" s="42">
        <f t="shared" si="7"/>
        <v>61692</v>
      </c>
      <c r="G53" s="42">
        <f t="shared" si="8"/>
        <v>51909</v>
      </c>
    </row>
    <row r="54" spans="1:7" x14ac:dyDescent="0.25">
      <c r="A54" s="42" t="str">
        <f t="shared" si="3"/>
        <v>MALAGA</v>
      </c>
      <c r="B54" s="41">
        <f t="shared" si="4"/>
        <v>809582</v>
      </c>
      <c r="C54" s="41">
        <f t="shared" si="5"/>
        <v>626463</v>
      </c>
      <c r="D54" s="41">
        <f t="shared" si="6"/>
        <v>8</v>
      </c>
      <c r="E54" s="42" t="str">
        <f t="shared" si="2"/>
        <v>AVILES</v>
      </c>
      <c r="F54" s="42">
        <f t="shared" si="7"/>
        <v>33317</v>
      </c>
      <c r="G54" s="42">
        <f t="shared" si="8"/>
        <v>37960</v>
      </c>
    </row>
    <row r="55" spans="1:7" x14ac:dyDescent="0.25">
      <c r="A55" s="42" t="str">
        <f t="shared" si="3"/>
        <v>MARIN Y RIA DE PONTEVEDRA</v>
      </c>
      <c r="B55" s="41">
        <f t="shared" si="4"/>
        <v>134581</v>
      </c>
      <c r="C55" s="41">
        <f t="shared" si="5"/>
        <v>112147</v>
      </c>
      <c r="D55" s="41">
        <f t="shared" si="6"/>
        <v>15</v>
      </c>
      <c r="E55" s="42" t="str">
        <f t="shared" si="2"/>
        <v>TARRAGONA</v>
      </c>
      <c r="F55" s="42">
        <f t="shared" ref="F55:F65" si="9">LOOKUP(E55,$A$38:$A$65,$B$38:$B$65)</f>
        <v>25545</v>
      </c>
      <c r="G55" s="42">
        <f t="shared" si="8"/>
        <v>14494</v>
      </c>
    </row>
    <row r="56" spans="1:7" x14ac:dyDescent="0.25">
      <c r="A56" s="42" t="str">
        <f t="shared" si="3"/>
        <v>MELILLA</v>
      </c>
      <c r="B56" s="41">
        <f t="shared" si="4"/>
        <v>61692</v>
      </c>
      <c r="C56" s="41">
        <f t="shared" si="5"/>
        <v>51909</v>
      </c>
      <c r="D56" s="41">
        <f t="shared" si="6"/>
        <v>16</v>
      </c>
      <c r="E56" s="42" t="str">
        <f t="shared" si="2"/>
        <v>CEUTA</v>
      </c>
      <c r="F56" s="42">
        <f t="shared" si="9"/>
        <v>23538</v>
      </c>
      <c r="G56" s="42">
        <f t="shared" si="8"/>
        <v>23475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21202</v>
      </c>
      <c r="G57" s="42">
        <f t="shared" si="8"/>
        <v>36069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24</v>
      </c>
      <c r="E58" s="42" t="str">
        <f t="shared" si="2"/>
        <v>SANTANDER</v>
      </c>
      <c r="F58" s="42">
        <f t="shared" si="9"/>
        <v>923</v>
      </c>
      <c r="G58" s="42">
        <f t="shared" si="8"/>
        <v>681</v>
      </c>
    </row>
    <row r="59" spans="1:7" x14ac:dyDescent="0.25">
      <c r="A59" s="42" t="str">
        <f t="shared" si="3"/>
        <v>SANTA CRUZ DE TENERIFE</v>
      </c>
      <c r="B59" s="41">
        <f t="shared" si="4"/>
        <v>1462568</v>
      </c>
      <c r="C59" s="41">
        <f t="shared" si="5"/>
        <v>1504550</v>
      </c>
      <c r="D59" s="41">
        <f t="shared" si="6"/>
        <v>6</v>
      </c>
      <c r="E59" s="42" t="str">
        <f t="shared" si="2"/>
        <v>FERROL-SAN CIBRAO</v>
      </c>
      <c r="F59" s="42">
        <f t="shared" si="9"/>
        <v>237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923</v>
      </c>
      <c r="C60" s="41">
        <f t="shared" si="5"/>
        <v>681</v>
      </c>
      <c r="D60" s="41">
        <f t="shared" si="6"/>
        <v>21</v>
      </c>
      <c r="E60" s="42" t="str">
        <f t="shared" si="2"/>
        <v>ALMERIA</v>
      </c>
      <c r="F60" s="42">
        <f t="shared" si="9"/>
        <v>216</v>
      </c>
      <c r="G60" s="42">
        <f t="shared" si="8"/>
        <v>54</v>
      </c>
    </row>
    <row r="61" spans="1:7" x14ac:dyDescent="0.25">
      <c r="A61" s="42" t="str">
        <f t="shared" si="3"/>
        <v>SEVILLA</v>
      </c>
      <c r="B61" s="41">
        <f t="shared" si="4"/>
        <v>329618</v>
      </c>
      <c r="C61" s="41">
        <f t="shared" si="5"/>
        <v>314691</v>
      </c>
      <c r="D61" s="41">
        <f t="shared" si="6"/>
        <v>12</v>
      </c>
      <c r="E61" s="42" t="str">
        <f t="shared" si="2"/>
        <v>PASAIA</v>
      </c>
      <c r="F61" s="42">
        <f t="shared" si="9"/>
        <v>172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25545</v>
      </c>
      <c r="C62" s="41">
        <f t="shared" si="5"/>
        <v>14494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11163314</v>
      </c>
      <c r="C63" s="41">
        <f t="shared" si="5"/>
        <v>10554852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968550</v>
      </c>
      <c r="C64" s="41">
        <f t="shared" si="5"/>
        <v>873757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34007</v>
      </c>
      <c r="C8" s="34">
        <v>34857</v>
      </c>
      <c r="D8" s="34">
        <v>131912</v>
      </c>
      <c r="E8" s="34">
        <v>131086</v>
      </c>
      <c r="F8" s="13">
        <f t="shared" ref="F8:F35" si="0">((E8*100)/D8)-100</f>
        <v>-0.62617502577475648</v>
      </c>
      <c r="G8" s="1"/>
      <c r="H8" s="1"/>
      <c r="I8" s="1"/>
    </row>
    <row r="9" spans="1:12" x14ac:dyDescent="0.25">
      <c r="A9" s="8" t="s">
        <v>43</v>
      </c>
      <c r="B9" s="33">
        <v>34988</v>
      </c>
      <c r="C9" s="33">
        <v>38734</v>
      </c>
      <c r="D9" s="33">
        <v>161604</v>
      </c>
      <c r="E9" s="33">
        <v>173229</v>
      </c>
      <c r="F9" s="10">
        <f t="shared" si="0"/>
        <v>7.1935100616321392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406149</v>
      </c>
      <c r="C11" s="33">
        <v>425002</v>
      </c>
      <c r="D11" s="33">
        <v>1821053</v>
      </c>
      <c r="E11" s="33">
        <v>1902358</v>
      </c>
      <c r="F11" s="10">
        <f t="shared" si="0"/>
        <v>4.4647245302580387</v>
      </c>
      <c r="G11" s="1"/>
      <c r="H11" s="1"/>
      <c r="I11" s="1"/>
    </row>
    <row r="12" spans="1:12" x14ac:dyDescent="0.25">
      <c r="A12" s="11" t="s">
        <v>46</v>
      </c>
      <c r="B12" s="34">
        <v>149413</v>
      </c>
      <c r="C12" s="34">
        <v>150327</v>
      </c>
      <c r="D12" s="34">
        <v>720273</v>
      </c>
      <c r="E12" s="34">
        <v>727775</v>
      </c>
      <c r="F12" s="13">
        <f t="shared" si="0"/>
        <v>1.0415495235834129</v>
      </c>
      <c r="G12" s="1"/>
      <c r="H12" s="1"/>
      <c r="I12" s="1"/>
    </row>
    <row r="13" spans="1:12" x14ac:dyDescent="0.25">
      <c r="A13" s="8" t="s">
        <v>47</v>
      </c>
      <c r="B13" s="33">
        <v>785209</v>
      </c>
      <c r="C13" s="33">
        <v>959270</v>
      </c>
      <c r="D13" s="33">
        <v>3362378</v>
      </c>
      <c r="E13" s="33">
        <v>3916865</v>
      </c>
      <c r="F13" s="10">
        <f t="shared" si="0"/>
        <v>16.490918034795612</v>
      </c>
      <c r="G13" s="1"/>
      <c r="H13" s="1"/>
      <c r="I13" s="1"/>
    </row>
    <row r="14" spans="1:12" x14ac:dyDescent="0.25">
      <c r="A14" s="11" t="s">
        <v>48</v>
      </c>
      <c r="B14" s="34">
        <v>683671</v>
      </c>
      <c r="C14" s="34">
        <v>892609</v>
      </c>
      <c r="D14" s="34">
        <v>2904755</v>
      </c>
      <c r="E14" s="34">
        <v>3689226</v>
      </c>
      <c r="F14" s="13">
        <f t="shared" si="0"/>
        <v>27.006442884167512</v>
      </c>
      <c r="G14" s="1"/>
      <c r="H14" s="1"/>
      <c r="I14" s="1"/>
    </row>
    <row r="15" spans="1:12" x14ac:dyDescent="0.25">
      <c r="A15" s="8" t="s">
        <v>49</v>
      </c>
      <c r="B15" s="33">
        <v>47400</v>
      </c>
      <c r="C15" s="33">
        <v>59883</v>
      </c>
      <c r="D15" s="33">
        <v>215460</v>
      </c>
      <c r="E15" s="33">
        <v>234763</v>
      </c>
      <c r="F15" s="10">
        <f t="shared" si="0"/>
        <v>8.9589715028311474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11650</v>
      </c>
      <c r="C17" s="33">
        <v>16689</v>
      </c>
      <c r="D17" s="33">
        <v>57608</v>
      </c>
      <c r="E17" s="33">
        <v>96862</v>
      </c>
      <c r="F17" s="10">
        <f t="shared" si="0"/>
        <v>68.139841688654343</v>
      </c>
      <c r="G17" s="1"/>
      <c r="H17" s="1"/>
      <c r="I17" s="1"/>
    </row>
    <row r="18" spans="1:9" x14ac:dyDescent="0.25">
      <c r="A18" s="11" t="s">
        <v>52</v>
      </c>
      <c r="B18" s="34">
        <v>69579</v>
      </c>
      <c r="C18" s="34">
        <v>73869</v>
      </c>
      <c r="D18" s="34">
        <v>323069</v>
      </c>
      <c r="E18" s="34">
        <v>342737</v>
      </c>
      <c r="F18" s="13">
        <f t="shared" si="0"/>
        <v>6.0878635833212087</v>
      </c>
      <c r="G18" s="1"/>
      <c r="H18" s="1"/>
      <c r="I18" s="1"/>
    </row>
    <row r="19" spans="1:9" x14ac:dyDescent="0.25">
      <c r="A19" s="8" t="s">
        <v>53</v>
      </c>
      <c r="B19" s="33">
        <v>11588</v>
      </c>
      <c r="C19" s="33">
        <v>24366</v>
      </c>
      <c r="D19" s="33">
        <v>69986</v>
      </c>
      <c r="E19" s="33">
        <v>81965</v>
      </c>
      <c r="F19" s="10">
        <f t="shared" si="0"/>
        <v>17.116280398936937</v>
      </c>
      <c r="G19" s="1"/>
      <c r="H19" s="1"/>
      <c r="I19" s="1"/>
    </row>
    <row r="20" spans="1:9" x14ac:dyDescent="0.25">
      <c r="A20" s="11" t="s">
        <v>54</v>
      </c>
      <c r="B20" s="34">
        <v>76</v>
      </c>
      <c r="C20" s="34">
        <v>0</v>
      </c>
      <c r="D20" s="34">
        <v>10090</v>
      </c>
      <c r="E20" s="34">
        <v>1012</v>
      </c>
      <c r="F20" s="13">
        <f t="shared" si="0"/>
        <v>-89.970267591674926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231661</v>
      </c>
      <c r="C22" s="34">
        <v>251004</v>
      </c>
      <c r="D22" s="34">
        <v>1171073</v>
      </c>
      <c r="E22" s="34">
        <v>1147515</v>
      </c>
      <c r="F22" s="13">
        <f t="shared" si="0"/>
        <v>-2.0116593927107829</v>
      </c>
      <c r="G22" s="1"/>
      <c r="H22" s="1"/>
      <c r="I22" s="1"/>
    </row>
    <row r="23" spans="1:9" x14ac:dyDescent="0.25">
      <c r="A23" s="8" t="s">
        <v>57</v>
      </c>
      <c r="B23" s="33">
        <v>32808</v>
      </c>
      <c r="C23" s="33">
        <v>37259</v>
      </c>
      <c r="D23" s="33">
        <v>148929</v>
      </c>
      <c r="E23" s="33">
        <v>164885</v>
      </c>
      <c r="F23" s="10">
        <f t="shared" si="0"/>
        <v>10.713830080105282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46541</v>
      </c>
      <c r="C25" s="33">
        <v>50570</v>
      </c>
      <c r="D25" s="33">
        <v>203603</v>
      </c>
      <c r="E25" s="33">
        <v>228145</v>
      </c>
      <c r="F25" s="10">
        <f t="shared" si="0"/>
        <v>12.05384989415677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39604</v>
      </c>
      <c r="C27" s="33">
        <v>49616</v>
      </c>
      <c r="D27" s="33">
        <v>199360</v>
      </c>
      <c r="E27" s="33">
        <v>214491</v>
      </c>
      <c r="F27" s="10">
        <f t="shared" si="0"/>
        <v>7.5897873194221575</v>
      </c>
      <c r="G27" s="1"/>
      <c r="H27" s="1"/>
      <c r="I27" s="1"/>
    </row>
    <row r="28" spans="1:9" x14ac:dyDescent="0.25">
      <c r="A28" s="11" t="s">
        <v>62</v>
      </c>
      <c r="B28" s="34">
        <v>309595</v>
      </c>
      <c r="C28" s="34">
        <v>310542</v>
      </c>
      <c r="D28" s="34">
        <v>1505597</v>
      </c>
      <c r="E28" s="34">
        <v>1505168</v>
      </c>
      <c r="F28" s="13">
        <f t="shared" si="0"/>
        <v>-2.8493680579856573E-2</v>
      </c>
      <c r="G28" s="1"/>
      <c r="H28" s="1"/>
      <c r="I28" s="1"/>
    </row>
    <row r="29" spans="1:9" x14ac:dyDescent="0.25">
      <c r="A29" s="8" t="s">
        <v>63</v>
      </c>
      <c r="B29" s="33">
        <v>82779</v>
      </c>
      <c r="C29" s="33">
        <v>88911</v>
      </c>
      <c r="D29" s="33">
        <v>351818</v>
      </c>
      <c r="E29" s="33">
        <v>376490</v>
      </c>
      <c r="F29" s="10">
        <f t="shared" si="0"/>
        <v>7.0127168024376232</v>
      </c>
      <c r="G29" s="1"/>
      <c r="H29" s="1"/>
      <c r="I29" s="1"/>
    </row>
    <row r="30" spans="1:9" x14ac:dyDescent="0.25">
      <c r="A30" s="11" t="s">
        <v>64</v>
      </c>
      <c r="B30" s="34">
        <v>57969</v>
      </c>
      <c r="C30" s="34">
        <v>16874</v>
      </c>
      <c r="D30" s="34">
        <v>293788</v>
      </c>
      <c r="E30" s="34">
        <v>91919</v>
      </c>
      <c r="F30" s="13">
        <f t="shared" si="0"/>
        <v>-68.712472939670789</v>
      </c>
      <c r="G30" s="1"/>
      <c r="H30" s="1"/>
      <c r="I30" s="1"/>
    </row>
    <row r="31" spans="1:9" x14ac:dyDescent="0.25">
      <c r="A31" s="8" t="s">
        <v>65</v>
      </c>
      <c r="B31" s="33">
        <v>57121</v>
      </c>
      <c r="C31" s="33">
        <v>93939</v>
      </c>
      <c r="D31" s="33">
        <v>234459</v>
      </c>
      <c r="E31" s="33">
        <v>373551</v>
      </c>
      <c r="F31" s="10">
        <f t="shared" si="0"/>
        <v>59.324658042557559</v>
      </c>
      <c r="G31" s="1"/>
      <c r="H31" s="1"/>
      <c r="I31" s="1"/>
    </row>
    <row r="32" spans="1:9" x14ac:dyDescent="0.25">
      <c r="A32" s="11" t="s">
        <v>66</v>
      </c>
      <c r="B32" s="34">
        <v>371756</v>
      </c>
      <c r="C32" s="34">
        <v>345924</v>
      </c>
      <c r="D32" s="34">
        <v>1654309</v>
      </c>
      <c r="E32" s="34">
        <v>1541388</v>
      </c>
      <c r="F32" s="13">
        <f t="shared" si="0"/>
        <v>-6.8258711038868825</v>
      </c>
      <c r="G32" s="1"/>
      <c r="H32" s="1"/>
      <c r="I32" s="1"/>
    </row>
    <row r="33" spans="1:9" x14ac:dyDescent="0.25">
      <c r="A33" s="8" t="s">
        <v>67</v>
      </c>
      <c r="B33" s="33">
        <v>83056</v>
      </c>
      <c r="C33" s="33">
        <v>91004</v>
      </c>
      <c r="D33" s="33">
        <v>426912</v>
      </c>
      <c r="E33" s="33">
        <v>447944</v>
      </c>
      <c r="F33" s="10">
        <f t="shared" si="0"/>
        <v>4.9265422382130311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3546620</v>
      </c>
      <c r="C35" s="15">
        <f t="shared" ref="C35:E35" si="1">SUM(C7:C34)</f>
        <v>4011249</v>
      </c>
      <c r="D35" s="15">
        <f t="shared" si="1"/>
        <v>15970242</v>
      </c>
      <c r="E35" s="15">
        <f t="shared" si="1"/>
        <v>17389374</v>
      </c>
      <c r="F35" s="16">
        <f t="shared" si="0"/>
        <v>8.8861020390298364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3916865</v>
      </c>
      <c r="G38" s="42">
        <f>LOOKUP(E38,$A$38:$A$65,$C$38:$C$65)</f>
        <v>3362378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131086</v>
      </c>
      <c r="C39" s="41">
        <f t="shared" ref="C39:C65" si="5">D8</f>
        <v>131912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3689226</v>
      </c>
      <c r="G39" s="42">
        <f t="shared" ref="G39:G65" si="8">LOOKUP(E39,$A$38:$A$65,$C$38:$C$65)</f>
        <v>2904755</v>
      </c>
    </row>
    <row r="40" spans="1:9" x14ac:dyDescent="0.25">
      <c r="A40" s="42" t="str">
        <f t="shared" si="3"/>
        <v>ALMERIA</v>
      </c>
      <c r="B40" s="41">
        <f t="shared" si="4"/>
        <v>173229</v>
      </c>
      <c r="C40" s="41">
        <f t="shared" si="5"/>
        <v>161604</v>
      </c>
      <c r="D40" s="41">
        <f t="shared" si="6"/>
        <v>15</v>
      </c>
      <c r="E40" s="42" t="str">
        <f t="shared" si="2"/>
        <v>BAHIA DE ALGECIRAS</v>
      </c>
      <c r="F40" s="42">
        <f t="shared" si="7"/>
        <v>1902358</v>
      </c>
      <c r="G40" s="42">
        <f t="shared" si="8"/>
        <v>1821053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1541388</v>
      </c>
      <c r="G41" s="42">
        <f t="shared" si="8"/>
        <v>1654309</v>
      </c>
    </row>
    <row r="42" spans="1:9" x14ac:dyDescent="0.25">
      <c r="A42" s="42" t="str">
        <f t="shared" si="3"/>
        <v>BAHIA DE ALGECIRAS</v>
      </c>
      <c r="B42" s="41">
        <f t="shared" si="4"/>
        <v>1902358</v>
      </c>
      <c r="C42" s="41">
        <f t="shared" si="5"/>
        <v>1821053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1505168</v>
      </c>
      <c r="G42" s="42">
        <f t="shared" si="8"/>
        <v>1505597</v>
      </c>
    </row>
    <row r="43" spans="1:9" x14ac:dyDescent="0.25">
      <c r="A43" s="42" t="str">
        <f t="shared" si="3"/>
        <v>BAHIA DE CADIZ</v>
      </c>
      <c r="B43" s="41">
        <f t="shared" si="4"/>
        <v>727775</v>
      </c>
      <c r="C43" s="41">
        <f t="shared" si="5"/>
        <v>720273</v>
      </c>
      <c r="D43" s="41">
        <f t="shared" si="6"/>
        <v>7</v>
      </c>
      <c r="E43" s="42" t="str">
        <f t="shared" si="2"/>
        <v>LAS PALMAS</v>
      </c>
      <c r="F43" s="42">
        <f t="shared" si="7"/>
        <v>1147515</v>
      </c>
      <c r="G43" s="42">
        <f t="shared" si="8"/>
        <v>1171073</v>
      </c>
    </row>
    <row r="44" spans="1:9" x14ac:dyDescent="0.25">
      <c r="A44" s="42" t="str">
        <f t="shared" si="3"/>
        <v>BALEARES</v>
      </c>
      <c r="B44" s="41">
        <f t="shared" si="4"/>
        <v>3916865</v>
      </c>
      <c r="C44" s="41">
        <f t="shared" si="5"/>
        <v>3362378</v>
      </c>
      <c r="D44" s="41">
        <f t="shared" si="6"/>
        <v>1</v>
      </c>
      <c r="E44" s="42" t="str">
        <f t="shared" si="2"/>
        <v>BAHIA DE CADIZ</v>
      </c>
      <c r="F44" s="42">
        <f t="shared" si="7"/>
        <v>727775</v>
      </c>
      <c r="G44" s="42">
        <f t="shared" si="8"/>
        <v>720273</v>
      </c>
    </row>
    <row r="45" spans="1:9" x14ac:dyDescent="0.25">
      <c r="A45" s="42" t="str">
        <f t="shared" si="3"/>
        <v>BARCELONA</v>
      </c>
      <c r="B45" s="41">
        <f t="shared" si="4"/>
        <v>3689226</v>
      </c>
      <c r="C45" s="41">
        <f t="shared" si="5"/>
        <v>2904755</v>
      </c>
      <c r="D45" s="41">
        <f t="shared" si="6"/>
        <v>2</v>
      </c>
      <c r="E45" s="42" t="str">
        <f t="shared" si="2"/>
        <v>VIGO</v>
      </c>
      <c r="F45" s="42">
        <f t="shared" si="7"/>
        <v>447944</v>
      </c>
      <c r="G45" s="42">
        <f t="shared" si="8"/>
        <v>426912</v>
      </c>
    </row>
    <row r="46" spans="1:9" x14ac:dyDescent="0.25">
      <c r="A46" s="42" t="str">
        <f t="shared" si="3"/>
        <v>BILBAO</v>
      </c>
      <c r="B46" s="41">
        <f t="shared" si="4"/>
        <v>234763</v>
      </c>
      <c r="C46" s="41">
        <f t="shared" si="5"/>
        <v>215460</v>
      </c>
      <c r="D46" s="41">
        <f t="shared" si="6"/>
        <v>12</v>
      </c>
      <c r="E46" s="42" t="str">
        <f t="shared" si="2"/>
        <v>SANTANDER</v>
      </c>
      <c r="F46" s="42">
        <f t="shared" si="7"/>
        <v>376490</v>
      </c>
      <c r="G46" s="42">
        <f t="shared" si="8"/>
        <v>351818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TARRAGONA</v>
      </c>
      <c r="F47" s="42">
        <f t="shared" si="7"/>
        <v>373551</v>
      </c>
      <c r="G47" s="42">
        <f t="shared" si="8"/>
        <v>234459</v>
      </c>
    </row>
    <row r="48" spans="1:9" x14ac:dyDescent="0.25">
      <c r="A48" s="42" t="str">
        <f t="shared" si="3"/>
        <v>CASTELLON</v>
      </c>
      <c r="B48" s="41">
        <f t="shared" si="4"/>
        <v>96862</v>
      </c>
      <c r="C48" s="41">
        <f t="shared" si="5"/>
        <v>57608</v>
      </c>
      <c r="D48" s="41">
        <f t="shared" si="6"/>
        <v>18</v>
      </c>
      <c r="E48" s="42" t="str">
        <f t="shared" si="2"/>
        <v>CEUTA</v>
      </c>
      <c r="F48" s="42">
        <f t="shared" si="7"/>
        <v>342737</v>
      </c>
      <c r="G48" s="42">
        <f t="shared" si="8"/>
        <v>323069</v>
      </c>
    </row>
    <row r="49" spans="1:7" x14ac:dyDescent="0.25">
      <c r="A49" s="42" t="str">
        <f t="shared" si="3"/>
        <v>CEUTA</v>
      </c>
      <c r="B49" s="41">
        <f t="shared" si="4"/>
        <v>342737</v>
      </c>
      <c r="C49" s="41">
        <f t="shared" si="5"/>
        <v>323069</v>
      </c>
      <c r="D49" s="41">
        <f t="shared" si="6"/>
        <v>11</v>
      </c>
      <c r="E49" s="42" t="str">
        <f t="shared" si="2"/>
        <v>BILBAO</v>
      </c>
      <c r="F49" s="42">
        <f t="shared" si="7"/>
        <v>234763</v>
      </c>
      <c r="G49" s="42">
        <f t="shared" si="8"/>
        <v>215460</v>
      </c>
    </row>
    <row r="50" spans="1:7" x14ac:dyDescent="0.25">
      <c r="A50" s="42" t="str">
        <f t="shared" si="3"/>
        <v>FERROL-SAN CIBRAO</v>
      </c>
      <c r="B50" s="41">
        <f t="shared" si="4"/>
        <v>81965</v>
      </c>
      <c r="C50" s="41">
        <f t="shared" si="5"/>
        <v>69986</v>
      </c>
      <c r="D50" s="41">
        <f t="shared" si="6"/>
        <v>20</v>
      </c>
      <c r="E50" s="42" t="str">
        <f t="shared" si="2"/>
        <v>MELILLA</v>
      </c>
      <c r="F50" s="42">
        <f t="shared" si="7"/>
        <v>228145</v>
      </c>
      <c r="G50" s="42">
        <f t="shared" si="8"/>
        <v>203603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10090</v>
      </c>
      <c r="D51" s="41">
        <f t="shared" si="6"/>
        <v>21</v>
      </c>
      <c r="E51" s="42" t="str">
        <f t="shared" si="2"/>
        <v>PASAIA</v>
      </c>
      <c r="F51" s="42">
        <f t="shared" si="7"/>
        <v>214491</v>
      </c>
      <c r="G51" s="42">
        <f t="shared" si="8"/>
        <v>199360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173229</v>
      </c>
      <c r="G52" s="42">
        <f t="shared" si="8"/>
        <v>161604</v>
      </c>
    </row>
    <row r="53" spans="1:7" x14ac:dyDescent="0.25">
      <c r="A53" s="42" t="str">
        <f t="shared" si="3"/>
        <v>LAS PALMAS</v>
      </c>
      <c r="B53" s="41">
        <f t="shared" si="4"/>
        <v>1147515</v>
      </c>
      <c r="C53" s="41">
        <f t="shared" si="5"/>
        <v>1171073</v>
      </c>
      <c r="D53" s="41">
        <f t="shared" si="6"/>
        <v>6</v>
      </c>
      <c r="E53" s="42" t="str">
        <f t="shared" si="2"/>
        <v>MALAGA</v>
      </c>
      <c r="F53" s="42">
        <f t="shared" si="7"/>
        <v>164885</v>
      </c>
      <c r="G53" s="42">
        <f t="shared" si="8"/>
        <v>148929</v>
      </c>
    </row>
    <row r="54" spans="1:7" x14ac:dyDescent="0.25">
      <c r="A54" s="42" t="str">
        <f t="shared" si="3"/>
        <v>MALAGA</v>
      </c>
      <c r="B54" s="41">
        <f t="shared" si="4"/>
        <v>164885</v>
      </c>
      <c r="C54" s="41">
        <f t="shared" si="5"/>
        <v>148929</v>
      </c>
      <c r="D54" s="41">
        <f t="shared" si="6"/>
        <v>16</v>
      </c>
      <c r="E54" s="42" t="str">
        <f t="shared" si="2"/>
        <v>ALICANTE</v>
      </c>
      <c r="F54" s="42">
        <f t="shared" si="7"/>
        <v>131086</v>
      </c>
      <c r="G54" s="42">
        <f t="shared" si="8"/>
        <v>131912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96862</v>
      </c>
      <c r="G55" s="42">
        <f t="shared" si="8"/>
        <v>57608</v>
      </c>
    </row>
    <row r="56" spans="1:7" x14ac:dyDescent="0.25">
      <c r="A56" s="42" t="str">
        <f t="shared" si="3"/>
        <v>MELILLA</v>
      </c>
      <c r="B56" s="41">
        <f t="shared" si="4"/>
        <v>228145</v>
      </c>
      <c r="C56" s="41">
        <f t="shared" si="5"/>
        <v>203603</v>
      </c>
      <c r="D56" s="41">
        <f t="shared" si="6"/>
        <v>13</v>
      </c>
      <c r="E56" s="42" t="str">
        <f t="shared" si="2"/>
        <v>SEVILLA</v>
      </c>
      <c r="F56" s="42">
        <f t="shared" si="9"/>
        <v>91919</v>
      </c>
      <c r="G56" s="42">
        <f t="shared" si="8"/>
        <v>293788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81965</v>
      </c>
      <c r="G57" s="42">
        <f t="shared" si="8"/>
        <v>69986</v>
      </c>
    </row>
    <row r="58" spans="1:7" x14ac:dyDescent="0.25">
      <c r="A58" s="42" t="str">
        <f t="shared" si="3"/>
        <v>PASAIA</v>
      </c>
      <c r="B58" s="41">
        <f t="shared" si="4"/>
        <v>214491</v>
      </c>
      <c r="C58" s="41">
        <f t="shared" si="5"/>
        <v>199360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10090</v>
      </c>
    </row>
    <row r="59" spans="1:7" x14ac:dyDescent="0.25">
      <c r="A59" s="42" t="str">
        <f t="shared" si="3"/>
        <v>SANTA CRUZ DE TENERIFE</v>
      </c>
      <c r="B59" s="41">
        <f t="shared" si="4"/>
        <v>1505168</v>
      </c>
      <c r="C59" s="41">
        <f t="shared" si="5"/>
        <v>1505597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376490</v>
      </c>
      <c r="C60" s="41">
        <f t="shared" si="5"/>
        <v>351818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91919</v>
      </c>
      <c r="C61" s="41">
        <f t="shared" si="5"/>
        <v>293788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373551</v>
      </c>
      <c r="C62" s="41">
        <f t="shared" si="5"/>
        <v>234459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1541388</v>
      </c>
      <c r="C63" s="41">
        <f t="shared" si="5"/>
        <v>1654309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447944</v>
      </c>
      <c r="C64" s="41">
        <f t="shared" si="5"/>
        <v>426912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13997</v>
      </c>
      <c r="C8" s="36">
        <v>14462</v>
      </c>
      <c r="D8" s="36">
        <v>65584</v>
      </c>
      <c r="E8" s="36">
        <v>68423</v>
      </c>
      <c r="F8" s="13">
        <f t="shared" ref="F8:F35" si="0">((E8*100)/D8)-100</f>
        <v>4.3287997072456648</v>
      </c>
      <c r="G8" s="1"/>
      <c r="H8" s="1"/>
      <c r="I8" s="1"/>
    </row>
    <row r="9" spans="1:12" x14ac:dyDescent="0.25">
      <c r="A9" s="8" t="s">
        <v>43</v>
      </c>
      <c r="B9" s="35">
        <v>4</v>
      </c>
      <c r="C9" s="35">
        <v>18</v>
      </c>
      <c r="D9" s="35">
        <v>27</v>
      </c>
      <c r="E9" s="35">
        <v>88</v>
      </c>
      <c r="F9" s="10">
        <f t="shared" si="0"/>
        <v>225.92592592592592</v>
      </c>
      <c r="G9" s="1"/>
      <c r="H9" s="1"/>
      <c r="I9" s="1"/>
    </row>
    <row r="10" spans="1:12" x14ac:dyDescent="0.25">
      <c r="A10" s="11" t="s">
        <v>44</v>
      </c>
      <c r="B10" s="36">
        <v>906</v>
      </c>
      <c r="C10" s="36">
        <v>985</v>
      </c>
      <c r="D10" s="36">
        <v>4195</v>
      </c>
      <c r="E10" s="36">
        <v>4272</v>
      </c>
      <c r="F10" s="17">
        <f t="shared" si="0"/>
        <v>1.8355184743742541</v>
      </c>
      <c r="G10" s="1"/>
      <c r="H10" s="1"/>
      <c r="I10" s="1"/>
    </row>
    <row r="11" spans="1:12" x14ac:dyDescent="0.25">
      <c r="A11" s="8" t="s">
        <v>45</v>
      </c>
      <c r="B11" s="35">
        <v>276304</v>
      </c>
      <c r="C11" s="35">
        <v>300284</v>
      </c>
      <c r="D11" s="35">
        <v>1339332</v>
      </c>
      <c r="E11" s="35">
        <v>1259223</v>
      </c>
      <c r="F11" s="10">
        <f t="shared" si="0"/>
        <v>-5.9812652874716719</v>
      </c>
      <c r="G11" s="1"/>
      <c r="H11" s="1"/>
      <c r="I11" s="1"/>
    </row>
    <row r="12" spans="1:12" x14ac:dyDescent="0.25">
      <c r="A12" s="11" t="s">
        <v>46</v>
      </c>
      <c r="B12" s="36">
        <v>11227.5</v>
      </c>
      <c r="C12" s="36">
        <v>9867</v>
      </c>
      <c r="D12" s="36">
        <v>53785</v>
      </c>
      <c r="E12" s="36">
        <v>62571</v>
      </c>
      <c r="F12" s="13">
        <f t="shared" si="0"/>
        <v>16.335409500790178</v>
      </c>
      <c r="G12" s="1"/>
      <c r="H12" s="1"/>
      <c r="I12" s="1"/>
    </row>
    <row r="13" spans="1:12" x14ac:dyDescent="0.25">
      <c r="A13" s="8" t="s">
        <v>47</v>
      </c>
      <c r="B13" s="35">
        <v>15731</v>
      </c>
      <c r="C13" s="35">
        <v>20517</v>
      </c>
      <c r="D13" s="35">
        <v>84198</v>
      </c>
      <c r="E13" s="35">
        <v>85026</v>
      </c>
      <c r="F13" s="10">
        <f t="shared" si="0"/>
        <v>0.98339628019668623</v>
      </c>
      <c r="G13" s="1"/>
      <c r="H13" s="1"/>
      <c r="I13" s="1"/>
    </row>
    <row r="14" spans="1:12" x14ac:dyDescent="0.25">
      <c r="A14" s="11" t="s">
        <v>48</v>
      </c>
      <c r="B14" s="36">
        <v>168447</v>
      </c>
      <c r="C14" s="36">
        <v>197286</v>
      </c>
      <c r="D14" s="36">
        <v>845127</v>
      </c>
      <c r="E14" s="36">
        <v>908238</v>
      </c>
      <c r="F14" s="13">
        <f t="shared" si="0"/>
        <v>7.4676350418339439</v>
      </c>
      <c r="G14" s="1"/>
      <c r="H14" s="1"/>
      <c r="I14" s="1"/>
    </row>
    <row r="15" spans="1:12" x14ac:dyDescent="0.25">
      <c r="A15" s="8" t="s">
        <v>49</v>
      </c>
      <c r="B15" s="35">
        <v>43321</v>
      </c>
      <c r="C15" s="35">
        <v>44919</v>
      </c>
      <c r="D15" s="35">
        <v>193851</v>
      </c>
      <c r="E15" s="35">
        <v>206668</v>
      </c>
      <c r="F15" s="10">
        <f t="shared" si="0"/>
        <v>6.6117791499656988</v>
      </c>
      <c r="G15" s="1"/>
      <c r="H15" s="1"/>
      <c r="I15" s="1"/>
    </row>
    <row r="16" spans="1:12" x14ac:dyDescent="0.25">
      <c r="A16" s="11" t="s">
        <v>50</v>
      </c>
      <c r="B16" s="36">
        <v>2947</v>
      </c>
      <c r="C16" s="36">
        <v>3554</v>
      </c>
      <c r="D16" s="36">
        <v>13071</v>
      </c>
      <c r="E16" s="36">
        <v>16212</v>
      </c>
      <c r="F16" s="13">
        <f t="shared" si="0"/>
        <v>24.030296075281157</v>
      </c>
      <c r="G16" s="1"/>
      <c r="H16" s="1"/>
      <c r="I16" s="1"/>
    </row>
    <row r="17" spans="1:9" x14ac:dyDescent="0.25">
      <c r="A17" s="8" t="s">
        <v>51</v>
      </c>
      <c r="B17" s="35">
        <v>3478</v>
      </c>
      <c r="C17" s="35">
        <v>5820</v>
      </c>
      <c r="D17" s="35">
        <v>14172</v>
      </c>
      <c r="E17" s="35">
        <v>22150</v>
      </c>
      <c r="F17" s="10">
        <f t="shared" si="0"/>
        <v>56.294101044312725</v>
      </c>
      <c r="G17" s="1"/>
      <c r="H17" s="1"/>
      <c r="I17" s="1"/>
    </row>
    <row r="18" spans="1:9" x14ac:dyDescent="0.25">
      <c r="A18" s="11" t="s">
        <v>52</v>
      </c>
      <c r="B18" s="36">
        <v>742</v>
      </c>
      <c r="C18" s="36">
        <v>743</v>
      </c>
      <c r="D18" s="36">
        <v>3628</v>
      </c>
      <c r="E18" s="36">
        <v>3539</v>
      </c>
      <c r="F18" s="13">
        <f t="shared" si="0"/>
        <v>-2.4531422271223846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23</v>
      </c>
      <c r="D19" s="35">
        <v>0</v>
      </c>
      <c r="E19" s="35">
        <v>51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888</v>
      </c>
      <c r="C20" s="36">
        <v>489</v>
      </c>
      <c r="D20" s="36">
        <v>3121</v>
      </c>
      <c r="E20" s="36">
        <v>2025</v>
      </c>
      <c r="F20" s="13">
        <f t="shared" si="0"/>
        <v>-35.116949695610387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100845</v>
      </c>
      <c r="C22" s="36">
        <v>101777</v>
      </c>
      <c r="D22" s="36">
        <v>503544</v>
      </c>
      <c r="E22" s="36">
        <v>501420</v>
      </c>
      <c r="F22" s="13">
        <f t="shared" si="0"/>
        <v>-0.42181020923692358</v>
      </c>
      <c r="G22" s="1"/>
      <c r="H22" s="1"/>
      <c r="I22" s="1"/>
    </row>
    <row r="23" spans="1:9" x14ac:dyDescent="0.25">
      <c r="A23" s="8" t="s">
        <v>57</v>
      </c>
      <c r="B23" s="35">
        <v>15675</v>
      </c>
      <c r="C23" s="35">
        <v>44489</v>
      </c>
      <c r="D23" s="35">
        <v>75122</v>
      </c>
      <c r="E23" s="35">
        <v>140493</v>
      </c>
      <c r="F23" s="10">
        <f t="shared" si="0"/>
        <v>87.019781155986266</v>
      </c>
      <c r="G23" s="1"/>
      <c r="H23" s="1"/>
      <c r="I23" s="1"/>
    </row>
    <row r="24" spans="1:9" x14ac:dyDescent="0.25">
      <c r="A24" s="11" t="s">
        <v>58</v>
      </c>
      <c r="B24" s="36">
        <v>3225</v>
      </c>
      <c r="C24" s="36">
        <v>3285</v>
      </c>
      <c r="D24" s="36">
        <v>13518</v>
      </c>
      <c r="E24" s="36">
        <v>15793</v>
      </c>
      <c r="F24" s="13">
        <f t="shared" si="0"/>
        <v>16.829412635005184</v>
      </c>
      <c r="G24" s="1"/>
      <c r="H24" s="1"/>
      <c r="I24" s="1"/>
    </row>
    <row r="25" spans="1:9" x14ac:dyDescent="0.25">
      <c r="A25" s="8" t="s">
        <v>59</v>
      </c>
      <c r="B25" s="35">
        <v>1516</v>
      </c>
      <c r="C25" s="35">
        <v>1901</v>
      </c>
      <c r="D25" s="35">
        <v>7500</v>
      </c>
      <c r="E25" s="35">
        <v>8719</v>
      </c>
      <c r="F25" s="10">
        <f t="shared" si="0"/>
        <v>16.25333333333333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38301</v>
      </c>
      <c r="C28" s="36">
        <v>39475</v>
      </c>
      <c r="D28" s="36">
        <v>186045</v>
      </c>
      <c r="E28" s="36">
        <v>188419</v>
      </c>
      <c r="F28" s="13">
        <f t="shared" si="0"/>
        <v>1.2760353677873582</v>
      </c>
      <c r="G28" s="1"/>
      <c r="H28" s="1"/>
      <c r="I28" s="1"/>
    </row>
    <row r="29" spans="1:9" x14ac:dyDescent="0.25">
      <c r="A29" s="8" t="s">
        <v>63</v>
      </c>
      <c r="B29" s="35">
        <v>10</v>
      </c>
      <c r="C29" s="35">
        <v>40</v>
      </c>
      <c r="D29" s="35">
        <v>56</v>
      </c>
      <c r="E29" s="35">
        <v>64</v>
      </c>
      <c r="F29" s="10">
        <f t="shared" si="0"/>
        <v>14.285714285714292</v>
      </c>
      <c r="G29" s="1"/>
      <c r="H29" s="1"/>
      <c r="I29" s="1"/>
    </row>
    <row r="30" spans="1:9" x14ac:dyDescent="0.25">
      <c r="A30" s="11" t="s">
        <v>64</v>
      </c>
      <c r="B30" s="36">
        <v>9465</v>
      </c>
      <c r="C30" s="36">
        <v>10334</v>
      </c>
      <c r="D30" s="36">
        <v>47193</v>
      </c>
      <c r="E30" s="36">
        <v>47123</v>
      </c>
      <c r="F30" s="13">
        <f t="shared" si="0"/>
        <v>-0.14832708240628278</v>
      </c>
      <c r="G30" s="1"/>
      <c r="H30" s="1"/>
      <c r="I30" s="1"/>
    </row>
    <row r="31" spans="1:9" x14ac:dyDescent="0.25">
      <c r="A31" s="8" t="s">
        <v>65</v>
      </c>
      <c r="B31" s="35">
        <v>783.5</v>
      </c>
      <c r="C31" s="35">
        <v>354.5</v>
      </c>
      <c r="D31" s="35">
        <v>2181</v>
      </c>
      <c r="E31" s="35">
        <v>3204</v>
      </c>
      <c r="F31" s="10">
        <f t="shared" si="0"/>
        <v>46.905089408528198</v>
      </c>
      <c r="G31" s="1"/>
      <c r="H31" s="1"/>
      <c r="I31" s="1"/>
    </row>
    <row r="32" spans="1:9" x14ac:dyDescent="0.25">
      <c r="A32" s="11" t="s">
        <v>66</v>
      </c>
      <c r="B32" s="36">
        <v>218135</v>
      </c>
      <c r="C32" s="36">
        <v>228111</v>
      </c>
      <c r="D32" s="36">
        <v>970578</v>
      </c>
      <c r="E32" s="36">
        <v>1042238</v>
      </c>
      <c r="F32" s="13">
        <f t="shared" si="0"/>
        <v>7.3832293746612834</v>
      </c>
      <c r="G32" s="1"/>
      <c r="H32" s="1"/>
      <c r="I32" s="1"/>
    </row>
    <row r="33" spans="1:9" x14ac:dyDescent="0.25">
      <c r="A33" s="8" t="s">
        <v>67</v>
      </c>
      <c r="B33" s="35">
        <v>17222</v>
      </c>
      <c r="C33" s="35">
        <v>21799</v>
      </c>
      <c r="D33" s="35">
        <v>82554</v>
      </c>
      <c r="E33" s="35">
        <v>93707</v>
      </c>
      <c r="F33" s="10">
        <f t="shared" si="0"/>
        <v>13.50994500569324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943170</v>
      </c>
      <c r="C35" s="15">
        <f t="shared" ref="C35:E35" si="1">SUM(C7:C34)</f>
        <v>1050532.5</v>
      </c>
      <c r="D35" s="15">
        <f t="shared" si="1"/>
        <v>4508382</v>
      </c>
      <c r="E35" s="15">
        <f t="shared" si="1"/>
        <v>4679668.5</v>
      </c>
      <c r="F35" s="16">
        <f t="shared" si="0"/>
        <v>3.7992898560947168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1259223</v>
      </c>
      <c r="G38" s="42">
        <f>LOOKUP(E38,$A$38:$A$65,$C$38:$C$65)</f>
        <v>1339332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68423</v>
      </c>
      <c r="C39" s="41">
        <f t="shared" ref="C39:C65" si="5">D8</f>
        <v>65584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1042238</v>
      </c>
      <c r="G39" s="42">
        <f t="shared" ref="G39:G65" si="8">LOOKUP(E39,$A$38:$A$65,$C$38:$C$65)</f>
        <v>970578</v>
      </c>
    </row>
    <row r="40" spans="1:9" x14ac:dyDescent="0.25">
      <c r="A40" s="42" t="str">
        <f t="shared" si="3"/>
        <v>ALMERIA</v>
      </c>
      <c r="B40" s="41">
        <f t="shared" si="4"/>
        <v>88</v>
      </c>
      <c r="C40" s="41">
        <f t="shared" si="5"/>
        <v>27</v>
      </c>
      <c r="D40" s="41">
        <f t="shared" si="6"/>
        <v>21</v>
      </c>
      <c r="E40" s="42" t="str">
        <f t="shared" si="2"/>
        <v>BARCELONA</v>
      </c>
      <c r="F40" s="42">
        <f t="shared" si="7"/>
        <v>908238</v>
      </c>
      <c r="G40" s="42">
        <f t="shared" si="8"/>
        <v>845127</v>
      </c>
    </row>
    <row r="41" spans="1:9" x14ac:dyDescent="0.25">
      <c r="A41" s="42" t="str">
        <f t="shared" si="3"/>
        <v>AVILES</v>
      </c>
      <c r="B41" s="41">
        <f t="shared" si="4"/>
        <v>4272</v>
      </c>
      <c r="C41" s="41">
        <f t="shared" si="5"/>
        <v>4195</v>
      </c>
      <c r="D41" s="41">
        <f t="shared" si="6"/>
        <v>17</v>
      </c>
      <c r="E41" s="42" t="str">
        <f t="shared" si="2"/>
        <v>LAS PALMAS</v>
      </c>
      <c r="F41" s="42">
        <f t="shared" si="7"/>
        <v>501420</v>
      </c>
      <c r="G41" s="42">
        <f t="shared" si="8"/>
        <v>503544</v>
      </c>
    </row>
    <row r="42" spans="1:9" x14ac:dyDescent="0.25">
      <c r="A42" s="42" t="str">
        <f t="shared" si="3"/>
        <v>BAHIA DE ALGECIRAS</v>
      </c>
      <c r="B42" s="41">
        <f t="shared" si="4"/>
        <v>1259223</v>
      </c>
      <c r="C42" s="41">
        <f t="shared" si="5"/>
        <v>1339332</v>
      </c>
      <c r="D42" s="41">
        <f t="shared" si="6"/>
        <v>1</v>
      </c>
      <c r="E42" s="42" t="str">
        <f t="shared" si="2"/>
        <v>BILBAO</v>
      </c>
      <c r="F42" s="42">
        <f t="shared" si="7"/>
        <v>206668</v>
      </c>
      <c r="G42" s="42">
        <f t="shared" si="8"/>
        <v>193851</v>
      </c>
    </row>
    <row r="43" spans="1:9" x14ac:dyDescent="0.25">
      <c r="A43" s="42" t="str">
        <f t="shared" si="3"/>
        <v>BAHIA DE CADIZ</v>
      </c>
      <c r="B43" s="41">
        <f t="shared" si="4"/>
        <v>62571</v>
      </c>
      <c r="C43" s="41">
        <f t="shared" si="5"/>
        <v>53785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188419</v>
      </c>
      <c r="G43" s="42">
        <f t="shared" si="8"/>
        <v>186045</v>
      </c>
    </row>
    <row r="44" spans="1:9" x14ac:dyDescent="0.25">
      <c r="A44" s="42" t="str">
        <f t="shared" si="3"/>
        <v>BALEARES</v>
      </c>
      <c r="B44" s="41">
        <f t="shared" si="4"/>
        <v>85026</v>
      </c>
      <c r="C44" s="41">
        <f t="shared" si="5"/>
        <v>84198</v>
      </c>
      <c r="D44" s="41">
        <f t="shared" si="6"/>
        <v>9</v>
      </c>
      <c r="E44" s="42" t="str">
        <f t="shared" si="2"/>
        <v>MALAGA</v>
      </c>
      <c r="F44" s="42">
        <f t="shared" si="7"/>
        <v>140493</v>
      </c>
      <c r="G44" s="42">
        <f t="shared" si="8"/>
        <v>75122</v>
      </c>
    </row>
    <row r="45" spans="1:9" x14ac:dyDescent="0.25">
      <c r="A45" s="42" t="str">
        <f t="shared" si="3"/>
        <v>BARCELONA</v>
      </c>
      <c r="B45" s="41">
        <f t="shared" si="4"/>
        <v>908238</v>
      </c>
      <c r="C45" s="41">
        <f t="shared" si="5"/>
        <v>845127</v>
      </c>
      <c r="D45" s="41">
        <f t="shared" si="6"/>
        <v>3</v>
      </c>
      <c r="E45" s="42" t="str">
        <f t="shared" si="2"/>
        <v>VIGO</v>
      </c>
      <c r="F45" s="42">
        <f t="shared" si="7"/>
        <v>93707</v>
      </c>
      <c r="G45" s="42">
        <f t="shared" si="8"/>
        <v>82554</v>
      </c>
    </row>
    <row r="46" spans="1:9" x14ac:dyDescent="0.25">
      <c r="A46" s="42" t="str">
        <f t="shared" si="3"/>
        <v>BILBAO</v>
      </c>
      <c r="B46" s="41">
        <f t="shared" si="4"/>
        <v>206668</v>
      </c>
      <c r="C46" s="41">
        <f t="shared" si="5"/>
        <v>193851</v>
      </c>
      <c r="D46" s="41">
        <f t="shared" si="6"/>
        <v>5</v>
      </c>
      <c r="E46" s="42" t="str">
        <f t="shared" si="2"/>
        <v>BALEARES</v>
      </c>
      <c r="F46" s="42">
        <f t="shared" si="7"/>
        <v>85026</v>
      </c>
      <c r="G46" s="42">
        <f t="shared" si="8"/>
        <v>84198</v>
      </c>
    </row>
    <row r="47" spans="1:9" x14ac:dyDescent="0.25">
      <c r="A47" s="42" t="str">
        <f t="shared" si="3"/>
        <v>CARTAGENA</v>
      </c>
      <c r="B47" s="41">
        <f t="shared" si="4"/>
        <v>16212</v>
      </c>
      <c r="C47" s="41">
        <f t="shared" si="5"/>
        <v>13071</v>
      </c>
      <c r="D47" s="41">
        <f t="shared" si="6"/>
        <v>14</v>
      </c>
      <c r="E47" s="42" t="str">
        <f t="shared" si="2"/>
        <v>ALICANTE</v>
      </c>
      <c r="F47" s="42">
        <f t="shared" si="7"/>
        <v>68423</v>
      </c>
      <c r="G47" s="42">
        <f t="shared" si="8"/>
        <v>65584</v>
      </c>
    </row>
    <row r="48" spans="1:9" x14ac:dyDescent="0.25">
      <c r="A48" s="42" t="str">
        <f t="shared" si="3"/>
        <v>CASTELLON</v>
      </c>
      <c r="B48" s="41">
        <f t="shared" si="4"/>
        <v>22150</v>
      </c>
      <c r="C48" s="41">
        <f t="shared" si="5"/>
        <v>14172</v>
      </c>
      <c r="D48" s="41">
        <f t="shared" si="6"/>
        <v>13</v>
      </c>
      <c r="E48" s="42" t="str">
        <f t="shared" si="2"/>
        <v>BAHIA DE CADIZ</v>
      </c>
      <c r="F48" s="42">
        <f t="shared" si="7"/>
        <v>62571</v>
      </c>
      <c r="G48" s="42">
        <f t="shared" si="8"/>
        <v>53785</v>
      </c>
    </row>
    <row r="49" spans="1:7" x14ac:dyDescent="0.25">
      <c r="A49" s="42" t="str">
        <f t="shared" si="3"/>
        <v>CEUTA</v>
      </c>
      <c r="B49" s="41">
        <f t="shared" si="4"/>
        <v>3539</v>
      </c>
      <c r="C49" s="41">
        <f t="shared" si="5"/>
        <v>3628</v>
      </c>
      <c r="D49" s="41">
        <f t="shared" si="6"/>
        <v>18</v>
      </c>
      <c r="E49" s="42" t="str">
        <f t="shared" si="2"/>
        <v>SEVILLA</v>
      </c>
      <c r="F49" s="42">
        <f t="shared" si="7"/>
        <v>47123</v>
      </c>
      <c r="G49" s="42">
        <f t="shared" si="8"/>
        <v>47193</v>
      </c>
    </row>
    <row r="50" spans="1:7" x14ac:dyDescent="0.25">
      <c r="A50" s="42" t="str">
        <f t="shared" si="3"/>
        <v>FERROL-SAN CIBRAO</v>
      </c>
      <c r="B50" s="41">
        <f t="shared" si="4"/>
        <v>51</v>
      </c>
      <c r="C50" s="41">
        <f t="shared" si="5"/>
        <v>0</v>
      </c>
      <c r="D50" s="41">
        <f t="shared" si="6"/>
        <v>23</v>
      </c>
      <c r="E50" s="42" t="str">
        <f t="shared" si="2"/>
        <v>CASTELLON</v>
      </c>
      <c r="F50" s="42">
        <f t="shared" si="7"/>
        <v>22150</v>
      </c>
      <c r="G50" s="42">
        <f t="shared" si="8"/>
        <v>14172</v>
      </c>
    </row>
    <row r="51" spans="1:7" x14ac:dyDescent="0.25">
      <c r="A51" s="42" t="str">
        <f t="shared" si="3"/>
        <v>GIJON</v>
      </c>
      <c r="B51" s="41">
        <f t="shared" si="4"/>
        <v>2025</v>
      </c>
      <c r="C51" s="41">
        <f t="shared" si="5"/>
        <v>3121</v>
      </c>
      <c r="D51" s="41">
        <f t="shared" si="6"/>
        <v>20</v>
      </c>
      <c r="E51" s="42" t="str">
        <f t="shared" si="2"/>
        <v>CARTAGENA</v>
      </c>
      <c r="F51" s="42">
        <f t="shared" si="7"/>
        <v>16212</v>
      </c>
      <c r="G51" s="42">
        <f t="shared" si="8"/>
        <v>13071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15793</v>
      </c>
      <c r="G52" s="42">
        <f t="shared" si="8"/>
        <v>13518</v>
      </c>
    </row>
    <row r="53" spans="1:7" x14ac:dyDescent="0.25">
      <c r="A53" s="42" t="str">
        <f t="shared" si="3"/>
        <v>LAS PALMAS</v>
      </c>
      <c r="B53" s="41">
        <f t="shared" si="4"/>
        <v>501420</v>
      </c>
      <c r="C53" s="41">
        <f t="shared" si="5"/>
        <v>503544</v>
      </c>
      <c r="D53" s="41">
        <f t="shared" si="6"/>
        <v>4</v>
      </c>
      <c r="E53" s="42" t="str">
        <f t="shared" si="2"/>
        <v>MELILLA</v>
      </c>
      <c r="F53" s="42">
        <f t="shared" si="7"/>
        <v>8719</v>
      </c>
      <c r="G53" s="42">
        <f t="shared" si="8"/>
        <v>7500</v>
      </c>
    </row>
    <row r="54" spans="1:7" x14ac:dyDescent="0.25">
      <c r="A54" s="42" t="str">
        <f t="shared" si="3"/>
        <v>MALAGA</v>
      </c>
      <c r="B54" s="41">
        <f t="shared" si="4"/>
        <v>140493</v>
      </c>
      <c r="C54" s="41">
        <f t="shared" si="5"/>
        <v>75122</v>
      </c>
      <c r="D54" s="41">
        <f t="shared" si="6"/>
        <v>7</v>
      </c>
      <c r="E54" s="42" t="str">
        <f t="shared" si="2"/>
        <v>AVILES</v>
      </c>
      <c r="F54" s="42">
        <f t="shared" si="7"/>
        <v>4272</v>
      </c>
      <c r="G54" s="42">
        <f t="shared" si="8"/>
        <v>4195</v>
      </c>
    </row>
    <row r="55" spans="1:7" x14ac:dyDescent="0.25">
      <c r="A55" s="42" t="str">
        <f t="shared" si="3"/>
        <v>MARIN Y RIA DE PONTEVEDRA</v>
      </c>
      <c r="B55" s="41">
        <f t="shared" si="4"/>
        <v>15793</v>
      </c>
      <c r="C55" s="41">
        <f t="shared" si="5"/>
        <v>13518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3539</v>
      </c>
      <c r="G55" s="42">
        <f t="shared" si="8"/>
        <v>3628</v>
      </c>
    </row>
    <row r="56" spans="1:7" x14ac:dyDescent="0.25">
      <c r="A56" s="42" t="str">
        <f t="shared" si="3"/>
        <v>MELILLA</v>
      </c>
      <c r="B56" s="41">
        <f t="shared" si="4"/>
        <v>8719</v>
      </c>
      <c r="C56" s="41">
        <f t="shared" si="5"/>
        <v>7500</v>
      </c>
      <c r="D56" s="41">
        <f t="shared" si="6"/>
        <v>16</v>
      </c>
      <c r="E56" s="42" t="str">
        <f t="shared" si="2"/>
        <v>TARRAGONA</v>
      </c>
      <c r="F56" s="42">
        <f t="shared" si="9"/>
        <v>3204</v>
      </c>
      <c r="G56" s="42">
        <f t="shared" si="8"/>
        <v>2181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2025</v>
      </c>
      <c r="G57" s="42">
        <f t="shared" si="8"/>
        <v>3121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24</v>
      </c>
      <c r="E58" s="42" t="str">
        <f t="shared" si="2"/>
        <v>ALMERIA</v>
      </c>
      <c r="F58" s="42">
        <f t="shared" si="9"/>
        <v>88</v>
      </c>
      <c r="G58" s="42">
        <f t="shared" si="8"/>
        <v>27</v>
      </c>
    </row>
    <row r="59" spans="1:7" x14ac:dyDescent="0.25">
      <c r="A59" s="42" t="str">
        <f t="shared" si="3"/>
        <v>SANTA CRUZ DE TENERIFE</v>
      </c>
      <c r="B59" s="41">
        <f t="shared" si="4"/>
        <v>188419</v>
      </c>
      <c r="C59" s="41">
        <f t="shared" si="5"/>
        <v>186045</v>
      </c>
      <c r="D59" s="41">
        <f t="shared" si="6"/>
        <v>6</v>
      </c>
      <c r="E59" s="42" t="str">
        <f t="shared" si="2"/>
        <v>SANTANDER</v>
      </c>
      <c r="F59" s="42">
        <f t="shared" si="9"/>
        <v>64</v>
      </c>
      <c r="G59" s="42">
        <f t="shared" si="8"/>
        <v>56</v>
      </c>
    </row>
    <row r="60" spans="1:7" x14ac:dyDescent="0.25">
      <c r="A60" s="42" t="str">
        <f t="shared" si="3"/>
        <v>SANTANDER</v>
      </c>
      <c r="B60" s="41">
        <f t="shared" si="4"/>
        <v>64</v>
      </c>
      <c r="C60" s="41">
        <f t="shared" si="5"/>
        <v>56</v>
      </c>
      <c r="D60" s="41">
        <f t="shared" si="6"/>
        <v>22</v>
      </c>
      <c r="E60" s="42" t="str">
        <f t="shared" si="2"/>
        <v>FERROL-SAN CIBRAO</v>
      </c>
      <c r="F60" s="42">
        <f t="shared" si="9"/>
        <v>51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47123</v>
      </c>
      <c r="C61" s="41">
        <f t="shared" si="5"/>
        <v>47193</v>
      </c>
      <c r="D61" s="41">
        <f t="shared" si="6"/>
        <v>12</v>
      </c>
      <c r="E61" s="42" t="str">
        <f t="shared" si="2"/>
        <v>PASAIA</v>
      </c>
      <c r="F61" s="42">
        <f t="shared" si="9"/>
        <v>2.5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3204</v>
      </c>
      <c r="C62" s="41">
        <f t="shared" si="5"/>
        <v>2181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1042238</v>
      </c>
      <c r="C63" s="41">
        <f t="shared" si="5"/>
        <v>970578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93707</v>
      </c>
      <c r="C64" s="41">
        <f t="shared" si="5"/>
        <v>82554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263641.5</v>
      </c>
      <c r="C11" s="37">
        <v>279857</v>
      </c>
      <c r="D11" s="37">
        <v>1274794.22</v>
      </c>
      <c r="E11" s="37">
        <v>1009750</v>
      </c>
      <c r="F11" s="10">
        <f t="shared" si="0"/>
        <v>-20.791137568854055</v>
      </c>
      <c r="G11" s="1"/>
      <c r="H11" s="1"/>
      <c r="I11" s="1"/>
    </row>
    <row r="12" spans="1:12" x14ac:dyDescent="0.25">
      <c r="A12" s="11" t="s">
        <v>46</v>
      </c>
      <c r="B12" s="38">
        <v>1264</v>
      </c>
      <c r="C12" s="38">
        <v>86</v>
      </c>
      <c r="D12" s="38">
        <v>8001</v>
      </c>
      <c r="E12" s="38">
        <v>10911</v>
      </c>
      <c r="F12" s="13">
        <f t="shared" si="0"/>
        <v>36.37045369328834</v>
      </c>
      <c r="G12" s="1"/>
      <c r="H12" s="1"/>
      <c r="I12" s="1"/>
    </row>
    <row r="13" spans="1:12" x14ac:dyDescent="0.25">
      <c r="A13" s="8" t="s">
        <v>47</v>
      </c>
      <c r="B13" s="37">
        <v>547</v>
      </c>
      <c r="C13" s="37">
        <v>87</v>
      </c>
      <c r="D13" s="37">
        <v>1562</v>
      </c>
      <c r="E13" s="37">
        <v>345</v>
      </c>
      <c r="F13" s="10">
        <f t="shared" si="0"/>
        <v>-77.912932138284248</v>
      </c>
      <c r="G13" s="1"/>
      <c r="H13" s="1"/>
      <c r="I13" s="1"/>
    </row>
    <row r="14" spans="1:12" x14ac:dyDescent="0.25">
      <c r="A14" s="11" t="s">
        <v>48</v>
      </c>
      <c r="B14" s="38">
        <v>54471</v>
      </c>
      <c r="C14" s="38">
        <v>70694</v>
      </c>
      <c r="D14" s="38">
        <v>293934</v>
      </c>
      <c r="E14" s="38">
        <v>330555</v>
      </c>
      <c r="F14" s="13">
        <f t="shared" si="0"/>
        <v>12.458919349241668</v>
      </c>
      <c r="G14" s="1"/>
      <c r="H14" s="1"/>
      <c r="I14" s="1"/>
    </row>
    <row r="15" spans="1:12" x14ac:dyDescent="0.25">
      <c r="A15" s="8" t="s">
        <v>49</v>
      </c>
      <c r="B15" s="37">
        <v>674</v>
      </c>
      <c r="C15" s="37">
        <v>784</v>
      </c>
      <c r="D15" s="37">
        <v>3890</v>
      </c>
      <c r="E15" s="37">
        <v>3514</v>
      </c>
      <c r="F15" s="10">
        <f t="shared" si="0"/>
        <v>-9.6658097686375299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72</v>
      </c>
      <c r="D17" s="37">
        <v>88</v>
      </c>
      <c r="E17" s="37">
        <v>76</v>
      </c>
      <c r="F17" s="10">
        <f t="shared" si="0"/>
        <v>-13.63636363636364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59444</v>
      </c>
      <c r="C22" s="38">
        <v>53947</v>
      </c>
      <c r="D22" s="38">
        <v>292302</v>
      </c>
      <c r="E22" s="38">
        <v>290023</v>
      </c>
      <c r="F22" s="13">
        <f t="shared" si="0"/>
        <v>-0.77967307784415141</v>
      </c>
      <c r="G22" s="1"/>
      <c r="H22" s="1"/>
      <c r="I22" s="1"/>
    </row>
    <row r="23" spans="1:9" x14ac:dyDescent="0.25">
      <c r="A23" s="8" t="s">
        <v>57</v>
      </c>
      <c r="B23" s="37">
        <v>15370</v>
      </c>
      <c r="C23" s="37">
        <v>41290</v>
      </c>
      <c r="D23" s="37">
        <v>74109</v>
      </c>
      <c r="E23" s="37">
        <v>134633</v>
      </c>
      <c r="F23" s="10">
        <f t="shared" si="0"/>
        <v>81.66889311689539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2994</v>
      </c>
      <c r="C28" s="38">
        <v>2121</v>
      </c>
      <c r="D28" s="38">
        <v>14077</v>
      </c>
      <c r="E28" s="38">
        <v>9426</v>
      </c>
      <c r="F28" s="13">
        <f t="shared" si="0"/>
        <v>-33.039710165518215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1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181</v>
      </c>
      <c r="C31" s="37">
        <v>94</v>
      </c>
      <c r="D31" s="37">
        <v>181</v>
      </c>
      <c r="E31" s="37">
        <v>682</v>
      </c>
      <c r="F31" s="10">
        <f t="shared" si="0"/>
        <v>276.79558011049721</v>
      </c>
      <c r="G31" s="1"/>
      <c r="H31" s="1"/>
      <c r="I31" s="1"/>
    </row>
    <row r="32" spans="1:9" x14ac:dyDescent="0.25">
      <c r="A32" s="11" t="s">
        <v>66</v>
      </c>
      <c r="B32" s="38">
        <v>57951</v>
      </c>
      <c r="C32" s="38">
        <v>63944</v>
      </c>
      <c r="D32" s="38">
        <v>263862</v>
      </c>
      <c r="E32" s="38">
        <v>320714</v>
      </c>
      <c r="F32" s="13">
        <f t="shared" si="0"/>
        <v>21.546111224806907</v>
      </c>
      <c r="G32" s="1"/>
      <c r="H32" s="1"/>
      <c r="I32" s="1"/>
    </row>
    <row r="33" spans="1:9" x14ac:dyDescent="0.25">
      <c r="A33" s="8" t="s">
        <v>67</v>
      </c>
      <c r="B33" s="37">
        <v>313</v>
      </c>
      <c r="C33" s="37">
        <v>157</v>
      </c>
      <c r="D33" s="37">
        <v>2198</v>
      </c>
      <c r="E33" s="37">
        <v>1022</v>
      </c>
      <c r="F33" s="10">
        <f t="shared" si="0"/>
        <v>-53.503184713375795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456850.5</v>
      </c>
      <c r="C35" s="15">
        <f t="shared" ref="C35:E35" si="1">SUM(C7:C34)</f>
        <v>513134</v>
      </c>
      <c r="D35" s="15">
        <f t="shared" si="1"/>
        <v>2228998.2199999997</v>
      </c>
      <c r="E35" s="15">
        <f t="shared" si="1"/>
        <v>2111652</v>
      </c>
      <c r="F35" s="16">
        <f t="shared" si="0"/>
        <v>-5.2645273085951487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1009750</v>
      </c>
      <c r="G38" s="42">
        <f>LOOKUP(E38,$A$38:$A$65,$C$38:$C$65)</f>
        <v>1274794.22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330555</v>
      </c>
      <c r="G39" s="42">
        <f t="shared" ref="G39:G65" si="8">LOOKUP(E39,$A$38:$A$65,$C$38:$C$65)</f>
        <v>293934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320714</v>
      </c>
      <c r="G40" s="42">
        <f t="shared" si="8"/>
        <v>263862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290023</v>
      </c>
      <c r="G41" s="42">
        <f t="shared" si="8"/>
        <v>292302</v>
      </c>
    </row>
    <row r="42" spans="1:9" x14ac:dyDescent="0.25">
      <c r="A42" s="42" t="str">
        <f t="shared" si="3"/>
        <v>BAHIA DE ALGECIRAS</v>
      </c>
      <c r="B42" s="41">
        <f t="shared" si="4"/>
        <v>1009750</v>
      </c>
      <c r="C42" s="41">
        <f t="shared" si="5"/>
        <v>1274794.22</v>
      </c>
      <c r="D42" s="41">
        <f t="shared" si="6"/>
        <v>1</v>
      </c>
      <c r="E42" s="42" t="str">
        <f t="shared" si="2"/>
        <v>MALAGA</v>
      </c>
      <c r="F42" s="42">
        <f t="shared" si="7"/>
        <v>134633</v>
      </c>
      <c r="G42" s="42">
        <f t="shared" si="8"/>
        <v>74109</v>
      </c>
    </row>
    <row r="43" spans="1:9" x14ac:dyDescent="0.25">
      <c r="A43" s="42" t="str">
        <f t="shared" si="3"/>
        <v>BAHIA DE CADIZ</v>
      </c>
      <c r="B43" s="41">
        <f t="shared" si="4"/>
        <v>10911</v>
      </c>
      <c r="C43" s="41">
        <f t="shared" si="5"/>
        <v>8001</v>
      </c>
      <c r="D43" s="41">
        <f t="shared" si="6"/>
        <v>6</v>
      </c>
      <c r="E43" s="42" t="str">
        <f t="shared" si="2"/>
        <v>BAHIA DE CADIZ</v>
      </c>
      <c r="F43" s="42">
        <f t="shared" si="7"/>
        <v>10911</v>
      </c>
      <c r="G43" s="42">
        <f t="shared" si="8"/>
        <v>8001</v>
      </c>
    </row>
    <row r="44" spans="1:9" x14ac:dyDescent="0.25">
      <c r="A44" s="42" t="str">
        <f t="shared" si="3"/>
        <v>BALEARES</v>
      </c>
      <c r="B44" s="41">
        <f t="shared" si="4"/>
        <v>345</v>
      </c>
      <c r="C44" s="41">
        <f t="shared" si="5"/>
        <v>1562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9426</v>
      </c>
      <c r="G44" s="42">
        <f t="shared" si="8"/>
        <v>14077</v>
      </c>
    </row>
    <row r="45" spans="1:9" x14ac:dyDescent="0.25">
      <c r="A45" s="42" t="str">
        <f t="shared" si="3"/>
        <v>BARCELONA</v>
      </c>
      <c r="B45" s="41">
        <f t="shared" si="4"/>
        <v>330555</v>
      </c>
      <c r="C45" s="41">
        <f t="shared" si="5"/>
        <v>293934</v>
      </c>
      <c r="D45" s="41">
        <f t="shared" si="6"/>
        <v>2</v>
      </c>
      <c r="E45" s="42" t="str">
        <f t="shared" si="2"/>
        <v>BILBAO</v>
      </c>
      <c r="F45" s="42">
        <f t="shared" si="7"/>
        <v>3514</v>
      </c>
      <c r="G45" s="42">
        <f t="shared" si="8"/>
        <v>3890</v>
      </c>
    </row>
    <row r="46" spans="1:9" x14ac:dyDescent="0.25">
      <c r="A46" s="42" t="str">
        <f t="shared" si="3"/>
        <v>BILBAO</v>
      </c>
      <c r="B46" s="41">
        <f t="shared" si="4"/>
        <v>3514</v>
      </c>
      <c r="C46" s="41">
        <f t="shared" si="5"/>
        <v>3890</v>
      </c>
      <c r="D46" s="41">
        <f t="shared" si="6"/>
        <v>8</v>
      </c>
      <c r="E46" s="42" t="str">
        <f t="shared" si="2"/>
        <v>VIGO</v>
      </c>
      <c r="F46" s="42">
        <f t="shared" si="7"/>
        <v>1022</v>
      </c>
      <c r="G46" s="42">
        <f t="shared" si="8"/>
        <v>2198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682</v>
      </c>
      <c r="G47" s="42">
        <f t="shared" si="8"/>
        <v>181</v>
      </c>
    </row>
    <row r="48" spans="1:9" x14ac:dyDescent="0.25">
      <c r="A48" s="42" t="str">
        <f t="shared" si="3"/>
        <v>CASTELLON</v>
      </c>
      <c r="B48" s="41">
        <f t="shared" si="4"/>
        <v>76</v>
      </c>
      <c r="C48" s="41">
        <f t="shared" si="5"/>
        <v>88</v>
      </c>
      <c r="D48" s="41">
        <f t="shared" si="6"/>
        <v>12</v>
      </c>
      <c r="E48" s="42" t="str">
        <f t="shared" si="2"/>
        <v>BALEARES</v>
      </c>
      <c r="F48" s="42">
        <f t="shared" si="7"/>
        <v>345</v>
      </c>
      <c r="G48" s="42">
        <f t="shared" si="8"/>
        <v>1562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76</v>
      </c>
      <c r="G49" s="42">
        <f t="shared" si="8"/>
        <v>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290023</v>
      </c>
      <c r="C53" s="41">
        <f t="shared" si="5"/>
        <v>292302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134633</v>
      </c>
      <c r="C54" s="41">
        <f t="shared" si="5"/>
        <v>74109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9426</v>
      </c>
      <c r="C59" s="41">
        <f t="shared" si="5"/>
        <v>14077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682</v>
      </c>
      <c r="C62" s="41">
        <f t="shared" si="5"/>
        <v>181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320714</v>
      </c>
      <c r="C63" s="41">
        <f t="shared" si="5"/>
        <v>263862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1022</v>
      </c>
      <c r="C64" s="41">
        <f t="shared" si="5"/>
        <v>2198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6895</v>
      </c>
      <c r="C7" s="9">
        <v>5778</v>
      </c>
      <c r="D7" s="9">
        <v>11153</v>
      </c>
      <c r="E7" s="9">
        <v>11800</v>
      </c>
      <c r="F7" s="10">
        <f>((E7*100)/D7)-100</f>
        <v>5.8011297408768883</v>
      </c>
      <c r="G7" s="1"/>
      <c r="H7" s="1"/>
      <c r="I7" s="1"/>
    </row>
    <row r="8" spans="1:12" x14ac:dyDescent="0.25">
      <c r="A8" s="11" t="s">
        <v>42</v>
      </c>
      <c r="B8" s="12">
        <v>14109</v>
      </c>
      <c r="C8" s="12">
        <v>17849</v>
      </c>
      <c r="D8" s="12">
        <v>53355</v>
      </c>
      <c r="E8" s="12">
        <v>73728</v>
      </c>
      <c r="F8" s="13">
        <f t="shared" ref="F8:F35" si="0">((E8*100)/D8)-100</f>
        <v>38.183862805735174</v>
      </c>
      <c r="G8" s="1"/>
      <c r="H8" s="1"/>
      <c r="I8" s="1"/>
    </row>
    <row r="9" spans="1:12" x14ac:dyDescent="0.25">
      <c r="A9" s="8" t="s">
        <v>43</v>
      </c>
      <c r="B9" s="9">
        <v>43286</v>
      </c>
      <c r="C9" s="9">
        <v>39525</v>
      </c>
      <c r="D9" s="9">
        <v>236486</v>
      </c>
      <c r="E9" s="9">
        <v>227571</v>
      </c>
      <c r="F9" s="10">
        <f t="shared" si="0"/>
        <v>-3.7697791835457508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282126</v>
      </c>
      <c r="C11" s="9">
        <v>288374</v>
      </c>
      <c r="D11" s="9">
        <v>1441364</v>
      </c>
      <c r="E11" s="9">
        <v>1543577</v>
      </c>
      <c r="F11" s="10">
        <f t="shared" si="0"/>
        <v>7.0914078608873297</v>
      </c>
      <c r="G11" s="1"/>
      <c r="H11" s="1"/>
      <c r="I11" s="1"/>
    </row>
    <row r="12" spans="1:12" x14ac:dyDescent="0.25">
      <c r="A12" s="11" t="s">
        <v>46</v>
      </c>
      <c r="B12" s="12">
        <v>26596</v>
      </c>
      <c r="C12" s="12">
        <v>29495</v>
      </c>
      <c r="D12" s="12">
        <v>53086</v>
      </c>
      <c r="E12" s="12">
        <v>66513</v>
      </c>
      <c r="F12" s="13">
        <f t="shared" si="0"/>
        <v>25.292920920770072</v>
      </c>
      <c r="G12" s="1"/>
      <c r="H12" s="1"/>
      <c r="I12" s="1"/>
    </row>
    <row r="13" spans="1:12" x14ac:dyDescent="0.25">
      <c r="A13" s="8" t="s">
        <v>47</v>
      </c>
      <c r="B13" s="9">
        <v>550588</v>
      </c>
      <c r="C13" s="9">
        <v>324329</v>
      </c>
      <c r="D13" s="9">
        <v>1306680</v>
      </c>
      <c r="E13" s="9">
        <v>1164041</v>
      </c>
      <c r="F13" s="10">
        <f t="shared" si="0"/>
        <v>-10.916138610830501</v>
      </c>
      <c r="G13" s="1"/>
      <c r="H13" s="1"/>
      <c r="I13" s="1"/>
    </row>
    <row r="14" spans="1:12" x14ac:dyDescent="0.25">
      <c r="A14" s="11" t="s">
        <v>48</v>
      </c>
      <c r="B14" s="12">
        <v>213633</v>
      </c>
      <c r="C14" s="12">
        <v>239215</v>
      </c>
      <c r="D14" s="12">
        <v>533391</v>
      </c>
      <c r="E14" s="12">
        <v>601159</v>
      </c>
      <c r="F14" s="13">
        <f t="shared" si="0"/>
        <v>12.705126258223331</v>
      </c>
      <c r="G14" s="1"/>
      <c r="H14" s="1"/>
      <c r="I14" s="1"/>
    </row>
    <row r="15" spans="1:12" x14ac:dyDescent="0.25">
      <c r="A15" s="8" t="s">
        <v>49</v>
      </c>
      <c r="B15" s="9">
        <v>12008</v>
      </c>
      <c r="C15" s="9">
        <v>18806</v>
      </c>
      <c r="D15" s="9">
        <v>47448</v>
      </c>
      <c r="E15" s="9">
        <v>50388</v>
      </c>
      <c r="F15" s="10">
        <f t="shared" si="0"/>
        <v>6.196256954982303</v>
      </c>
      <c r="G15" s="1"/>
      <c r="H15" s="1"/>
      <c r="I15" s="1"/>
    </row>
    <row r="16" spans="1:12" x14ac:dyDescent="0.25">
      <c r="A16" s="11" t="s">
        <v>50</v>
      </c>
      <c r="B16" s="12">
        <v>1922</v>
      </c>
      <c r="C16" s="12">
        <v>2650</v>
      </c>
      <c r="D16" s="12">
        <v>13034</v>
      </c>
      <c r="E16" s="12">
        <v>9210</v>
      </c>
      <c r="F16" s="13">
        <f t="shared" si="0"/>
        <v>-29.338652754334817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148952</v>
      </c>
      <c r="C18" s="12">
        <v>151100</v>
      </c>
      <c r="D18" s="12">
        <v>720927</v>
      </c>
      <c r="E18" s="12">
        <v>772911</v>
      </c>
      <c r="F18" s="13">
        <f t="shared" si="0"/>
        <v>7.2107162028887757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1551</v>
      </c>
      <c r="D19" s="9">
        <v>0</v>
      </c>
      <c r="E19" s="9">
        <v>1551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537</v>
      </c>
      <c r="C20" s="12">
        <v>1256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60</v>
      </c>
      <c r="D21" s="9">
        <v>0</v>
      </c>
      <c r="E21" s="9">
        <v>60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62287</v>
      </c>
      <c r="C22" s="12">
        <v>37134</v>
      </c>
      <c r="D22" s="12">
        <v>438408</v>
      </c>
      <c r="E22" s="12">
        <v>288015</v>
      </c>
      <c r="F22" s="13">
        <f t="shared" si="0"/>
        <v>-34.304346636010294</v>
      </c>
      <c r="G22" s="1"/>
      <c r="H22" s="1"/>
      <c r="I22" s="1"/>
    </row>
    <row r="23" spans="1:9" x14ac:dyDescent="0.25">
      <c r="A23" s="8" t="s">
        <v>57</v>
      </c>
      <c r="B23" s="9">
        <v>42112</v>
      </c>
      <c r="C23" s="9">
        <v>44992</v>
      </c>
      <c r="D23" s="9">
        <v>172772</v>
      </c>
      <c r="E23" s="9">
        <v>159259</v>
      </c>
      <c r="F23" s="10">
        <f t="shared" si="0"/>
        <v>-7.8212904868844504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23363</v>
      </c>
      <c r="C25" s="9">
        <v>26716</v>
      </c>
      <c r="D25" s="9">
        <v>115839</v>
      </c>
      <c r="E25" s="9">
        <v>134104</v>
      </c>
      <c r="F25" s="10">
        <f t="shared" si="0"/>
        <v>15.767573960410573</v>
      </c>
      <c r="G25" s="1"/>
      <c r="H25" s="1"/>
      <c r="I25" s="1"/>
    </row>
    <row r="26" spans="1:9" x14ac:dyDescent="0.25">
      <c r="A26" s="11" t="s">
        <v>60</v>
      </c>
      <c r="B26" s="12">
        <v>3884</v>
      </c>
      <c r="C26" s="12">
        <v>503</v>
      </c>
      <c r="D26" s="12">
        <v>4001</v>
      </c>
      <c r="E26" s="12">
        <v>1157</v>
      </c>
      <c r="F26" s="13">
        <f t="shared" si="0"/>
        <v>-71.082229442639346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352207</v>
      </c>
      <c r="C28" s="12">
        <v>332110</v>
      </c>
      <c r="D28" s="12">
        <v>1830148</v>
      </c>
      <c r="E28" s="12">
        <v>1783705</v>
      </c>
      <c r="F28" s="13">
        <f t="shared" si="0"/>
        <v>-2.5376636206470664</v>
      </c>
      <c r="G28" s="1"/>
      <c r="H28" s="1"/>
      <c r="I28" s="1"/>
    </row>
    <row r="29" spans="1:9" x14ac:dyDescent="0.25">
      <c r="A29" s="8" t="s">
        <v>63</v>
      </c>
      <c r="B29" s="9">
        <v>17272</v>
      </c>
      <c r="C29" s="9">
        <v>13319</v>
      </c>
      <c r="D29" s="9">
        <v>39425</v>
      </c>
      <c r="E29" s="9">
        <v>38189</v>
      </c>
      <c r="F29" s="10">
        <f t="shared" si="0"/>
        <v>-3.1350665821179433</v>
      </c>
      <c r="G29" s="1"/>
      <c r="H29" s="1"/>
      <c r="I29" s="1"/>
    </row>
    <row r="30" spans="1:9" x14ac:dyDescent="0.25">
      <c r="A30" s="11" t="s">
        <v>64</v>
      </c>
      <c r="B30" s="12">
        <v>1676</v>
      </c>
      <c r="C30" s="12">
        <v>1437</v>
      </c>
      <c r="D30" s="12">
        <v>2739</v>
      </c>
      <c r="E30" s="12">
        <v>5035</v>
      </c>
      <c r="F30" s="13">
        <f t="shared" si="0"/>
        <v>83.826213946695873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90</v>
      </c>
      <c r="D31" s="9">
        <v>300</v>
      </c>
      <c r="E31" s="9">
        <v>297</v>
      </c>
      <c r="F31" s="10">
        <f t="shared" si="0"/>
        <v>-1</v>
      </c>
      <c r="G31" s="1"/>
      <c r="H31" s="1"/>
      <c r="I31" s="1"/>
    </row>
    <row r="32" spans="1:9" x14ac:dyDescent="0.25">
      <c r="A32" s="11" t="s">
        <v>66</v>
      </c>
      <c r="B32" s="12">
        <v>24731</v>
      </c>
      <c r="C32" s="12">
        <v>25105</v>
      </c>
      <c r="D32" s="12">
        <v>89962</v>
      </c>
      <c r="E32" s="12">
        <v>90516</v>
      </c>
      <c r="F32" s="13">
        <f t="shared" si="0"/>
        <v>0.61581556657255021</v>
      </c>
      <c r="G32" s="1"/>
      <c r="H32" s="1"/>
      <c r="I32" s="1"/>
    </row>
    <row r="33" spans="1:9" x14ac:dyDescent="0.25">
      <c r="A33" s="8" t="s">
        <v>67</v>
      </c>
      <c r="B33" s="9">
        <v>21508</v>
      </c>
      <c r="C33" s="9">
        <v>22150</v>
      </c>
      <c r="D33" s="9">
        <v>38051</v>
      </c>
      <c r="E33" s="9">
        <v>38351</v>
      </c>
      <c r="F33" s="10">
        <f t="shared" si="0"/>
        <v>0.78841554755459242</v>
      </c>
      <c r="G33" s="1"/>
      <c r="H33" s="1"/>
      <c r="I33" s="1"/>
    </row>
    <row r="34" spans="1:9" x14ac:dyDescent="0.25">
      <c r="A34" s="11" t="s">
        <v>68</v>
      </c>
      <c r="B34" s="12">
        <v>1017</v>
      </c>
      <c r="C34" s="12">
        <v>2345</v>
      </c>
      <c r="D34" s="12">
        <v>1543</v>
      </c>
      <c r="E34" s="12">
        <v>3211</v>
      </c>
      <c r="F34" s="13">
        <f t="shared" si="0"/>
        <v>108.10110174983797</v>
      </c>
      <c r="G34" s="1"/>
      <c r="H34" s="1"/>
      <c r="I34" s="1"/>
    </row>
    <row r="35" spans="1:9" x14ac:dyDescent="0.25">
      <c r="A35" s="14" t="s">
        <v>69</v>
      </c>
      <c r="B35" s="15">
        <f>SUM(B7:B34)</f>
        <v>1850709</v>
      </c>
      <c r="C35" s="15">
        <f t="shared" ref="C35:E35" si="1">SUM(C7:C34)</f>
        <v>1625889</v>
      </c>
      <c r="D35" s="15">
        <f t="shared" si="1"/>
        <v>7150649</v>
      </c>
      <c r="E35" s="15">
        <f t="shared" si="1"/>
        <v>7065604</v>
      </c>
      <c r="F35" s="16">
        <f t="shared" si="0"/>
        <v>-1.1893326046349131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11800</v>
      </c>
      <c r="C38" s="41">
        <f>D7</f>
        <v>11153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1783705</v>
      </c>
      <c r="G38" s="42">
        <f>LOOKUP(E38,$A$38:$A$65,$C$38:$C$65)</f>
        <v>1830148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73728</v>
      </c>
      <c r="C39" s="41">
        <f t="shared" ref="C39:C65" si="5">D8</f>
        <v>53355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1543577</v>
      </c>
      <c r="G39" s="42">
        <f t="shared" ref="G39:G65" si="8">LOOKUP(E39,$A$38:$A$65,$C$38:$C$65)</f>
        <v>1441364</v>
      </c>
    </row>
    <row r="40" spans="1:9" x14ac:dyDescent="0.25">
      <c r="A40" s="42" t="str">
        <f t="shared" si="3"/>
        <v>ALMERIA</v>
      </c>
      <c r="B40" s="41">
        <f t="shared" si="4"/>
        <v>227571</v>
      </c>
      <c r="C40" s="41">
        <f t="shared" si="5"/>
        <v>236486</v>
      </c>
      <c r="D40" s="41">
        <f t="shared" si="6"/>
        <v>7</v>
      </c>
      <c r="E40" s="42" t="str">
        <f t="shared" si="2"/>
        <v>BALEARES</v>
      </c>
      <c r="F40" s="42">
        <f t="shared" si="7"/>
        <v>1164041</v>
      </c>
      <c r="G40" s="42">
        <f t="shared" si="8"/>
        <v>1306680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772911</v>
      </c>
      <c r="G41" s="42">
        <f t="shared" si="8"/>
        <v>720927</v>
      </c>
    </row>
    <row r="42" spans="1:9" x14ac:dyDescent="0.25">
      <c r="A42" s="42" t="str">
        <f t="shared" si="3"/>
        <v>BAHIA DE ALGECIRAS</v>
      </c>
      <c r="B42" s="41">
        <f t="shared" si="4"/>
        <v>1543577</v>
      </c>
      <c r="C42" s="41">
        <f t="shared" si="5"/>
        <v>1441364</v>
      </c>
      <c r="D42" s="41">
        <f t="shared" si="6"/>
        <v>2</v>
      </c>
      <c r="E42" s="42" t="str">
        <f t="shared" si="2"/>
        <v>BARCELONA</v>
      </c>
      <c r="F42" s="42">
        <f t="shared" si="7"/>
        <v>601159</v>
      </c>
      <c r="G42" s="42">
        <f t="shared" si="8"/>
        <v>533391</v>
      </c>
    </row>
    <row r="43" spans="1:9" x14ac:dyDescent="0.25">
      <c r="A43" s="42" t="str">
        <f t="shared" si="3"/>
        <v>BAHIA DE CADIZ</v>
      </c>
      <c r="B43" s="41">
        <f t="shared" si="4"/>
        <v>66513</v>
      </c>
      <c r="C43" s="41">
        <f t="shared" si="5"/>
        <v>53086</v>
      </c>
      <c r="D43" s="41">
        <f t="shared" si="6"/>
        <v>12</v>
      </c>
      <c r="E43" s="42" t="str">
        <f t="shared" si="2"/>
        <v>LAS PALMAS</v>
      </c>
      <c r="F43" s="42">
        <f t="shared" si="7"/>
        <v>288015</v>
      </c>
      <c r="G43" s="42">
        <f t="shared" si="8"/>
        <v>438408</v>
      </c>
    </row>
    <row r="44" spans="1:9" x14ac:dyDescent="0.25">
      <c r="A44" s="42" t="str">
        <f t="shared" si="3"/>
        <v>BALEARES</v>
      </c>
      <c r="B44" s="41">
        <f t="shared" si="4"/>
        <v>1164041</v>
      </c>
      <c r="C44" s="41">
        <f t="shared" si="5"/>
        <v>1306680</v>
      </c>
      <c r="D44" s="41">
        <f t="shared" si="6"/>
        <v>3</v>
      </c>
      <c r="E44" s="42" t="str">
        <f t="shared" si="2"/>
        <v>ALMERIA</v>
      </c>
      <c r="F44" s="42">
        <f t="shared" si="7"/>
        <v>227571</v>
      </c>
      <c r="G44" s="42">
        <f t="shared" si="8"/>
        <v>236486</v>
      </c>
    </row>
    <row r="45" spans="1:9" x14ac:dyDescent="0.25">
      <c r="A45" s="42" t="str">
        <f t="shared" si="3"/>
        <v>BARCELONA</v>
      </c>
      <c r="B45" s="41">
        <f t="shared" si="4"/>
        <v>601159</v>
      </c>
      <c r="C45" s="41">
        <f t="shared" si="5"/>
        <v>533391</v>
      </c>
      <c r="D45" s="41">
        <f t="shared" si="6"/>
        <v>5</v>
      </c>
      <c r="E45" s="42" t="str">
        <f t="shared" si="2"/>
        <v>MALAGA</v>
      </c>
      <c r="F45" s="42">
        <f t="shared" si="7"/>
        <v>159259</v>
      </c>
      <c r="G45" s="42">
        <f t="shared" si="8"/>
        <v>172772</v>
      </c>
    </row>
    <row r="46" spans="1:9" x14ac:dyDescent="0.25">
      <c r="A46" s="42" t="str">
        <f t="shared" si="3"/>
        <v>BILBAO</v>
      </c>
      <c r="B46" s="41">
        <f t="shared" si="4"/>
        <v>50388</v>
      </c>
      <c r="C46" s="41">
        <f t="shared" si="5"/>
        <v>47448</v>
      </c>
      <c r="D46" s="41">
        <f t="shared" si="6"/>
        <v>13</v>
      </c>
      <c r="E46" s="42" t="str">
        <f t="shared" si="2"/>
        <v>MELILLA</v>
      </c>
      <c r="F46" s="42">
        <f t="shared" si="7"/>
        <v>134104</v>
      </c>
      <c r="G46" s="42">
        <f t="shared" si="8"/>
        <v>115839</v>
      </c>
    </row>
    <row r="47" spans="1:9" x14ac:dyDescent="0.25">
      <c r="A47" s="42" t="str">
        <f t="shared" si="3"/>
        <v>CARTAGENA</v>
      </c>
      <c r="B47" s="41">
        <f t="shared" si="4"/>
        <v>9210</v>
      </c>
      <c r="C47" s="41">
        <f t="shared" si="5"/>
        <v>13034</v>
      </c>
      <c r="D47" s="41">
        <f t="shared" si="6"/>
        <v>17</v>
      </c>
      <c r="E47" s="42" t="str">
        <f t="shared" si="2"/>
        <v>VALENCIA</v>
      </c>
      <c r="F47" s="42">
        <f t="shared" si="7"/>
        <v>90516</v>
      </c>
      <c r="G47" s="42">
        <f t="shared" si="8"/>
        <v>89962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73728</v>
      </c>
      <c r="G48" s="42">
        <f t="shared" si="8"/>
        <v>53355</v>
      </c>
    </row>
    <row r="49" spans="1:7" x14ac:dyDescent="0.25">
      <c r="A49" s="42" t="str">
        <f t="shared" si="3"/>
        <v>CEUTA</v>
      </c>
      <c r="B49" s="41">
        <f t="shared" si="4"/>
        <v>772911</v>
      </c>
      <c r="C49" s="41">
        <f t="shared" si="5"/>
        <v>720927</v>
      </c>
      <c r="D49" s="41">
        <f t="shared" si="6"/>
        <v>4</v>
      </c>
      <c r="E49" s="42" t="str">
        <f t="shared" si="2"/>
        <v>BAHIA DE CADIZ</v>
      </c>
      <c r="F49" s="42">
        <f t="shared" si="7"/>
        <v>66513</v>
      </c>
      <c r="G49" s="42">
        <f t="shared" si="8"/>
        <v>53086</v>
      </c>
    </row>
    <row r="50" spans="1:7" x14ac:dyDescent="0.25">
      <c r="A50" s="42" t="str">
        <f t="shared" si="3"/>
        <v>FERROL-SAN CIBRAO</v>
      </c>
      <c r="B50" s="41">
        <f t="shared" si="4"/>
        <v>1551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50388</v>
      </c>
      <c r="G50" s="42">
        <f t="shared" si="8"/>
        <v>47448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21</v>
      </c>
      <c r="E51" s="42" t="str">
        <f t="shared" si="2"/>
        <v>VIGO</v>
      </c>
      <c r="F51" s="42">
        <f t="shared" si="7"/>
        <v>38351</v>
      </c>
      <c r="G51" s="42">
        <f t="shared" si="8"/>
        <v>38051</v>
      </c>
    </row>
    <row r="52" spans="1:7" x14ac:dyDescent="0.25">
      <c r="A52" s="42" t="str">
        <f t="shared" si="3"/>
        <v>HUELVA</v>
      </c>
      <c r="B52" s="41">
        <f t="shared" si="4"/>
        <v>60</v>
      </c>
      <c r="C52" s="41">
        <f t="shared" si="5"/>
        <v>0</v>
      </c>
      <c r="D52" s="41">
        <f t="shared" si="6"/>
        <v>24</v>
      </c>
      <c r="E52" s="42" t="str">
        <f t="shared" si="2"/>
        <v>SANTANDER</v>
      </c>
      <c r="F52" s="42">
        <f t="shared" si="7"/>
        <v>38189</v>
      </c>
      <c r="G52" s="42">
        <f t="shared" si="8"/>
        <v>39425</v>
      </c>
    </row>
    <row r="53" spans="1:7" x14ac:dyDescent="0.25">
      <c r="A53" s="42" t="str">
        <f t="shared" si="3"/>
        <v>LAS PALMAS</v>
      </c>
      <c r="B53" s="41">
        <f t="shared" si="4"/>
        <v>288015</v>
      </c>
      <c r="C53" s="41">
        <f t="shared" si="5"/>
        <v>438408</v>
      </c>
      <c r="D53" s="41">
        <f t="shared" si="6"/>
        <v>6</v>
      </c>
      <c r="E53" s="42" t="str">
        <f t="shared" si="2"/>
        <v>A CORUÑA</v>
      </c>
      <c r="F53" s="42">
        <f t="shared" si="7"/>
        <v>11800</v>
      </c>
      <c r="G53" s="42">
        <f t="shared" si="8"/>
        <v>11153</v>
      </c>
    </row>
    <row r="54" spans="1:7" x14ac:dyDescent="0.25">
      <c r="A54" s="42" t="str">
        <f t="shared" si="3"/>
        <v>MALAGA</v>
      </c>
      <c r="B54" s="41">
        <f t="shared" si="4"/>
        <v>159259</v>
      </c>
      <c r="C54" s="41">
        <f t="shared" si="5"/>
        <v>172772</v>
      </c>
      <c r="D54" s="41">
        <f t="shared" si="6"/>
        <v>8</v>
      </c>
      <c r="E54" s="42" t="str">
        <f t="shared" si="2"/>
        <v>CARTAGENA</v>
      </c>
      <c r="F54" s="42">
        <f t="shared" si="7"/>
        <v>9210</v>
      </c>
      <c r="G54" s="42">
        <f t="shared" si="8"/>
        <v>13034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5035</v>
      </c>
      <c r="G55" s="42">
        <f t="shared" si="8"/>
        <v>2739</v>
      </c>
    </row>
    <row r="56" spans="1:7" x14ac:dyDescent="0.25">
      <c r="A56" s="42" t="str">
        <f t="shared" si="3"/>
        <v>MELILLA</v>
      </c>
      <c r="B56" s="41">
        <f t="shared" si="4"/>
        <v>134104</v>
      </c>
      <c r="C56" s="41">
        <f t="shared" si="5"/>
        <v>115839</v>
      </c>
      <c r="D56" s="41">
        <f t="shared" si="6"/>
        <v>9</v>
      </c>
      <c r="E56" s="42" t="str">
        <f t="shared" si="2"/>
        <v>VILAGARCIA</v>
      </c>
      <c r="F56" s="42">
        <f t="shared" si="9"/>
        <v>3211</v>
      </c>
      <c r="G56" s="42">
        <f t="shared" si="8"/>
        <v>1543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4001</v>
      </c>
      <c r="D57" s="41">
        <f t="shared" si="6"/>
        <v>22</v>
      </c>
      <c r="E57" s="42" t="str">
        <f t="shared" si="2"/>
        <v>FERROL-SAN CIBRAO</v>
      </c>
      <c r="F57" s="42">
        <f t="shared" si="9"/>
        <v>1551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1256</v>
      </c>
      <c r="G58" s="42">
        <f t="shared" si="8"/>
        <v>537</v>
      </c>
    </row>
    <row r="59" spans="1:7" x14ac:dyDescent="0.25">
      <c r="A59" s="42" t="str">
        <f t="shared" si="3"/>
        <v>SANTA CRUZ DE TENERIFE</v>
      </c>
      <c r="B59" s="41">
        <f t="shared" si="4"/>
        <v>1783705</v>
      </c>
      <c r="C59" s="41">
        <f t="shared" si="5"/>
        <v>1830148</v>
      </c>
      <c r="D59" s="41">
        <f t="shared" si="6"/>
        <v>1</v>
      </c>
      <c r="E59" s="42" t="str">
        <f t="shared" si="2"/>
        <v>MOTRIL</v>
      </c>
      <c r="F59" s="42">
        <f t="shared" si="9"/>
        <v>1157</v>
      </c>
      <c r="G59" s="42">
        <f t="shared" si="8"/>
        <v>4001</v>
      </c>
    </row>
    <row r="60" spans="1:7" x14ac:dyDescent="0.25">
      <c r="A60" s="42" t="str">
        <f t="shared" si="3"/>
        <v>SANTANDER</v>
      </c>
      <c r="B60" s="41">
        <f t="shared" si="4"/>
        <v>38189</v>
      </c>
      <c r="C60" s="41">
        <f t="shared" si="5"/>
        <v>39425</v>
      </c>
      <c r="D60" s="41">
        <f t="shared" si="6"/>
        <v>15</v>
      </c>
      <c r="E60" s="42" t="str">
        <f t="shared" si="2"/>
        <v>TARRAGONA</v>
      </c>
      <c r="F60" s="42">
        <f t="shared" si="9"/>
        <v>297</v>
      </c>
      <c r="G60" s="42">
        <f t="shared" si="8"/>
        <v>300</v>
      </c>
    </row>
    <row r="61" spans="1:7" x14ac:dyDescent="0.25">
      <c r="A61" s="42" t="str">
        <f t="shared" si="3"/>
        <v>SEVILLA</v>
      </c>
      <c r="B61" s="41">
        <f t="shared" si="4"/>
        <v>5035</v>
      </c>
      <c r="C61" s="41">
        <f t="shared" si="5"/>
        <v>2739</v>
      </c>
      <c r="D61" s="41">
        <f t="shared" si="6"/>
        <v>18</v>
      </c>
      <c r="E61" s="42" t="str">
        <f t="shared" si="2"/>
        <v>HUELVA</v>
      </c>
      <c r="F61" s="42">
        <f t="shared" si="9"/>
        <v>60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300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90516</v>
      </c>
      <c r="C63" s="41">
        <f t="shared" si="5"/>
        <v>89962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38351</v>
      </c>
      <c r="C64" s="41">
        <f t="shared" si="5"/>
        <v>38051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3211</v>
      </c>
      <c r="C65" s="41">
        <f t="shared" si="5"/>
        <v>1543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6895</v>
      </c>
      <c r="C7" s="9">
        <v>5778</v>
      </c>
      <c r="D7" s="9">
        <v>11153</v>
      </c>
      <c r="E7" s="9">
        <v>11800</v>
      </c>
      <c r="F7" s="10">
        <f>((E7*100)/D7)-100</f>
        <v>5.8011297408768883</v>
      </c>
      <c r="G7" s="1"/>
      <c r="H7" s="1"/>
      <c r="I7" s="1"/>
    </row>
    <row r="8" spans="1:12" x14ac:dyDescent="0.25">
      <c r="A8" s="11" t="s">
        <v>42</v>
      </c>
      <c r="B8" s="12">
        <v>5163</v>
      </c>
      <c r="C8" s="12">
        <v>6966</v>
      </c>
      <c r="D8" s="12">
        <v>11384</v>
      </c>
      <c r="E8" s="12">
        <v>18178</v>
      </c>
      <c r="F8" s="13">
        <f t="shared" ref="F8:F35" si="0">((E8*100)/D8)-100</f>
        <v>59.680252986647929</v>
      </c>
      <c r="G8" s="1"/>
      <c r="H8" s="1"/>
      <c r="I8" s="1"/>
    </row>
    <row r="9" spans="1:12" x14ac:dyDescent="0.25">
      <c r="A9" s="8" t="s">
        <v>43</v>
      </c>
      <c r="B9" s="9">
        <v>5099</v>
      </c>
      <c r="C9" s="9">
        <v>4261</v>
      </c>
      <c r="D9" s="9">
        <v>9254</v>
      </c>
      <c r="E9" s="9">
        <v>8027</v>
      </c>
      <c r="F9" s="10">
        <f t="shared" si="0"/>
        <v>-13.25913118651394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24786</v>
      </c>
      <c r="C12" s="12">
        <v>27747</v>
      </c>
      <c r="D12" s="12">
        <v>44577</v>
      </c>
      <c r="E12" s="12">
        <v>58332</v>
      </c>
      <c r="F12" s="13">
        <f t="shared" si="0"/>
        <v>30.856719833097799</v>
      </c>
      <c r="G12" s="1"/>
      <c r="H12" s="1"/>
      <c r="I12" s="1"/>
    </row>
    <row r="13" spans="1:12" x14ac:dyDescent="0.25">
      <c r="A13" s="8" t="s">
        <v>47</v>
      </c>
      <c r="B13" s="9">
        <v>125101</v>
      </c>
      <c r="C13" s="9">
        <v>132598</v>
      </c>
      <c r="D13" s="9">
        <v>228127</v>
      </c>
      <c r="E13" s="9">
        <v>224038</v>
      </c>
      <c r="F13" s="10">
        <f t="shared" si="0"/>
        <v>-1.7924226417740954</v>
      </c>
      <c r="G13" s="1"/>
      <c r="H13" s="1"/>
      <c r="I13" s="1"/>
    </row>
    <row r="14" spans="1:12" x14ac:dyDescent="0.25">
      <c r="A14" s="11" t="s">
        <v>48</v>
      </c>
      <c r="B14" s="12">
        <v>155543</v>
      </c>
      <c r="C14" s="12">
        <v>166078</v>
      </c>
      <c r="D14" s="12">
        <v>296334</v>
      </c>
      <c r="E14" s="12">
        <v>287390</v>
      </c>
      <c r="F14" s="13">
        <f t="shared" si="0"/>
        <v>-3.018215932022656</v>
      </c>
      <c r="G14" s="1"/>
      <c r="H14" s="1"/>
      <c r="I14" s="1"/>
    </row>
    <row r="15" spans="1:12" x14ac:dyDescent="0.25">
      <c r="A15" s="8" t="s">
        <v>49</v>
      </c>
      <c r="B15" s="9">
        <v>2435</v>
      </c>
      <c r="C15" s="9">
        <v>6921</v>
      </c>
      <c r="D15" s="9">
        <v>4160</v>
      </c>
      <c r="E15" s="9">
        <v>8052</v>
      </c>
      <c r="F15" s="10">
        <f t="shared" si="0"/>
        <v>93.557692307692321</v>
      </c>
      <c r="G15" s="1"/>
      <c r="H15" s="1"/>
      <c r="I15" s="1"/>
    </row>
    <row r="16" spans="1:12" x14ac:dyDescent="0.25">
      <c r="A16" s="11" t="s">
        <v>50</v>
      </c>
      <c r="B16" s="12">
        <v>1922</v>
      </c>
      <c r="C16" s="12">
        <v>2650</v>
      </c>
      <c r="D16" s="12">
        <v>13034</v>
      </c>
      <c r="E16" s="12">
        <v>9210</v>
      </c>
      <c r="F16" s="13">
        <f t="shared" si="0"/>
        <v>-29.338652754334817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574</v>
      </c>
      <c r="C18" s="12">
        <v>590</v>
      </c>
      <c r="D18" s="12">
        <v>2952</v>
      </c>
      <c r="E18" s="12">
        <v>1832</v>
      </c>
      <c r="F18" s="13">
        <f t="shared" si="0"/>
        <v>-37.94037940379404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1551</v>
      </c>
      <c r="D19" s="9">
        <v>0</v>
      </c>
      <c r="E19" s="9">
        <v>1551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537</v>
      </c>
      <c r="C20" s="12">
        <v>1256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60</v>
      </c>
      <c r="D21" s="9">
        <v>0</v>
      </c>
      <c r="E21" s="9">
        <v>60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16170</v>
      </c>
      <c r="C22" s="12">
        <v>10169</v>
      </c>
      <c r="D22" s="12">
        <v>230940</v>
      </c>
      <c r="E22" s="12">
        <v>169658</v>
      </c>
      <c r="F22" s="13">
        <f t="shared" si="0"/>
        <v>-26.535896769723735</v>
      </c>
      <c r="G22" s="1"/>
      <c r="H22" s="1"/>
      <c r="I22" s="1"/>
    </row>
    <row r="23" spans="1:9" x14ac:dyDescent="0.25">
      <c r="A23" s="8" t="s">
        <v>57</v>
      </c>
      <c r="B23" s="9">
        <v>26141</v>
      </c>
      <c r="C23" s="9">
        <v>28383</v>
      </c>
      <c r="D23" s="9">
        <v>93482</v>
      </c>
      <c r="E23" s="9">
        <v>71546</v>
      </c>
      <c r="F23" s="10">
        <f t="shared" si="0"/>
        <v>-23.465479985451751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214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3884</v>
      </c>
      <c r="C26" s="12">
        <v>503</v>
      </c>
      <c r="D26" s="12">
        <v>4001</v>
      </c>
      <c r="E26" s="12">
        <v>1157</v>
      </c>
      <c r="F26" s="13">
        <f t="shared" si="0"/>
        <v>-71.082229442639346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23942</v>
      </c>
      <c r="C28" s="12">
        <v>13032</v>
      </c>
      <c r="D28" s="12">
        <v>275173</v>
      </c>
      <c r="E28" s="12">
        <v>209072</v>
      </c>
      <c r="F28" s="13">
        <f t="shared" si="0"/>
        <v>-24.021615492799071</v>
      </c>
      <c r="G28" s="1"/>
      <c r="H28" s="1"/>
      <c r="I28" s="1"/>
    </row>
    <row r="29" spans="1:9" x14ac:dyDescent="0.25">
      <c r="A29" s="8" t="s">
        <v>63</v>
      </c>
      <c r="B29" s="9">
        <v>324</v>
      </c>
      <c r="C29" s="9">
        <v>780</v>
      </c>
      <c r="D29" s="9">
        <v>1191</v>
      </c>
      <c r="E29" s="9">
        <v>2127</v>
      </c>
      <c r="F29" s="10">
        <f t="shared" si="0"/>
        <v>78.589420654911834</v>
      </c>
      <c r="G29" s="1"/>
      <c r="H29" s="1"/>
      <c r="I29" s="1"/>
    </row>
    <row r="30" spans="1:9" x14ac:dyDescent="0.25">
      <c r="A30" s="11" t="s">
        <v>64</v>
      </c>
      <c r="B30" s="12">
        <v>1676</v>
      </c>
      <c r="C30" s="12">
        <v>1437</v>
      </c>
      <c r="D30" s="12">
        <v>2739</v>
      </c>
      <c r="E30" s="12">
        <v>5035</v>
      </c>
      <c r="F30" s="13">
        <f t="shared" si="0"/>
        <v>83.826213946695873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90</v>
      </c>
      <c r="D31" s="9">
        <v>300</v>
      </c>
      <c r="E31" s="9">
        <v>297</v>
      </c>
      <c r="F31" s="10">
        <f t="shared" si="0"/>
        <v>-1</v>
      </c>
      <c r="G31" s="1"/>
      <c r="H31" s="1"/>
      <c r="I31" s="1"/>
    </row>
    <row r="32" spans="1:9" x14ac:dyDescent="0.25">
      <c r="A32" s="11" t="s">
        <v>66</v>
      </c>
      <c r="B32" s="12">
        <v>10368</v>
      </c>
      <c r="C32" s="12">
        <v>14250</v>
      </c>
      <c r="D32" s="12">
        <v>26618</v>
      </c>
      <c r="E32" s="12">
        <v>31359</v>
      </c>
      <c r="F32" s="13">
        <f t="shared" si="0"/>
        <v>17.811255541362982</v>
      </c>
      <c r="G32" s="1"/>
      <c r="H32" s="1"/>
      <c r="I32" s="1"/>
    </row>
    <row r="33" spans="1:9" x14ac:dyDescent="0.25">
      <c r="A33" s="8" t="s">
        <v>67</v>
      </c>
      <c r="B33" s="9">
        <v>21508</v>
      </c>
      <c r="C33" s="9">
        <v>22150</v>
      </c>
      <c r="D33" s="9">
        <v>38051</v>
      </c>
      <c r="E33" s="9">
        <v>38351</v>
      </c>
      <c r="F33" s="10">
        <f t="shared" si="0"/>
        <v>0.78841554755459242</v>
      </c>
      <c r="G33" s="1"/>
      <c r="H33" s="1"/>
      <c r="I33" s="1"/>
    </row>
    <row r="34" spans="1:9" x14ac:dyDescent="0.25">
      <c r="A34" s="11" t="s">
        <v>68</v>
      </c>
      <c r="B34" s="12">
        <v>1017</v>
      </c>
      <c r="C34" s="12">
        <v>2345</v>
      </c>
      <c r="D34" s="12">
        <v>1543</v>
      </c>
      <c r="E34" s="12">
        <v>3211</v>
      </c>
      <c r="F34" s="13">
        <f t="shared" si="0"/>
        <v>108.10110174983797</v>
      </c>
      <c r="G34" s="1"/>
      <c r="H34" s="1"/>
      <c r="I34" s="1"/>
    </row>
    <row r="35" spans="1:9" x14ac:dyDescent="0.25">
      <c r="A35" s="14" t="s">
        <v>69</v>
      </c>
      <c r="B35" s="15">
        <f>SUM(B7:B34)</f>
        <v>433085</v>
      </c>
      <c r="C35" s="15">
        <f t="shared" ref="C35:E35" si="1">SUM(C7:C34)</f>
        <v>449595</v>
      </c>
      <c r="D35" s="15">
        <f t="shared" si="1"/>
        <v>1295550</v>
      </c>
      <c r="E35" s="15">
        <f t="shared" si="1"/>
        <v>1161831</v>
      </c>
      <c r="F35" s="16">
        <f t="shared" si="0"/>
        <v>-10.321407896260283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11800</v>
      </c>
      <c r="C38" s="41">
        <f>D7</f>
        <v>11153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287390</v>
      </c>
      <c r="G38" s="42">
        <f>LOOKUP(E38,$A$38:$A$65,$C$38:$C$65)</f>
        <v>296334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18178</v>
      </c>
      <c r="C39" s="41">
        <f t="shared" ref="C39:C65" si="5">D8</f>
        <v>11384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224038</v>
      </c>
      <c r="G39" s="42">
        <f t="shared" ref="G39:G65" si="8">LOOKUP(E39,$A$38:$A$65,$C$38:$C$65)</f>
        <v>228127</v>
      </c>
    </row>
    <row r="40" spans="1:9" x14ac:dyDescent="0.25">
      <c r="A40" s="42" t="str">
        <f t="shared" si="3"/>
        <v>ALMERIA</v>
      </c>
      <c r="B40" s="41">
        <f t="shared" si="4"/>
        <v>8027</v>
      </c>
      <c r="C40" s="41">
        <f t="shared" si="5"/>
        <v>9254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209072</v>
      </c>
      <c r="G40" s="42">
        <f t="shared" si="8"/>
        <v>275173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169658</v>
      </c>
      <c r="G41" s="42">
        <f t="shared" si="8"/>
        <v>230940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23</v>
      </c>
      <c r="E42" s="42" t="str">
        <f t="shared" si="2"/>
        <v>MALAGA</v>
      </c>
      <c r="F42" s="42">
        <f t="shared" si="7"/>
        <v>71546</v>
      </c>
      <c r="G42" s="42">
        <f t="shared" si="8"/>
        <v>93482</v>
      </c>
    </row>
    <row r="43" spans="1:9" x14ac:dyDescent="0.25">
      <c r="A43" s="42" t="str">
        <f t="shared" si="3"/>
        <v>BAHIA DE CADIZ</v>
      </c>
      <c r="B43" s="41">
        <f t="shared" si="4"/>
        <v>58332</v>
      </c>
      <c r="C43" s="41">
        <f t="shared" si="5"/>
        <v>44577</v>
      </c>
      <c r="D43" s="41">
        <f t="shared" si="6"/>
        <v>6</v>
      </c>
      <c r="E43" s="42" t="str">
        <f t="shared" si="2"/>
        <v>BAHIA DE CADIZ</v>
      </c>
      <c r="F43" s="42">
        <f t="shared" si="7"/>
        <v>58332</v>
      </c>
      <c r="G43" s="42">
        <f t="shared" si="8"/>
        <v>44577</v>
      </c>
    </row>
    <row r="44" spans="1:9" x14ac:dyDescent="0.25">
      <c r="A44" s="42" t="str">
        <f t="shared" si="3"/>
        <v>BALEARES</v>
      </c>
      <c r="B44" s="41">
        <f t="shared" si="4"/>
        <v>224038</v>
      </c>
      <c r="C44" s="41">
        <f t="shared" si="5"/>
        <v>228127</v>
      </c>
      <c r="D44" s="41">
        <f t="shared" si="6"/>
        <v>2</v>
      </c>
      <c r="E44" s="42" t="str">
        <f t="shared" si="2"/>
        <v>VIGO</v>
      </c>
      <c r="F44" s="42">
        <f t="shared" si="7"/>
        <v>38351</v>
      </c>
      <c r="G44" s="42">
        <f t="shared" si="8"/>
        <v>38051</v>
      </c>
    </row>
    <row r="45" spans="1:9" x14ac:dyDescent="0.25">
      <c r="A45" s="42" t="str">
        <f t="shared" si="3"/>
        <v>BARCELONA</v>
      </c>
      <c r="B45" s="41">
        <f t="shared" si="4"/>
        <v>287390</v>
      </c>
      <c r="C45" s="41">
        <f t="shared" si="5"/>
        <v>296334</v>
      </c>
      <c r="D45" s="41">
        <f t="shared" si="6"/>
        <v>1</v>
      </c>
      <c r="E45" s="42" t="str">
        <f t="shared" si="2"/>
        <v>VALENCIA</v>
      </c>
      <c r="F45" s="42">
        <f t="shared" si="7"/>
        <v>31359</v>
      </c>
      <c r="G45" s="42">
        <f t="shared" si="8"/>
        <v>26618</v>
      </c>
    </row>
    <row r="46" spans="1:9" x14ac:dyDescent="0.25">
      <c r="A46" s="42" t="str">
        <f t="shared" si="3"/>
        <v>BILBAO</v>
      </c>
      <c r="B46" s="41">
        <f t="shared" si="4"/>
        <v>8052</v>
      </c>
      <c r="C46" s="41">
        <f t="shared" si="5"/>
        <v>4160</v>
      </c>
      <c r="D46" s="41">
        <f t="shared" si="6"/>
        <v>12</v>
      </c>
      <c r="E46" s="42" t="str">
        <f t="shared" si="2"/>
        <v>ALICANTE</v>
      </c>
      <c r="F46" s="42">
        <f t="shared" si="7"/>
        <v>18178</v>
      </c>
      <c r="G46" s="42">
        <f t="shared" si="8"/>
        <v>11384</v>
      </c>
    </row>
    <row r="47" spans="1:9" x14ac:dyDescent="0.25">
      <c r="A47" s="42" t="str">
        <f t="shared" si="3"/>
        <v>CARTAGENA</v>
      </c>
      <c r="B47" s="41">
        <f t="shared" si="4"/>
        <v>9210</v>
      </c>
      <c r="C47" s="41">
        <f t="shared" si="5"/>
        <v>13034</v>
      </c>
      <c r="D47" s="41">
        <f t="shared" si="6"/>
        <v>11</v>
      </c>
      <c r="E47" s="42" t="str">
        <f t="shared" si="2"/>
        <v>A CORUÑA</v>
      </c>
      <c r="F47" s="42">
        <f t="shared" si="7"/>
        <v>11800</v>
      </c>
      <c r="G47" s="42">
        <f t="shared" si="8"/>
        <v>11153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9210</v>
      </c>
      <c r="G48" s="42">
        <f t="shared" si="8"/>
        <v>13034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2952</v>
      </c>
      <c r="D49" s="41">
        <f t="shared" si="6"/>
        <v>17</v>
      </c>
      <c r="E49" s="42" t="str">
        <f t="shared" si="2"/>
        <v>BILBAO</v>
      </c>
      <c r="F49" s="42">
        <f t="shared" si="7"/>
        <v>8052</v>
      </c>
      <c r="G49" s="42">
        <f t="shared" si="8"/>
        <v>4160</v>
      </c>
    </row>
    <row r="50" spans="1:7" x14ac:dyDescent="0.25">
      <c r="A50" s="42" t="str">
        <f t="shared" si="3"/>
        <v>FERROL-SAN CIBRAO</v>
      </c>
      <c r="B50" s="41">
        <f t="shared" si="4"/>
        <v>1551</v>
      </c>
      <c r="C50" s="41">
        <f t="shared" si="5"/>
        <v>0</v>
      </c>
      <c r="D50" s="41">
        <f t="shared" si="6"/>
        <v>18</v>
      </c>
      <c r="E50" s="42" t="str">
        <f t="shared" si="2"/>
        <v>ALMERIA</v>
      </c>
      <c r="F50" s="42">
        <f t="shared" si="7"/>
        <v>8027</v>
      </c>
      <c r="G50" s="42">
        <f t="shared" si="8"/>
        <v>9254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19</v>
      </c>
      <c r="E51" s="42" t="str">
        <f t="shared" si="2"/>
        <v>SEVILLA</v>
      </c>
      <c r="F51" s="42">
        <f t="shared" si="7"/>
        <v>5035</v>
      </c>
      <c r="G51" s="42">
        <f t="shared" si="8"/>
        <v>2739</v>
      </c>
    </row>
    <row r="52" spans="1:7" x14ac:dyDescent="0.25">
      <c r="A52" s="42" t="str">
        <f t="shared" si="3"/>
        <v>HUELVA</v>
      </c>
      <c r="B52" s="41">
        <f t="shared" si="4"/>
        <v>60</v>
      </c>
      <c r="C52" s="41">
        <f t="shared" si="5"/>
        <v>0</v>
      </c>
      <c r="D52" s="41">
        <f t="shared" si="6"/>
        <v>24</v>
      </c>
      <c r="E52" s="42" t="str">
        <f t="shared" si="2"/>
        <v>VILAGARCIA</v>
      </c>
      <c r="F52" s="42">
        <f t="shared" si="7"/>
        <v>3211</v>
      </c>
      <c r="G52" s="42">
        <f t="shared" si="8"/>
        <v>1543</v>
      </c>
    </row>
    <row r="53" spans="1:7" x14ac:dyDescent="0.25">
      <c r="A53" s="42" t="str">
        <f t="shared" si="3"/>
        <v>LAS PALMAS</v>
      </c>
      <c r="B53" s="41">
        <f t="shared" si="4"/>
        <v>169658</v>
      </c>
      <c r="C53" s="41">
        <f t="shared" si="5"/>
        <v>230940</v>
      </c>
      <c r="D53" s="41">
        <f t="shared" si="6"/>
        <v>4</v>
      </c>
      <c r="E53" s="42" t="str">
        <f t="shared" si="2"/>
        <v>SANTANDER</v>
      </c>
      <c r="F53" s="42">
        <f t="shared" si="7"/>
        <v>2127</v>
      </c>
      <c r="G53" s="42">
        <f t="shared" si="8"/>
        <v>1191</v>
      </c>
    </row>
    <row r="54" spans="1:7" x14ac:dyDescent="0.25">
      <c r="A54" s="42" t="str">
        <f t="shared" si="3"/>
        <v>MALAGA</v>
      </c>
      <c r="B54" s="41">
        <f t="shared" si="4"/>
        <v>71546</v>
      </c>
      <c r="C54" s="41">
        <f t="shared" si="5"/>
        <v>93482</v>
      </c>
      <c r="D54" s="41">
        <f t="shared" si="6"/>
        <v>5</v>
      </c>
      <c r="E54" s="42" t="str">
        <f t="shared" si="2"/>
        <v>CEUTA</v>
      </c>
      <c r="F54" s="42">
        <f t="shared" si="7"/>
        <v>1832</v>
      </c>
      <c r="G54" s="42">
        <f t="shared" si="8"/>
        <v>2952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1551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214</v>
      </c>
      <c r="C56" s="41">
        <f t="shared" si="5"/>
        <v>0</v>
      </c>
      <c r="D56" s="41">
        <f t="shared" si="6"/>
        <v>22</v>
      </c>
      <c r="E56" s="42" t="str">
        <f t="shared" si="2"/>
        <v>GIJON</v>
      </c>
      <c r="F56" s="42">
        <f t="shared" si="9"/>
        <v>1256</v>
      </c>
      <c r="G56" s="42">
        <f t="shared" si="8"/>
        <v>537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4001</v>
      </c>
      <c r="D57" s="41">
        <f t="shared" si="6"/>
        <v>20</v>
      </c>
      <c r="E57" s="42" t="str">
        <f t="shared" si="2"/>
        <v>MOTRIL</v>
      </c>
      <c r="F57" s="42">
        <f t="shared" si="9"/>
        <v>1157</v>
      </c>
      <c r="G57" s="42">
        <f t="shared" si="8"/>
        <v>4001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297</v>
      </c>
      <c r="G58" s="42">
        <f t="shared" si="8"/>
        <v>300</v>
      </c>
    </row>
    <row r="59" spans="1:7" x14ac:dyDescent="0.25">
      <c r="A59" s="42" t="str">
        <f t="shared" si="3"/>
        <v>SANTA CRUZ DE TENERIFE</v>
      </c>
      <c r="B59" s="41">
        <f t="shared" si="4"/>
        <v>209072</v>
      </c>
      <c r="C59" s="41">
        <f t="shared" si="5"/>
        <v>275173</v>
      </c>
      <c r="D59" s="41">
        <f t="shared" si="6"/>
        <v>3</v>
      </c>
      <c r="E59" s="42" t="str">
        <f t="shared" si="2"/>
        <v>MELILLA</v>
      </c>
      <c r="F59" s="42">
        <f t="shared" si="9"/>
        <v>214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2127</v>
      </c>
      <c r="C60" s="41">
        <f t="shared" si="5"/>
        <v>1191</v>
      </c>
      <c r="D60" s="41">
        <f t="shared" si="6"/>
        <v>16</v>
      </c>
      <c r="E60" s="42" t="str">
        <f t="shared" si="2"/>
        <v>BAHIA DE ALGECIRAS</v>
      </c>
      <c r="F60" s="42">
        <f t="shared" si="9"/>
        <v>78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5035</v>
      </c>
      <c r="C61" s="41">
        <f t="shared" si="5"/>
        <v>2739</v>
      </c>
      <c r="D61" s="41">
        <f t="shared" si="6"/>
        <v>14</v>
      </c>
      <c r="E61" s="42" t="str">
        <f t="shared" si="2"/>
        <v>HUELVA</v>
      </c>
      <c r="F61" s="42">
        <f t="shared" si="9"/>
        <v>60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300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31359</v>
      </c>
      <c r="C63" s="41">
        <f t="shared" si="5"/>
        <v>26618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38351</v>
      </c>
      <c r="C64" s="41">
        <f t="shared" si="5"/>
        <v>38051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3211</v>
      </c>
      <c r="C65" s="41">
        <f t="shared" si="5"/>
        <v>1543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1701</v>
      </c>
      <c r="C8" s="12">
        <v>2303</v>
      </c>
      <c r="D8" s="12">
        <v>7814</v>
      </c>
      <c r="E8" s="12">
        <v>11106</v>
      </c>
      <c r="F8" s="13">
        <f t="shared" ref="F8:F35" si="0">((E8*100)/D8)-100</f>
        <v>42.129511133862309</v>
      </c>
      <c r="G8" s="1"/>
      <c r="H8" s="1"/>
      <c r="I8" s="1"/>
    </row>
    <row r="9" spans="1:12" x14ac:dyDescent="0.25">
      <c r="A9" s="8" t="s">
        <v>43</v>
      </c>
      <c r="B9" s="9">
        <v>8953</v>
      </c>
      <c r="C9" s="9">
        <v>8251</v>
      </c>
      <c r="D9" s="9">
        <v>52921</v>
      </c>
      <c r="E9" s="9">
        <v>47759</v>
      </c>
      <c r="F9" s="10">
        <f t="shared" si="0"/>
        <v>-9.7541618639103547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43948</v>
      </c>
      <c r="C11" s="9">
        <v>47918</v>
      </c>
      <c r="D11" s="9">
        <v>276629</v>
      </c>
      <c r="E11" s="9">
        <v>287151</v>
      </c>
      <c r="F11" s="10">
        <f t="shared" si="0"/>
        <v>3.8036503764970462</v>
      </c>
      <c r="G11" s="1"/>
      <c r="H11" s="1"/>
      <c r="I11" s="1"/>
    </row>
    <row r="12" spans="1:12" x14ac:dyDescent="0.25">
      <c r="A12" s="11" t="s">
        <v>46</v>
      </c>
      <c r="B12" s="12">
        <v>1123</v>
      </c>
      <c r="C12" s="12">
        <v>1086</v>
      </c>
      <c r="D12" s="12">
        <v>5243</v>
      </c>
      <c r="E12" s="12">
        <v>5145</v>
      </c>
      <c r="F12" s="13">
        <f t="shared" si="0"/>
        <v>-1.8691588785046775</v>
      </c>
      <c r="G12" s="1"/>
      <c r="H12" s="1"/>
      <c r="I12" s="1"/>
    </row>
    <row r="13" spans="1:12" x14ac:dyDescent="0.25">
      <c r="A13" s="8" t="s">
        <v>47</v>
      </c>
      <c r="B13" s="9">
        <v>28745</v>
      </c>
      <c r="C13" s="9">
        <v>33402</v>
      </c>
      <c r="D13" s="9">
        <v>114749</v>
      </c>
      <c r="E13" s="9">
        <v>143315</v>
      </c>
      <c r="F13" s="10">
        <f t="shared" si="0"/>
        <v>24.894334591151122</v>
      </c>
      <c r="G13" s="1"/>
      <c r="H13" s="1"/>
      <c r="I13" s="1"/>
    </row>
    <row r="14" spans="1:12" x14ac:dyDescent="0.25">
      <c r="A14" s="11" t="s">
        <v>48</v>
      </c>
      <c r="B14" s="12">
        <v>12318</v>
      </c>
      <c r="C14" s="12">
        <v>14062</v>
      </c>
      <c r="D14" s="12">
        <v>45572</v>
      </c>
      <c r="E14" s="12">
        <v>55578</v>
      </c>
      <c r="F14" s="13">
        <f t="shared" si="0"/>
        <v>21.956464495743006</v>
      </c>
      <c r="G14" s="1"/>
      <c r="H14" s="1"/>
      <c r="I14" s="1"/>
    </row>
    <row r="15" spans="1:12" x14ac:dyDescent="0.25">
      <c r="A15" s="8" t="s">
        <v>49</v>
      </c>
      <c r="B15" s="9">
        <v>2529</v>
      </c>
      <c r="C15" s="9">
        <v>3286</v>
      </c>
      <c r="D15" s="9">
        <v>12275</v>
      </c>
      <c r="E15" s="9">
        <v>11000</v>
      </c>
      <c r="F15" s="10">
        <f t="shared" si="0"/>
        <v>-10.386965376782072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21615</v>
      </c>
      <c r="C18" s="12">
        <v>22651</v>
      </c>
      <c r="D18" s="12">
        <v>120256</v>
      </c>
      <c r="E18" s="12">
        <v>128974</v>
      </c>
      <c r="F18" s="13">
        <f t="shared" si="0"/>
        <v>7.2495343267695631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8</v>
      </c>
      <c r="C20" s="12">
        <v>0</v>
      </c>
      <c r="D20" s="12">
        <v>113</v>
      </c>
      <c r="E20" s="12">
        <v>7</v>
      </c>
      <c r="F20" s="13">
        <f t="shared" si="0"/>
        <v>-93.805309734513273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8708</v>
      </c>
      <c r="C22" s="12">
        <v>7655</v>
      </c>
      <c r="D22" s="12">
        <v>44107</v>
      </c>
      <c r="E22" s="12">
        <v>33691</v>
      </c>
      <c r="F22" s="13">
        <f t="shared" si="0"/>
        <v>-23.615299158863678</v>
      </c>
      <c r="G22" s="1"/>
      <c r="H22" s="1"/>
      <c r="I22" s="1"/>
    </row>
    <row r="23" spans="1:9" x14ac:dyDescent="0.25">
      <c r="A23" s="8" t="s">
        <v>57</v>
      </c>
      <c r="B23" s="9">
        <v>1870</v>
      </c>
      <c r="C23" s="9">
        <v>1967</v>
      </c>
      <c r="D23" s="9">
        <v>9677</v>
      </c>
      <c r="E23" s="9">
        <v>11730</v>
      </c>
      <c r="F23" s="10">
        <f t="shared" si="0"/>
        <v>21.215252660948636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3200</v>
      </c>
      <c r="C25" s="9">
        <v>3820</v>
      </c>
      <c r="D25" s="9">
        <v>15869</v>
      </c>
      <c r="E25" s="9">
        <v>20159</v>
      </c>
      <c r="F25" s="10">
        <f t="shared" si="0"/>
        <v>27.033839561409039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52393</v>
      </c>
      <c r="C28" s="12">
        <v>47511</v>
      </c>
      <c r="D28" s="12">
        <v>233151</v>
      </c>
      <c r="E28" s="12">
        <v>230033</v>
      </c>
      <c r="F28" s="13">
        <f t="shared" si="0"/>
        <v>-1.3373307427375352</v>
      </c>
      <c r="G28" s="1"/>
      <c r="H28" s="1"/>
      <c r="I28" s="1"/>
    </row>
    <row r="29" spans="1:9" x14ac:dyDescent="0.25">
      <c r="A29" s="8" t="s">
        <v>63</v>
      </c>
      <c r="B29" s="9">
        <v>5034</v>
      </c>
      <c r="C29" s="9">
        <v>3527</v>
      </c>
      <c r="D29" s="9">
        <v>11264</v>
      </c>
      <c r="E29" s="9">
        <v>9585</v>
      </c>
      <c r="F29" s="10">
        <f t="shared" si="0"/>
        <v>-14.90589488636364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106</v>
      </c>
      <c r="D31" s="9">
        <v>640</v>
      </c>
      <c r="E31" s="9">
        <v>235</v>
      </c>
      <c r="F31" s="10">
        <f t="shared" si="0"/>
        <v>-63.28125</v>
      </c>
      <c r="G31" s="1"/>
      <c r="H31" s="1"/>
      <c r="I31" s="1"/>
    </row>
    <row r="32" spans="1:9" x14ac:dyDescent="0.25">
      <c r="A32" s="11" t="s">
        <v>66</v>
      </c>
      <c r="B32" s="12">
        <v>2653</v>
      </c>
      <c r="C32" s="12">
        <v>2793</v>
      </c>
      <c r="D32" s="12">
        <v>15456</v>
      </c>
      <c r="E32" s="12">
        <v>14461</v>
      </c>
      <c r="F32" s="13">
        <f t="shared" si="0"/>
        <v>-6.4376293995859157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1</v>
      </c>
      <c r="D33" s="9">
        <v>0</v>
      </c>
      <c r="E33" s="9">
        <v>3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194798</v>
      </c>
      <c r="C35" s="15">
        <f t="shared" ref="C35:E35" si="1">SUM(C7:C34)</f>
        <v>200339</v>
      </c>
      <c r="D35" s="15">
        <f t="shared" si="1"/>
        <v>966734</v>
      </c>
      <c r="E35" s="15">
        <f t="shared" si="1"/>
        <v>1009932</v>
      </c>
      <c r="F35" s="16">
        <f t="shared" si="0"/>
        <v>4.4684473702176604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287151</v>
      </c>
      <c r="G38" s="42">
        <f>LOOKUP(E38,$A$38:$A$65,$C$38:$C$65)</f>
        <v>276629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11106</v>
      </c>
      <c r="C39" s="41">
        <f t="shared" ref="C39:C65" si="5">D8</f>
        <v>7814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230033</v>
      </c>
      <c r="G39" s="42">
        <f t="shared" ref="G39:G65" si="8">LOOKUP(E39,$A$38:$A$65,$C$38:$C$65)</f>
        <v>233151</v>
      </c>
    </row>
    <row r="40" spans="1:9" x14ac:dyDescent="0.25">
      <c r="A40" s="42" t="str">
        <f t="shared" si="3"/>
        <v>ALMERIA</v>
      </c>
      <c r="B40" s="41">
        <f t="shared" si="4"/>
        <v>47759</v>
      </c>
      <c r="C40" s="41">
        <f t="shared" si="5"/>
        <v>52921</v>
      </c>
      <c r="D40" s="41">
        <f t="shared" si="6"/>
        <v>6</v>
      </c>
      <c r="E40" s="42" t="str">
        <f t="shared" si="2"/>
        <v>BALEARES</v>
      </c>
      <c r="F40" s="42">
        <f t="shared" si="7"/>
        <v>143315</v>
      </c>
      <c r="G40" s="42">
        <f t="shared" si="8"/>
        <v>114749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128974</v>
      </c>
      <c r="G41" s="42">
        <f t="shared" si="8"/>
        <v>120256</v>
      </c>
    </row>
    <row r="42" spans="1:9" x14ac:dyDescent="0.25">
      <c r="A42" s="42" t="str">
        <f t="shared" si="3"/>
        <v>BAHIA DE ALGECIRAS</v>
      </c>
      <c r="B42" s="41">
        <f t="shared" si="4"/>
        <v>287151</v>
      </c>
      <c r="C42" s="41">
        <f t="shared" si="5"/>
        <v>276629</v>
      </c>
      <c r="D42" s="41">
        <f t="shared" si="6"/>
        <v>1</v>
      </c>
      <c r="E42" s="42" t="str">
        <f t="shared" si="2"/>
        <v>BARCELONA</v>
      </c>
      <c r="F42" s="42">
        <f t="shared" si="7"/>
        <v>55578</v>
      </c>
      <c r="G42" s="42">
        <f t="shared" si="8"/>
        <v>45572</v>
      </c>
    </row>
    <row r="43" spans="1:9" x14ac:dyDescent="0.25">
      <c r="A43" s="42" t="str">
        <f t="shared" si="3"/>
        <v>BAHIA DE CADIZ</v>
      </c>
      <c r="B43" s="41">
        <f t="shared" si="4"/>
        <v>5145</v>
      </c>
      <c r="C43" s="41">
        <f t="shared" si="5"/>
        <v>5243</v>
      </c>
      <c r="D43" s="41">
        <f t="shared" si="6"/>
        <v>14</v>
      </c>
      <c r="E43" s="42" t="str">
        <f t="shared" si="2"/>
        <v>ALMERIA</v>
      </c>
      <c r="F43" s="42">
        <f t="shared" si="7"/>
        <v>47759</v>
      </c>
      <c r="G43" s="42">
        <f t="shared" si="8"/>
        <v>52921</v>
      </c>
    </row>
    <row r="44" spans="1:9" x14ac:dyDescent="0.25">
      <c r="A44" s="42" t="str">
        <f t="shared" si="3"/>
        <v>BALEARES</v>
      </c>
      <c r="B44" s="41">
        <f t="shared" si="4"/>
        <v>143315</v>
      </c>
      <c r="C44" s="41">
        <f t="shared" si="5"/>
        <v>114749</v>
      </c>
      <c r="D44" s="41">
        <f t="shared" si="6"/>
        <v>3</v>
      </c>
      <c r="E44" s="42" t="str">
        <f t="shared" si="2"/>
        <v>LAS PALMAS</v>
      </c>
      <c r="F44" s="42">
        <f t="shared" si="7"/>
        <v>33691</v>
      </c>
      <c r="G44" s="42">
        <f t="shared" si="8"/>
        <v>44107</v>
      </c>
    </row>
    <row r="45" spans="1:9" x14ac:dyDescent="0.25">
      <c r="A45" s="42" t="str">
        <f t="shared" si="3"/>
        <v>BARCELONA</v>
      </c>
      <c r="B45" s="41">
        <f t="shared" si="4"/>
        <v>55578</v>
      </c>
      <c r="C45" s="41">
        <f t="shared" si="5"/>
        <v>45572</v>
      </c>
      <c r="D45" s="41">
        <f t="shared" si="6"/>
        <v>5</v>
      </c>
      <c r="E45" s="42" t="str">
        <f t="shared" si="2"/>
        <v>MELILLA</v>
      </c>
      <c r="F45" s="42">
        <f t="shared" si="7"/>
        <v>20159</v>
      </c>
      <c r="G45" s="42">
        <f t="shared" si="8"/>
        <v>15869</v>
      </c>
    </row>
    <row r="46" spans="1:9" x14ac:dyDescent="0.25">
      <c r="A46" s="42" t="str">
        <f t="shared" si="3"/>
        <v>BILBAO</v>
      </c>
      <c r="B46" s="41">
        <f t="shared" si="4"/>
        <v>11000</v>
      </c>
      <c r="C46" s="41">
        <f t="shared" si="5"/>
        <v>12275</v>
      </c>
      <c r="D46" s="41">
        <f t="shared" si="6"/>
        <v>12</v>
      </c>
      <c r="E46" s="42" t="str">
        <f t="shared" si="2"/>
        <v>VALENCIA</v>
      </c>
      <c r="F46" s="42">
        <f t="shared" si="7"/>
        <v>14461</v>
      </c>
      <c r="G46" s="42">
        <f t="shared" si="8"/>
        <v>15456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11730</v>
      </c>
      <c r="G47" s="42">
        <f t="shared" si="8"/>
        <v>9677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11106</v>
      </c>
      <c r="G48" s="42">
        <f t="shared" si="8"/>
        <v>7814</v>
      </c>
    </row>
    <row r="49" spans="1:7" x14ac:dyDescent="0.25">
      <c r="A49" s="42" t="str">
        <f t="shared" si="3"/>
        <v>CEUTA</v>
      </c>
      <c r="B49" s="41">
        <f t="shared" si="4"/>
        <v>128974</v>
      </c>
      <c r="C49" s="41">
        <f t="shared" si="5"/>
        <v>120256</v>
      </c>
      <c r="D49" s="41">
        <f t="shared" si="6"/>
        <v>4</v>
      </c>
      <c r="E49" s="42" t="str">
        <f t="shared" si="2"/>
        <v>BILBAO</v>
      </c>
      <c r="F49" s="42">
        <f t="shared" si="7"/>
        <v>11000</v>
      </c>
      <c r="G49" s="42">
        <f t="shared" si="8"/>
        <v>12275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9585</v>
      </c>
      <c r="G50" s="42">
        <f t="shared" si="8"/>
        <v>11264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113</v>
      </c>
      <c r="D51" s="41">
        <f t="shared" si="6"/>
        <v>16</v>
      </c>
      <c r="E51" s="42" t="str">
        <f t="shared" si="2"/>
        <v>BAHIA DE CADIZ</v>
      </c>
      <c r="F51" s="42">
        <f t="shared" si="7"/>
        <v>5145</v>
      </c>
      <c r="G51" s="42">
        <f t="shared" si="8"/>
        <v>5243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235</v>
      </c>
      <c r="G52" s="42">
        <f t="shared" si="8"/>
        <v>640</v>
      </c>
    </row>
    <row r="53" spans="1:7" x14ac:dyDescent="0.25">
      <c r="A53" s="42" t="str">
        <f t="shared" si="3"/>
        <v>LAS PALMAS</v>
      </c>
      <c r="B53" s="41">
        <f t="shared" si="4"/>
        <v>33691</v>
      </c>
      <c r="C53" s="41">
        <f t="shared" si="5"/>
        <v>44107</v>
      </c>
      <c r="D53" s="41">
        <f t="shared" si="6"/>
        <v>7</v>
      </c>
      <c r="E53" s="42" t="str">
        <f t="shared" si="2"/>
        <v>GIJON</v>
      </c>
      <c r="F53" s="42">
        <f t="shared" si="7"/>
        <v>7</v>
      </c>
      <c r="G53" s="42">
        <f t="shared" si="8"/>
        <v>113</v>
      </c>
    </row>
    <row r="54" spans="1:7" x14ac:dyDescent="0.25">
      <c r="A54" s="42" t="str">
        <f t="shared" si="3"/>
        <v>MALAGA</v>
      </c>
      <c r="B54" s="41">
        <f t="shared" si="4"/>
        <v>11730</v>
      </c>
      <c r="C54" s="41">
        <f t="shared" si="5"/>
        <v>9677</v>
      </c>
      <c r="D54" s="41">
        <f t="shared" si="6"/>
        <v>10</v>
      </c>
      <c r="E54" s="42" t="str">
        <f t="shared" si="2"/>
        <v>VIGO</v>
      </c>
      <c r="F54" s="42">
        <f t="shared" si="7"/>
        <v>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20159</v>
      </c>
      <c r="C56" s="41">
        <f t="shared" si="5"/>
        <v>15869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988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230033</v>
      </c>
      <c r="C59" s="41">
        <f t="shared" si="5"/>
        <v>233151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9585</v>
      </c>
      <c r="C60" s="41">
        <f t="shared" si="5"/>
        <v>11264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235</v>
      </c>
      <c r="C62" s="41">
        <f t="shared" si="5"/>
        <v>640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14461</v>
      </c>
      <c r="C63" s="41">
        <f t="shared" si="5"/>
        <v>15456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</v>
      </c>
      <c r="C64" s="41">
        <f t="shared" si="5"/>
        <v>0</v>
      </c>
      <c r="D64" s="41">
        <f t="shared" si="6"/>
        <v>17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129</v>
      </c>
      <c r="C7" s="9">
        <v>122</v>
      </c>
      <c r="D7" s="9">
        <v>600</v>
      </c>
      <c r="E7" s="9">
        <v>574</v>
      </c>
      <c r="F7" s="10">
        <f>((E7*100)/D7)-100</f>
        <v>-4.3333333333333286</v>
      </c>
      <c r="G7" s="1"/>
      <c r="H7" s="1"/>
      <c r="I7" s="1"/>
    </row>
    <row r="8" spans="1:12" x14ac:dyDescent="0.25">
      <c r="A8" s="11" t="s">
        <v>42</v>
      </c>
      <c r="B8" s="12">
        <v>111</v>
      </c>
      <c r="C8" s="12">
        <v>107</v>
      </c>
      <c r="D8" s="12">
        <v>475</v>
      </c>
      <c r="E8" s="12">
        <v>505</v>
      </c>
      <c r="F8" s="13">
        <f t="shared" ref="F8:F35" si="0">((E8*100)/D8)-100</f>
        <v>6.3157894736842053</v>
      </c>
      <c r="G8" s="1"/>
      <c r="H8" s="1"/>
      <c r="I8" s="1"/>
    </row>
    <row r="9" spans="1:12" x14ac:dyDescent="0.25">
      <c r="A9" s="8" t="s">
        <v>43</v>
      </c>
      <c r="B9" s="9">
        <v>167</v>
      </c>
      <c r="C9" s="9">
        <v>148</v>
      </c>
      <c r="D9" s="9">
        <v>824</v>
      </c>
      <c r="E9" s="9">
        <v>759</v>
      </c>
      <c r="F9" s="10">
        <f t="shared" si="0"/>
        <v>-7.8883495145631031</v>
      </c>
      <c r="G9" s="1"/>
      <c r="H9" s="1"/>
      <c r="I9" s="1"/>
    </row>
    <row r="10" spans="1:12" x14ac:dyDescent="0.25">
      <c r="A10" s="11" t="s">
        <v>44</v>
      </c>
      <c r="B10" s="12">
        <v>75</v>
      </c>
      <c r="C10" s="12">
        <v>87</v>
      </c>
      <c r="D10" s="12">
        <v>372</v>
      </c>
      <c r="E10" s="12">
        <v>416</v>
      </c>
      <c r="F10" s="13">
        <f t="shared" si="0"/>
        <v>11.827956989247312</v>
      </c>
      <c r="G10" s="1"/>
      <c r="H10" s="1"/>
      <c r="I10" s="1"/>
    </row>
    <row r="11" spans="1:12" x14ac:dyDescent="0.25">
      <c r="A11" s="8" t="s">
        <v>45</v>
      </c>
      <c r="B11" s="9">
        <v>1700</v>
      </c>
      <c r="C11" s="9">
        <v>1673</v>
      </c>
      <c r="D11" s="9">
        <v>8891</v>
      </c>
      <c r="E11" s="9">
        <v>8328</v>
      </c>
      <c r="F11" s="10">
        <f t="shared" si="0"/>
        <v>-6.3322460915532588</v>
      </c>
      <c r="G11" s="1"/>
      <c r="H11" s="1"/>
      <c r="I11" s="1"/>
    </row>
    <row r="12" spans="1:12" x14ac:dyDescent="0.25">
      <c r="A12" s="11" t="s">
        <v>46</v>
      </c>
      <c r="B12" s="12">
        <v>181</v>
      </c>
      <c r="C12" s="12">
        <v>170</v>
      </c>
      <c r="D12" s="12">
        <v>679</v>
      </c>
      <c r="E12" s="12">
        <v>715</v>
      </c>
      <c r="F12" s="13">
        <f t="shared" si="0"/>
        <v>5.3019145802650911</v>
      </c>
      <c r="G12" s="1"/>
      <c r="H12" s="1"/>
      <c r="I12" s="1"/>
    </row>
    <row r="13" spans="1:12" x14ac:dyDescent="0.25">
      <c r="A13" s="8" t="s">
        <v>47</v>
      </c>
      <c r="B13" s="9">
        <v>991</v>
      </c>
      <c r="C13" s="9">
        <v>1056</v>
      </c>
      <c r="D13" s="9">
        <v>3848</v>
      </c>
      <c r="E13" s="9">
        <v>3995</v>
      </c>
      <c r="F13" s="10">
        <f t="shared" si="0"/>
        <v>3.8201663201663223</v>
      </c>
      <c r="G13" s="1"/>
      <c r="H13" s="1"/>
      <c r="I13" s="1"/>
    </row>
    <row r="14" spans="1:12" x14ac:dyDescent="0.25">
      <c r="A14" s="11" t="s">
        <v>48</v>
      </c>
      <c r="B14" s="12">
        <v>774</v>
      </c>
      <c r="C14" s="12">
        <v>873</v>
      </c>
      <c r="D14" s="12">
        <v>3325</v>
      </c>
      <c r="E14" s="12">
        <v>3683</v>
      </c>
      <c r="F14" s="13">
        <f t="shared" si="0"/>
        <v>10.766917293233078</v>
      </c>
      <c r="G14" s="1"/>
      <c r="H14" s="1"/>
      <c r="I14" s="1"/>
    </row>
    <row r="15" spans="1:12" x14ac:dyDescent="0.25">
      <c r="A15" s="8" t="s">
        <v>49</v>
      </c>
      <c r="B15" s="9">
        <v>310</v>
      </c>
      <c r="C15" s="9">
        <v>330</v>
      </c>
      <c r="D15" s="9">
        <v>1470</v>
      </c>
      <c r="E15" s="9">
        <v>1464</v>
      </c>
      <c r="F15" s="10">
        <f t="shared" si="0"/>
        <v>-0.40816326530612912</v>
      </c>
      <c r="G15" s="1"/>
      <c r="H15" s="1"/>
      <c r="I15" s="1"/>
    </row>
    <row r="16" spans="1:12" x14ac:dyDescent="0.25">
      <c r="A16" s="11" t="s">
        <v>50</v>
      </c>
      <c r="B16" s="12">
        <v>159</v>
      </c>
      <c r="C16" s="12">
        <v>141</v>
      </c>
      <c r="D16" s="12">
        <v>728</v>
      </c>
      <c r="E16" s="12">
        <v>725</v>
      </c>
      <c r="F16" s="13">
        <f t="shared" si="0"/>
        <v>-0.4120879120879124</v>
      </c>
      <c r="G16" s="1"/>
      <c r="H16" s="1"/>
      <c r="I16" s="1"/>
    </row>
    <row r="17" spans="1:9" x14ac:dyDescent="0.25">
      <c r="A17" s="8" t="s">
        <v>51</v>
      </c>
      <c r="B17" s="9">
        <v>102</v>
      </c>
      <c r="C17" s="9">
        <v>107</v>
      </c>
      <c r="D17" s="9">
        <v>470</v>
      </c>
      <c r="E17" s="9">
        <v>481</v>
      </c>
      <c r="F17" s="10">
        <f t="shared" si="0"/>
        <v>2.3404255319148888</v>
      </c>
      <c r="G17" s="1"/>
      <c r="H17" s="1"/>
      <c r="I17" s="1"/>
    </row>
    <row r="18" spans="1:9" x14ac:dyDescent="0.25">
      <c r="A18" s="11" t="s">
        <v>52</v>
      </c>
      <c r="B18" s="12">
        <v>655</v>
      </c>
      <c r="C18" s="12">
        <v>764</v>
      </c>
      <c r="D18" s="12">
        <v>3454</v>
      </c>
      <c r="E18" s="12">
        <v>3724</v>
      </c>
      <c r="F18" s="13">
        <f t="shared" si="0"/>
        <v>7.8170237405906136</v>
      </c>
      <c r="G18" s="1"/>
      <c r="H18" s="1"/>
      <c r="I18" s="1"/>
    </row>
    <row r="19" spans="1:9" x14ac:dyDescent="0.25">
      <c r="A19" s="8" t="s">
        <v>53</v>
      </c>
      <c r="B19" s="9">
        <v>96</v>
      </c>
      <c r="C19" s="9">
        <v>97</v>
      </c>
      <c r="D19" s="9">
        <v>436</v>
      </c>
      <c r="E19" s="9">
        <v>444</v>
      </c>
      <c r="F19" s="10">
        <f t="shared" si="0"/>
        <v>1.8348623853211024</v>
      </c>
      <c r="G19" s="1"/>
      <c r="H19" s="1"/>
      <c r="I19" s="1"/>
    </row>
    <row r="20" spans="1:9" x14ac:dyDescent="0.25">
      <c r="A20" s="11" t="s">
        <v>54</v>
      </c>
      <c r="B20" s="12">
        <v>99</v>
      </c>
      <c r="C20" s="12">
        <v>76</v>
      </c>
      <c r="D20" s="12">
        <v>442</v>
      </c>
      <c r="E20" s="12">
        <v>409</v>
      </c>
      <c r="F20" s="13">
        <f t="shared" si="0"/>
        <v>-7.4660633484162844</v>
      </c>
      <c r="G20" s="1"/>
      <c r="H20" s="1"/>
      <c r="I20" s="1"/>
    </row>
    <row r="21" spans="1:9" x14ac:dyDescent="0.25">
      <c r="A21" s="8" t="s">
        <v>55</v>
      </c>
      <c r="B21" s="9">
        <v>123</v>
      </c>
      <c r="C21" s="9">
        <v>133</v>
      </c>
      <c r="D21" s="9">
        <v>630</v>
      </c>
      <c r="E21" s="9">
        <v>640</v>
      </c>
      <c r="F21" s="10">
        <f t="shared" si="0"/>
        <v>1.5873015873015817</v>
      </c>
      <c r="G21" s="1"/>
      <c r="H21" s="1"/>
      <c r="I21" s="1"/>
    </row>
    <row r="22" spans="1:9" x14ac:dyDescent="0.25">
      <c r="A22" s="11" t="s">
        <v>56</v>
      </c>
      <c r="B22" s="12">
        <v>976</v>
      </c>
      <c r="C22" s="12">
        <v>841</v>
      </c>
      <c r="D22" s="12">
        <v>5069</v>
      </c>
      <c r="E22" s="12">
        <v>4304</v>
      </c>
      <c r="F22" s="13">
        <f t="shared" si="0"/>
        <v>-15.091734069836264</v>
      </c>
      <c r="G22" s="1"/>
      <c r="H22" s="1"/>
      <c r="I22" s="1"/>
    </row>
    <row r="23" spans="1:9" x14ac:dyDescent="0.25">
      <c r="A23" s="8" t="s">
        <v>57</v>
      </c>
      <c r="B23" s="9">
        <v>170</v>
      </c>
      <c r="C23" s="9">
        <v>164</v>
      </c>
      <c r="D23" s="9">
        <v>665</v>
      </c>
      <c r="E23" s="9">
        <v>649</v>
      </c>
      <c r="F23" s="10">
        <f t="shared" si="0"/>
        <v>-2.4060150375939884</v>
      </c>
      <c r="G23" s="1"/>
      <c r="H23" s="1"/>
      <c r="I23" s="1"/>
    </row>
    <row r="24" spans="1:9" x14ac:dyDescent="0.25">
      <c r="A24" s="11" t="s">
        <v>58</v>
      </c>
      <c r="B24" s="12">
        <v>101</v>
      </c>
      <c r="C24" s="12">
        <v>76</v>
      </c>
      <c r="D24" s="12">
        <v>393</v>
      </c>
      <c r="E24" s="12">
        <v>442</v>
      </c>
      <c r="F24" s="13">
        <f t="shared" si="0"/>
        <v>12.468193384223923</v>
      </c>
      <c r="G24" s="1"/>
      <c r="H24" s="1"/>
      <c r="I24" s="1"/>
    </row>
    <row r="25" spans="1:9" x14ac:dyDescent="0.25">
      <c r="A25" s="8" t="s">
        <v>59</v>
      </c>
      <c r="B25" s="9">
        <v>85</v>
      </c>
      <c r="C25" s="9">
        <v>83</v>
      </c>
      <c r="D25" s="9">
        <v>402</v>
      </c>
      <c r="E25" s="9">
        <v>401</v>
      </c>
      <c r="F25" s="10">
        <f t="shared" si="0"/>
        <v>-0.24875621890546995</v>
      </c>
      <c r="G25" s="1"/>
      <c r="H25" s="1"/>
      <c r="I25" s="1"/>
    </row>
    <row r="26" spans="1:9" x14ac:dyDescent="0.25">
      <c r="A26" s="11" t="s">
        <v>60</v>
      </c>
      <c r="B26" s="12">
        <v>54</v>
      </c>
      <c r="C26" s="12">
        <v>52</v>
      </c>
      <c r="D26" s="12">
        <v>207</v>
      </c>
      <c r="E26" s="12">
        <v>211</v>
      </c>
      <c r="F26" s="13">
        <f t="shared" si="0"/>
        <v>1.9323671497584485</v>
      </c>
      <c r="G26" s="1"/>
      <c r="H26" s="1"/>
      <c r="I26" s="1"/>
    </row>
    <row r="27" spans="1:9" x14ac:dyDescent="0.25">
      <c r="A27" s="8" t="s">
        <v>61</v>
      </c>
      <c r="B27" s="9">
        <v>149</v>
      </c>
      <c r="C27" s="9">
        <v>135</v>
      </c>
      <c r="D27" s="9">
        <v>664</v>
      </c>
      <c r="E27" s="9">
        <v>645</v>
      </c>
      <c r="F27" s="10">
        <f t="shared" si="0"/>
        <v>-2.861445783132524</v>
      </c>
      <c r="G27" s="1"/>
      <c r="H27" s="1"/>
      <c r="I27" s="1"/>
    </row>
    <row r="28" spans="1:9" x14ac:dyDescent="0.25">
      <c r="A28" s="11" t="s">
        <v>62</v>
      </c>
      <c r="B28" s="12">
        <v>1607</v>
      </c>
      <c r="C28" s="12">
        <v>1406</v>
      </c>
      <c r="D28" s="12">
        <v>8142</v>
      </c>
      <c r="E28" s="12">
        <v>7342</v>
      </c>
      <c r="F28" s="13">
        <f t="shared" si="0"/>
        <v>-9.8255956767379047</v>
      </c>
      <c r="G28" s="1"/>
      <c r="H28" s="1"/>
      <c r="I28" s="1"/>
    </row>
    <row r="29" spans="1:9" x14ac:dyDescent="0.25">
      <c r="A29" s="8" t="s">
        <v>63</v>
      </c>
      <c r="B29" s="9">
        <v>144</v>
      </c>
      <c r="C29" s="9">
        <v>135</v>
      </c>
      <c r="D29" s="9">
        <v>639</v>
      </c>
      <c r="E29" s="9">
        <v>641</v>
      </c>
      <c r="F29" s="10">
        <f t="shared" si="0"/>
        <v>0.31298904538341787</v>
      </c>
      <c r="G29" s="1"/>
      <c r="H29" s="1"/>
      <c r="I29" s="1"/>
    </row>
    <row r="30" spans="1:9" x14ac:dyDescent="0.25">
      <c r="A30" s="11" t="s">
        <v>64</v>
      </c>
      <c r="B30" s="12">
        <v>119</v>
      </c>
      <c r="C30" s="12">
        <v>129</v>
      </c>
      <c r="D30" s="12">
        <v>522</v>
      </c>
      <c r="E30" s="12">
        <v>621</v>
      </c>
      <c r="F30" s="13">
        <f t="shared" si="0"/>
        <v>18.965517241379317</v>
      </c>
      <c r="G30" s="1"/>
      <c r="H30" s="1"/>
      <c r="I30" s="1"/>
    </row>
    <row r="31" spans="1:9" x14ac:dyDescent="0.25">
      <c r="A31" s="8" t="s">
        <v>65</v>
      </c>
      <c r="B31" s="9">
        <v>232</v>
      </c>
      <c r="C31" s="9">
        <v>229</v>
      </c>
      <c r="D31" s="9">
        <v>1069</v>
      </c>
      <c r="E31" s="9">
        <v>1067</v>
      </c>
      <c r="F31" s="10">
        <f t="shared" si="0"/>
        <v>-0.18709073900842554</v>
      </c>
      <c r="G31" s="1"/>
      <c r="H31" s="1"/>
      <c r="I31" s="1"/>
    </row>
    <row r="32" spans="1:9" x14ac:dyDescent="0.25">
      <c r="A32" s="11" t="s">
        <v>66</v>
      </c>
      <c r="B32" s="12">
        <v>595</v>
      </c>
      <c r="C32" s="12">
        <v>632</v>
      </c>
      <c r="D32" s="12">
        <v>2713</v>
      </c>
      <c r="E32" s="12">
        <v>2852</v>
      </c>
      <c r="F32" s="13">
        <f t="shared" si="0"/>
        <v>5.1234795429413964</v>
      </c>
      <c r="G32" s="1"/>
      <c r="H32" s="1"/>
      <c r="I32" s="1"/>
    </row>
    <row r="33" spans="1:9" x14ac:dyDescent="0.25">
      <c r="A33" s="8" t="s">
        <v>67</v>
      </c>
      <c r="B33" s="9">
        <v>208</v>
      </c>
      <c r="C33" s="9">
        <v>232</v>
      </c>
      <c r="D33" s="9">
        <v>936</v>
      </c>
      <c r="E33" s="9">
        <v>924</v>
      </c>
      <c r="F33" s="10">
        <f t="shared" si="0"/>
        <v>-1.2820512820512846</v>
      </c>
      <c r="G33" s="1"/>
      <c r="H33" s="1"/>
      <c r="I33" s="1"/>
    </row>
    <row r="34" spans="1:9" x14ac:dyDescent="0.25">
      <c r="A34" s="11" t="s">
        <v>68</v>
      </c>
      <c r="B34" s="12">
        <v>36</v>
      </c>
      <c r="C34" s="12">
        <v>38</v>
      </c>
      <c r="D34" s="12">
        <v>145</v>
      </c>
      <c r="E34" s="12">
        <v>160</v>
      </c>
      <c r="F34" s="13">
        <f t="shared" si="0"/>
        <v>10.34482758620689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10148</v>
      </c>
      <c r="C35" s="15">
        <f t="shared" ref="C35:E35" si="1">SUM(C7:C34)</f>
        <v>10036</v>
      </c>
      <c r="D35" s="15">
        <f t="shared" si="1"/>
        <v>48210</v>
      </c>
      <c r="E35" s="15">
        <f t="shared" si="1"/>
        <v>47121</v>
      </c>
      <c r="F35" s="16">
        <f t="shared" si="0"/>
        <v>-2.2588674548848786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574</v>
      </c>
      <c r="C38" s="41">
        <f>D7</f>
        <v>600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8328</v>
      </c>
      <c r="G38" s="42">
        <f>LOOKUP(E38,$A$38:$A$65,$C$38:$C$65)</f>
        <v>8891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505</v>
      </c>
      <c r="C39" s="41">
        <f t="shared" ref="C39:C65" si="5">D8</f>
        <v>475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7342</v>
      </c>
      <c r="G39" s="42">
        <f t="shared" ref="G39:G65" si="8">LOOKUP(E39,$A$38:$A$65,$C$38:$C$65)</f>
        <v>8142</v>
      </c>
    </row>
    <row r="40" spans="1:9" x14ac:dyDescent="0.25">
      <c r="A40" s="42" t="str">
        <f t="shared" si="3"/>
        <v>ALMERIA</v>
      </c>
      <c r="B40" s="41">
        <f t="shared" si="4"/>
        <v>759</v>
      </c>
      <c r="C40" s="41">
        <f t="shared" si="5"/>
        <v>824</v>
      </c>
      <c r="D40" s="41">
        <f t="shared" si="6"/>
        <v>11</v>
      </c>
      <c r="E40" s="42" t="str">
        <f t="shared" si="2"/>
        <v>LAS PALMAS</v>
      </c>
      <c r="F40" s="42">
        <f t="shared" si="7"/>
        <v>4304</v>
      </c>
      <c r="G40" s="42">
        <f t="shared" si="8"/>
        <v>5069</v>
      </c>
    </row>
    <row r="41" spans="1:9" x14ac:dyDescent="0.25">
      <c r="A41" s="42" t="str">
        <f t="shared" si="3"/>
        <v>AVILES</v>
      </c>
      <c r="B41" s="41">
        <f t="shared" si="4"/>
        <v>416</v>
      </c>
      <c r="C41" s="41">
        <f t="shared" si="5"/>
        <v>372</v>
      </c>
      <c r="D41" s="41">
        <f t="shared" si="6"/>
        <v>24</v>
      </c>
      <c r="E41" s="42" t="str">
        <f t="shared" si="2"/>
        <v>BALEARES</v>
      </c>
      <c r="F41" s="42">
        <f t="shared" si="7"/>
        <v>3995</v>
      </c>
      <c r="G41" s="42">
        <f t="shared" si="8"/>
        <v>3848</v>
      </c>
    </row>
    <row r="42" spans="1:9" x14ac:dyDescent="0.25">
      <c r="A42" s="42" t="str">
        <f t="shared" si="3"/>
        <v>BAHIA DE ALGECIRAS</v>
      </c>
      <c r="B42" s="41">
        <f t="shared" si="4"/>
        <v>8328</v>
      </c>
      <c r="C42" s="41">
        <f t="shared" si="5"/>
        <v>8891</v>
      </c>
      <c r="D42" s="41">
        <f t="shared" si="6"/>
        <v>1</v>
      </c>
      <c r="E42" s="42" t="str">
        <f t="shared" si="2"/>
        <v>CEUTA</v>
      </c>
      <c r="F42" s="42">
        <f t="shared" si="7"/>
        <v>3724</v>
      </c>
      <c r="G42" s="42">
        <f t="shared" si="8"/>
        <v>3454</v>
      </c>
    </row>
    <row r="43" spans="1:9" x14ac:dyDescent="0.25">
      <c r="A43" s="42" t="str">
        <f t="shared" si="3"/>
        <v>BAHIA DE CADIZ</v>
      </c>
      <c r="B43" s="41">
        <f t="shared" si="4"/>
        <v>715</v>
      </c>
      <c r="C43" s="41">
        <f t="shared" si="5"/>
        <v>679</v>
      </c>
      <c r="D43" s="41">
        <f t="shared" si="6"/>
        <v>13</v>
      </c>
      <c r="E43" s="42" t="str">
        <f t="shared" si="2"/>
        <v>BARCELONA</v>
      </c>
      <c r="F43" s="42">
        <f t="shared" si="7"/>
        <v>3683</v>
      </c>
      <c r="G43" s="42">
        <f t="shared" si="8"/>
        <v>3325</v>
      </c>
    </row>
    <row r="44" spans="1:9" x14ac:dyDescent="0.25">
      <c r="A44" s="42" t="str">
        <f t="shared" si="3"/>
        <v>BALEARES</v>
      </c>
      <c r="B44" s="41">
        <f t="shared" si="4"/>
        <v>3995</v>
      </c>
      <c r="C44" s="41">
        <f t="shared" si="5"/>
        <v>3848</v>
      </c>
      <c r="D44" s="41">
        <f t="shared" si="6"/>
        <v>4</v>
      </c>
      <c r="E44" s="42" t="str">
        <f t="shared" si="2"/>
        <v>VALENCIA</v>
      </c>
      <c r="F44" s="42">
        <f t="shared" si="7"/>
        <v>2852</v>
      </c>
      <c r="G44" s="42">
        <f t="shared" si="8"/>
        <v>2713</v>
      </c>
    </row>
    <row r="45" spans="1:9" x14ac:dyDescent="0.25">
      <c r="A45" s="42" t="str">
        <f t="shared" si="3"/>
        <v>BARCELONA</v>
      </c>
      <c r="B45" s="41">
        <f t="shared" si="4"/>
        <v>3683</v>
      </c>
      <c r="C45" s="41">
        <f t="shared" si="5"/>
        <v>3325</v>
      </c>
      <c r="D45" s="41">
        <f t="shared" si="6"/>
        <v>6</v>
      </c>
      <c r="E45" s="42" t="str">
        <f t="shared" si="2"/>
        <v>BILBAO</v>
      </c>
      <c r="F45" s="42">
        <f t="shared" si="7"/>
        <v>1464</v>
      </c>
      <c r="G45" s="42">
        <f t="shared" si="8"/>
        <v>1470</v>
      </c>
    </row>
    <row r="46" spans="1:9" x14ac:dyDescent="0.25">
      <c r="A46" s="42" t="str">
        <f t="shared" si="3"/>
        <v>BILBAO</v>
      </c>
      <c r="B46" s="41">
        <f t="shared" si="4"/>
        <v>1464</v>
      </c>
      <c r="C46" s="41">
        <f t="shared" si="5"/>
        <v>1470</v>
      </c>
      <c r="D46" s="41">
        <f t="shared" si="6"/>
        <v>8</v>
      </c>
      <c r="E46" s="42" t="str">
        <f t="shared" si="2"/>
        <v>TARRAGONA</v>
      </c>
      <c r="F46" s="42">
        <f t="shared" si="7"/>
        <v>1067</v>
      </c>
      <c r="G46" s="42">
        <f t="shared" si="8"/>
        <v>1069</v>
      </c>
    </row>
    <row r="47" spans="1:9" x14ac:dyDescent="0.25">
      <c r="A47" s="42" t="str">
        <f t="shared" si="3"/>
        <v>CARTAGENA</v>
      </c>
      <c r="B47" s="41">
        <f t="shared" si="4"/>
        <v>725</v>
      </c>
      <c r="C47" s="41">
        <f t="shared" si="5"/>
        <v>728</v>
      </c>
      <c r="D47" s="41">
        <f t="shared" si="6"/>
        <v>12</v>
      </c>
      <c r="E47" s="42" t="str">
        <f t="shared" si="2"/>
        <v>VIGO</v>
      </c>
      <c r="F47" s="42">
        <f t="shared" si="7"/>
        <v>924</v>
      </c>
      <c r="G47" s="42">
        <f t="shared" si="8"/>
        <v>936</v>
      </c>
    </row>
    <row r="48" spans="1:9" x14ac:dyDescent="0.25">
      <c r="A48" s="42" t="str">
        <f t="shared" si="3"/>
        <v>CASTELLON</v>
      </c>
      <c r="B48" s="41">
        <f t="shared" si="4"/>
        <v>481</v>
      </c>
      <c r="C48" s="41">
        <f t="shared" si="5"/>
        <v>470</v>
      </c>
      <c r="D48" s="41">
        <f t="shared" si="6"/>
        <v>21</v>
      </c>
      <c r="E48" s="42" t="str">
        <f t="shared" si="2"/>
        <v>ALMERIA</v>
      </c>
      <c r="F48" s="42">
        <f t="shared" si="7"/>
        <v>759</v>
      </c>
      <c r="G48" s="42">
        <f t="shared" si="8"/>
        <v>824</v>
      </c>
    </row>
    <row r="49" spans="1:7" x14ac:dyDescent="0.25">
      <c r="A49" s="42" t="str">
        <f t="shared" si="3"/>
        <v>CEUTA</v>
      </c>
      <c r="B49" s="41">
        <f t="shared" si="4"/>
        <v>3724</v>
      </c>
      <c r="C49" s="41">
        <f t="shared" si="5"/>
        <v>3454</v>
      </c>
      <c r="D49" s="41">
        <f t="shared" si="6"/>
        <v>5</v>
      </c>
      <c r="E49" s="42" t="str">
        <f t="shared" si="2"/>
        <v>CARTAGENA</v>
      </c>
      <c r="F49" s="42">
        <f t="shared" si="7"/>
        <v>725</v>
      </c>
      <c r="G49" s="42">
        <f t="shared" si="8"/>
        <v>728</v>
      </c>
    </row>
    <row r="50" spans="1:7" x14ac:dyDescent="0.25">
      <c r="A50" s="42" t="str">
        <f t="shared" si="3"/>
        <v>FERROL-SAN CIBRAO</v>
      </c>
      <c r="B50" s="41">
        <f t="shared" si="4"/>
        <v>444</v>
      </c>
      <c r="C50" s="41">
        <f t="shared" si="5"/>
        <v>436</v>
      </c>
      <c r="D50" s="41">
        <f t="shared" si="6"/>
        <v>22</v>
      </c>
      <c r="E50" s="42" t="str">
        <f t="shared" si="2"/>
        <v>BAHIA DE CADIZ</v>
      </c>
      <c r="F50" s="42">
        <f t="shared" si="7"/>
        <v>715</v>
      </c>
      <c r="G50" s="42">
        <f t="shared" si="8"/>
        <v>679</v>
      </c>
    </row>
    <row r="51" spans="1:7" x14ac:dyDescent="0.25">
      <c r="A51" s="42" t="str">
        <f t="shared" si="3"/>
        <v>GIJON</v>
      </c>
      <c r="B51" s="41">
        <f t="shared" si="4"/>
        <v>409</v>
      </c>
      <c r="C51" s="41">
        <f t="shared" si="5"/>
        <v>442</v>
      </c>
      <c r="D51" s="41">
        <f t="shared" si="6"/>
        <v>25</v>
      </c>
      <c r="E51" s="42" t="str">
        <f t="shared" si="2"/>
        <v>MALAGA</v>
      </c>
      <c r="F51" s="42">
        <f t="shared" si="7"/>
        <v>649</v>
      </c>
      <c r="G51" s="42">
        <f t="shared" si="8"/>
        <v>665</v>
      </c>
    </row>
    <row r="52" spans="1:7" x14ac:dyDescent="0.25">
      <c r="A52" s="42" t="str">
        <f t="shared" si="3"/>
        <v>HUELVA</v>
      </c>
      <c r="B52" s="41">
        <f t="shared" si="4"/>
        <v>640</v>
      </c>
      <c r="C52" s="41">
        <f t="shared" si="5"/>
        <v>630</v>
      </c>
      <c r="D52" s="41">
        <f t="shared" si="6"/>
        <v>17</v>
      </c>
      <c r="E52" s="42" t="str">
        <f t="shared" si="2"/>
        <v>PASAIA</v>
      </c>
      <c r="F52" s="42">
        <f t="shared" si="7"/>
        <v>645</v>
      </c>
      <c r="G52" s="42">
        <f t="shared" si="8"/>
        <v>664</v>
      </c>
    </row>
    <row r="53" spans="1:7" x14ac:dyDescent="0.25">
      <c r="A53" s="42" t="str">
        <f t="shared" si="3"/>
        <v>LAS PALMAS</v>
      </c>
      <c r="B53" s="41">
        <f t="shared" si="4"/>
        <v>4304</v>
      </c>
      <c r="C53" s="41">
        <f t="shared" si="5"/>
        <v>5069</v>
      </c>
      <c r="D53" s="41">
        <f t="shared" si="6"/>
        <v>3</v>
      </c>
      <c r="E53" s="42" t="str">
        <f t="shared" si="2"/>
        <v>SANTANDER</v>
      </c>
      <c r="F53" s="42">
        <f t="shared" si="7"/>
        <v>641</v>
      </c>
      <c r="G53" s="42">
        <f t="shared" si="8"/>
        <v>639</v>
      </c>
    </row>
    <row r="54" spans="1:7" x14ac:dyDescent="0.25">
      <c r="A54" s="42" t="str">
        <f t="shared" si="3"/>
        <v>MALAGA</v>
      </c>
      <c r="B54" s="41">
        <f t="shared" si="4"/>
        <v>649</v>
      </c>
      <c r="C54" s="41">
        <f t="shared" si="5"/>
        <v>665</v>
      </c>
      <c r="D54" s="41">
        <f t="shared" si="6"/>
        <v>14</v>
      </c>
      <c r="E54" s="42" t="str">
        <f t="shared" si="2"/>
        <v>HUELVA</v>
      </c>
      <c r="F54" s="42">
        <f t="shared" si="7"/>
        <v>640</v>
      </c>
      <c r="G54" s="42">
        <f t="shared" si="8"/>
        <v>630</v>
      </c>
    </row>
    <row r="55" spans="1:7" x14ac:dyDescent="0.25">
      <c r="A55" s="42" t="str">
        <f t="shared" si="3"/>
        <v>MARIN Y RIA DE PONTEVEDRA</v>
      </c>
      <c r="B55" s="41">
        <f t="shared" si="4"/>
        <v>442</v>
      </c>
      <c r="C55" s="41">
        <f t="shared" si="5"/>
        <v>393</v>
      </c>
      <c r="D55" s="41">
        <f t="shared" si="6"/>
        <v>23</v>
      </c>
      <c r="E55" s="42" t="str">
        <f t="shared" si="2"/>
        <v>SEVILLA</v>
      </c>
      <c r="F55" s="42">
        <f t="shared" ref="F55:F65" si="9">LOOKUP(E55,$A$38:$A$65,$B$38:$B$65)</f>
        <v>621</v>
      </c>
      <c r="G55" s="42">
        <f t="shared" si="8"/>
        <v>522</v>
      </c>
    </row>
    <row r="56" spans="1:7" x14ac:dyDescent="0.25">
      <c r="A56" s="42" t="str">
        <f t="shared" si="3"/>
        <v>MELILLA</v>
      </c>
      <c r="B56" s="41">
        <f t="shared" si="4"/>
        <v>401</v>
      </c>
      <c r="C56" s="41">
        <f t="shared" si="5"/>
        <v>402</v>
      </c>
      <c r="D56" s="41">
        <f t="shared" si="6"/>
        <v>26</v>
      </c>
      <c r="E56" s="42" t="str">
        <f t="shared" si="2"/>
        <v>A CORUÑA</v>
      </c>
      <c r="F56" s="42">
        <f t="shared" si="9"/>
        <v>574</v>
      </c>
      <c r="G56" s="42">
        <f t="shared" si="8"/>
        <v>600</v>
      </c>
    </row>
    <row r="57" spans="1:7" x14ac:dyDescent="0.25">
      <c r="A57" s="42" t="str">
        <f t="shared" si="3"/>
        <v>MOTRIL</v>
      </c>
      <c r="B57" s="41">
        <f t="shared" si="4"/>
        <v>211</v>
      </c>
      <c r="C57" s="41">
        <f t="shared" si="5"/>
        <v>207</v>
      </c>
      <c r="D57" s="41">
        <f t="shared" si="6"/>
        <v>27</v>
      </c>
      <c r="E57" s="42" t="str">
        <f t="shared" si="2"/>
        <v>ALICANTE</v>
      </c>
      <c r="F57" s="42">
        <f t="shared" si="9"/>
        <v>505</v>
      </c>
      <c r="G57" s="42">
        <f t="shared" si="8"/>
        <v>475</v>
      </c>
    </row>
    <row r="58" spans="1:7" x14ac:dyDescent="0.25">
      <c r="A58" s="42" t="str">
        <f t="shared" si="3"/>
        <v>PASAIA</v>
      </c>
      <c r="B58" s="41">
        <f t="shared" si="4"/>
        <v>645</v>
      </c>
      <c r="C58" s="41">
        <f t="shared" si="5"/>
        <v>664</v>
      </c>
      <c r="D58" s="41">
        <f t="shared" si="6"/>
        <v>15</v>
      </c>
      <c r="E58" s="42" t="str">
        <f t="shared" si="2"/>
        <v>CASTELLON</v>
      </c>
      <c r="F58" s="42">
        <f t="shared" si="9"/>
        <v>481</v>
      </c>
      <c r="G58" s="42">
        <f t="shared" si="8"/>
        <v>470</v>
      </c>
    </row>
    <row r="59" spans="1:7" x14ac:dyDescent="0.25">
      <c r="A59" s="42" t="str">
        <f t="shared" si="3"/>
        <v>SANTA CRUZ DE TENERIFE</v>
      </c>
      <c r="B59" s="41">
        <f t="shared" si="4"/>
        <v>7342</v>
      </c>
      <c r="C59" s="41">
        <f t="shared" si="5"/>
        <v>8142</v>
      </c>
      <c r="D59" s="41">
        <f t="shared" si="6"/>
        <v>2</v>
      </c>
      <c r="E59" s="42" t="str">
        <f t="shared" si="2"/>
        <v>FERROL-SAN CIBRAO</v>
      </c>
      <c r="F59" s="42">
        <f t="shared" si="9"/>
        <v>444</v>
      </c>
      <c r="G59" s="42">
        <f t="shared" si="8"/>
        <v>436</v>
      </c>
    </row>
    <row r="60" spans="1:7" x14ac:dyDescent="0.25">
      <c r="A60" s="42" t="str">
        <f t="shared" si="3"/>
        <v>SANTANDER</v>
      </c>
      <c r="B60" s="41">
        <f t="shared" si="4"/>
        <v>641</v>
      </c>
      <c r="C60" s="41">
        <f t="shared" si="5"/>
        <v>639</v>
      </c>
      <c r="D60" s="41">
        <f t="shared" si="6"/>
        <v>16</v>
      </c>
      <c r="E60" s="42" t="str">
        <f t="shared" si="2"/>
        <v>MARIN Y RIA DE PONTEVEDRA</v>
      </c>
      <c r="F60" s="42">
        <f t="shared" si="9"/>
        <v>442</v>
      </c>
      <c r="G60" s="42">
        <f t="shared" si="8"/>
        <v>393</v>
      </c>
    </row>
    <row r="61" spans="1:7" x14ac:dyDescent="0.25">
      <c r="A61" s="42" t="str">
        <f t="shared" si="3"/>
        <v>SEVILLA</v>
      </c>
      <c r="B61" s="41">
        <f t="shared" si="4"/>
        <v>621</v>
      </c>
      <c r="C61" s="41">
        <f t="shared" si="5"/>
        <v>522</v>
      </c>
      <c r="D61" s="41">
        <f t="shared" si="6"/>
        <v>18</v>
      </c>
      <c r="E61" s="42" t="str">
        <f t="shared" si="2"/>
        <v>AVILES</v>
      </c>
      <c r="F61" s="42">
        <f t="shared" si="9"/>
        <v>416</v>
      </c>
      <c r="G61" s="42">
        <f t="shared" si="8"/>
        <v>372</v>
      </c>
    </row>
    <row r="62" spans="1:7" x14ac:dyDescent="0.25">
      <c r="A62" s="42" t="str">
        <f t="shared" si="3"/>
        <v>TARRAGONA</v>
      </c>
      <c r="B62" s="41">
        <f t="shared" si="4"/>
        <v>1067</v>
      </c>
      <c r="C62" s="41">
        <f t="shared" si="5"/>
        <v>1069</v>
      </c>
      <c r="D62" s="41">
        <f t="shared" si="6"/>
        <v>9</v>
      </c>
      <c r="E62" s="42" t="str">
        <f t="shared" si="2"/>
        <v>GIJON</v>
      </c>
      <c r="F62" s="42">
        <f t="shared" si="9"/>
        <v>409</v>
      </c>
      <c r="G62" s="42">
        <f t="shared" si="8"/>
        <v>442</v>
      </c>
    </row>
    <row r="63" spans="1:7" x14ac:dyDescent="0.25">
      <c r="A63" s="42" t="str">
        <f t="shared" si="3"/>
        <v>VALENCIA</v>
      </c>
      <c r="B63" s="41">
        <f t="shared" si="4"/>
        <v>2852</v>
      </c>
      <c r="C63" s="41">
        <f t="shared" si="5"/>
        <v>2713</v>
      </c>
      <c r="D63" s="41">
        <f t="shared" si="6"/>
        <v>7</v>
      </c>
      <c r="E63" s="42" t="str">
        <f t="shared" si="2"/>
        <v>MELILLA</v>
      </c>
      <c r="F63" s="42">
        <f t="shared" si="9"/>
        <v>401</v>
      </c>
      <c r="G63" s="42">
        <f t="shared" si="8"/>
        <v>402</v>
      </c>
    </row>
    <row r="64" spans="1:7" x14ac:dyDescent="0.25">
      <c r="A64" s="42" t="str">
        <f t="shared" si="3"/>
        <v>VIGO</v>
      </c>
      <c r="B64" s="41">
        <f t="shared" si="4"/>
        <v>924</v>
      </c>
      <c r="C64" s="41">
        <f t="shared" si="5"/>
        <v>936</v>
      </c>
      <c r="D64" s="41">
        <f t="shared" si="6"/>
        <v>10</v>
      </c>
      <c r="E64" s="42" t="str">
        <f t="shared" si="2"/>
        <v>MOTRIL</v>
      </c>
      <c r="F64" s="42">
        <f t="shared" si="9"/>
        <v>211</v>
      </c>
      <c r="G64" s="42">
        <f t="shared" si="8"/>
        <v>207</v>
      </c>
    </row>
    <row r="65" spans="1:7" x14ac:dyDescent="0.25">
      <c r="A65" s="42" t="str">
        <f t="shared" si="3"/>
        <v>VILAGARCIA</v>
      </c>
      <c r="B65" s="41">
        <f t="shared" si="4"/>
        <v>160</v>
      </c>
      <c r="C65" s="41">
        <f t="shared" si="5"/>
        <v>145</v>
      </c>
      <c r="D65" s="41">
        <f t="shared" si="6"/>
        <v>28</v>
      </c>
      <c r="E65" s="42" t="str">
        <f t="shared" si="2"/>
        <v>VILAGARCIA</v>
      </c>
      <c r="F65" s="42">
        <f t="shared" si="9"/>
        <v>160</v>
      </c>
      <c r="G65" s="42">
        <f t="shared" si="8"/>
        <v>145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1179937</v>
      </c>
      <c r="C7" s="9">
        <v>1062794</v>
      </c>
      <c r="D7" s="9">
        <v>5029064</v>
      </c>
      <c r="E7" s="9">
        <v>4753577</v>
      </c>
      <c r="F7" s="10">
        <f>((E7*100)/D7)-100</f>
        <v>-5.4778980740750143</v>
      </c>
      <c r="G7" s="1"/>
      <c r="H7" s="1"/>
      <c r="I7" s="1"/>
    </row>
    <row r="8" spans="1:12" x14ac:dyDescent="0.25">
      <c r="A8" s="11" t="s">
        <v>42</v>
      </c>
      <c r="B8" s="12">
        <v>1286464</v>
      </c>
      <c r="C8" s="12">
        <v>1169781</v>
      </c>
      <c r="D8" s="12">
        <v>4965438</v>
      </c>
      <c r="E8" s="12">
        <v>5473659</v>
      </c>
      <c r="F8" s="13">
        <f t="shared" ref="F8:F35" si="0">((E8*100)/D8)-100</f>
        <v>10.235169586247977</v>
      </c>
      <c r="G8" s="1"/>
      <c r="H8" s="1"/>
      <c r="I8" s="1"/>
    </row>
    <row r="9" spans="1:12" x14ac:dyDescent="0.25">
      <c r="A9" s="8" t="s">
        <v>43</v>
      </c>
      <c r="B9" s="9">
        <v>2192643</v>
      </c>
      <c r="C9" s="9">
        <v>1765180</v>
      </c>
      <c r="D9" s="9">
        <v>10670390</v>
      </c>
      <c r="E9" s="9">
        <v>9340202</v>
      </c>
      <c r="F9" s="10">
        <f t="shared" si="0"/>
        <v>-12.466161030665234</v>
      </c>
      <c r="G9" s="1"/>
      <c r="H9" s="1"/>
      <c r="I9" s="1"/>
    </row>
    <row r="10" spans="1:12" x14ac:dyDescent="0.25">
      <c r="A10" s="11" t="s">
        <v>44</v>
      </c>
      <c r="B10" s="12">
        <v>339352</v>
      </c>
      <c r="C10" s="12">
        <v>548480</v>
      </c>
      <c r="D10" s="12">
        <v>1994738</v>
      </c>
      <c r="E10" s="12">
        <v>2615186</v>
      </c>
      <c r="F10" s="13">
        <f t="shared" si="0"/>
        <v>31.104235242924148</v>
      </c>
      <c r="G10" s="1"/>
      <c r="H10" s="1"/>
      <c r="I10" s="1"/>
    </row>
    <row r="11" spans="1:12" x14ac:dyDescent="0.25">
      <c r="A11" s="8" t="s">
        <v>45</v>
      </c>
      <c r="B11" s="9">
        <v>15655426</v>
      </c>
      <c r="C11" s="9">
        <v>19657261</v>
      </c>
      <c r="D11" s="9">
        <v>83606443</v>
      </c>
      <c r="E11" s="9">
        <v>92329812</v>
      </c>
      <c r="F11" s="10">
        <f t="shared" si="0"/>
        <v>10.433847783716857</v>
      </c>
      <c r="G11" s="1"/>
      <c r="H11" s="1"/>
      <c r="I11" s="1"/>
    </row>
    <row r="12" spans="1:12" x14ac:dyDescent="0.25">
      <c r="A12" s="11" t="s">
        <v>46</v>
      </c>
      <c r="B12" s="12">
        <v>2471302</v>
      </c>
      <c r="C12" s="12">
        <v>2632973</v>
      </c>
      <c r="D12" s="12">
        <v>8933632</v>
      </c>
      <c r="E12" s="12">
        <v>9494829</v>
      </c>
      <c r="F12" s="13">
        <f t="shared" si="0"/>
        <v>6.2818459502249482</v>
      </c>
      <c r="G12" s="1"/>
      <c r="H12" s="1"/>
      <c r="I12" s="1"/>
    </row>
    <row r="13" spans="1:12" x14ac:dyDescent="0.25">
      <c r="A13" s="8" t="s">
        <v>47</v>
      </c>
      <c r="B13" s="9">
        <v>11912233</v>
      </c>
      <c r="C13" s="9">
        <v>12873770</v>
      </c>
      <c r="D13" s="9">
        <v>42836330</v>
      </c>
      <c r="E13" s="9">
        <v>45661272</v>
      </c>
      <c r="F13" s="10">
        <f t="shared" si="0"/>
        <v>6.5947339559668166</v>
      </c>
      <c r="G13" s="1"/>
      <c r="H13" s="1"/>
      <c r="I13" s="1"/>
    </row>
    <row r="14" spans="1:12" x14ac:dyDescent="0.25">
      <c r="A14" s="11" t="s">
        <v>48</v>
      </c>
      <c r="B14" s="12">
        <v>18025701</v>
      </c>
      <c r="C14" s="12">
        <v>19747095</v>
      </c>
      <c r="D14" s="12">
        <v>71169187</v>
      </c>
      <c r="E14" s="12">
        <v>79951349</v>
      </c>
      <c r="F14" s="13">
        <f t="shared" si="0"/>
        <v>12.339837463648422</v>
      </c>
      <c r="G14" s="1"/>
      <c r="H14" s="1"/>
      <c r="I14" s="1"/>
    </row>
    <row r="15" spans="1:12" x14ac:dyDescent="0.25">
      <c r="A15" s="8" t="s">
        <v>49</v>
      </c>
      <c r="B15" s="9">
        <v>3760354</v>
      </c>
      <c r="C15" s="9">
        <v>4570890</v>
      </c>
      <c r="D15" s="9">
        <v>18251242</v>
      </c>
      <c r="E15" s="9">
        <v>19226891</v>
      </c>
      <c r="F15" s="10">
        <f t="shared" si="0"/>
        <v>5.3456581201432698</v>
      </c>
      <c r="G15" s="1"/>
      <c r="H15" s="1"/>
      <c r="I15" s="1"/>
    </row>
    <row r="16" spans="1:12" x14ac:dyDescent="0.25">
      <c r="A16" s="11" t="s">
        <v>50</v>
      </c>
      <c r="B16" s="12">
        <v>2569917</v>
      </c>
      <c r="C16" s="12">
        <v>2101379</v>
      </c>
      <c r="D16" s="12">
        <v>12122021</v>
      </c>
      <c r="E16" s="12">
        <v>12148921</v>
      </c>
      <c r="F16" s="13">
        <f t="shared" si="0"/>
        <v>0.22191019137815715</v>
      </c>
      <c r="G16" s="1"/>
      <c r="H16" s="1"/>
      <c r="I16" s="1"/>
    </row>
    <row r="17" spans="1:9" x14ac:dyDescent="0.25">
      <c r="A17" s="8" t="s">
        <v>51</v>
      </c>
      <c r="B17" s="9">
        <v>951287</v>
      </c>
      <c r="C17" s="9">
        <v>948531</v>
      </c>
      <c r="D17" s="9">
        <v>4490776</v>
      </c>
      <c r="E17" s="9">
        <v>4509671</v>
      </c>
      <c r="F17" s="10">
        <f t="shared" si="0"/>
        <v>0.42075133562663325</v>
      </c>
      <c r="G17" s="1"/>
      <c r="H17" s="1"/>
      <c r="I17" s="1"/>
    </row>
    <row r="18" spans="1:9" x14ac:dyDescent="0.25">
      <c r="A18" s="11" t="s">
        <v>52</v>
      </c>
      <c r="B18" s="12">
        <v>3223464</v>
      </c>
      <c r="C18" s="12">
        <v>4198036</v>
      </c>
      <c r="D18" s="12">
        <v>18105870</v>
      </c>
      <c r="E18" s="12">
        <v>21464753</v>
      </c>
      <c r="F18" s="13">
        <f t="shared" si="0"/>
        <v>18.551348264402648</v>
      </c>
      <c r="G18" s="1"/>
      <c r="H18" s="1"/>
      <c r="I18" s="1"/>
    </row>
    <row r="19" spans="1:9" x14ac:dyDescent="0.25">
      <c r="A19" s="8" t="s">
        <v>53</v>
      </c>
      <c r="B19" s="9">
        <v>1027932</v>
      </c>
      <c r="C19" s="9">
        <v>950169</v>
      </c>
      <c r="D19" s="9">
        <v>3807910</v>
      </c>
      <c r="E19" s="9">
        <v>3975748</v>
      </c>
      <c r="F19" s="10">
        <f t="shared" si="0"/>
        <v>4.4076146757670216</v>
      </c>
      <c r="G19" s="1"/>
      <c r="H19" s="1"/>
      <c r="I19" s="1"/>
    </row>
    <row r="20" spans="1:9" x14ac:dyDescent="0.25">
      <c r="A20" s="11" t="s">
        <v>54</v>
      </c>
      <c r="B20" s="12">
        <v>1525921</v>
      </c>
      <c r="C20" s="12">
        <v>1123783</v>
      </c>
      <c r="D20" s="12">
        <v>6813498</v>
      </c>
      <c r="E20" s="12">
        <v>6109408</v>
      </c>
      <c r="F20" s="13">
        <f t="shared" si="0"/>
        <v>-10.333752207749967</v>
      </c>
      <c r="G20" s="1"/>
      <c r="H20" s="1"/>
      <c r="I20" s="1"/>
    </row>
    <row r="21" spans="1:9" x14ac:dyDescent="0.25">
      <c r="A21" s="8" t="s">
        <v>55</v>
      </c>
      <c r="B21" s="9">
        <v>1534024</v>
      </c>
      <c r="C21" s="9">
        <v>1734022</v>
      </c>
      <c r="D21" s="9">
        <v>8049291</v>
      </c>
      <c r="E21" s="9">
        <v>8657064</v>
      </c>
      <c r="F21" s="10">
        <f t="shared" si="0"/>
        <v>7.5506401743954825</v>
      </c>
      <c r="G21" s="1"/>
      <c r="H21" s="1"/>
      <c r="I21" s="1"/>
    </row>
    <row r="22" spans="1:9" x14ac:dyDescent="0.25">
      <c r="A22" s="11" t="s">
        <v>56</v>
      </c>
      <c r="B22" s="12">
        <v>10215374</v>
      </c>
      <c r="C22" s="12">
        <v>9941577</v>
      </c>
      <c r="D22" s="12">
        <v>55112527</v>
      </c>
      <c r="E22" s="12">
        <v>54260420</v>
      </c>
      <c r="F22" s="13">
        <f t="shared" si="0"/>
        <v>-1.5461221729136128</v>
      </c>
      <c r="G22" s="1"/>
      <c r="H22" s="1"/>
      <c r="I22" s="1"/>
    </row>
    <row r="23" spans="1:9" x14ac:dyDescent="0.25">
      <c r="A23" s="8" t="s">
        <v>57</v>
      </c>
      <c r="B23" s="9">
        <v>2873229</v>
      </c>
      <c r="C23" s="9">
        <v>2879218</v>
      </c>
      <c r="D23" s="9">
        <v>11387368</v>
      </c>
      <c r="E23" s="9">
        <v>10992053</v>
      </c>
      <c r="F23" s="10">
        <f t="shared" si="0"/>
        <v>-3.4715221287307116</v>
      </c>
      <c r="G23" s="1"/>
      <c r="H23" s="1"/>
      <c r="I23" s="1"/>
    </row>
    <row r="24" spans="1:9" x14ac:dyDescent="0.25">
      <c r="A24" s="11" t="s">
        <v>58</v>
      </c>
      <c r="B24" s="12">
        <v>247309</v>
      </c>
      <c r="C24" s="12">
        <v>193301</v>
      </c>
      <c r="D24" s="12">
        <v>1161905</v>
      </c>
      <c r="E24" s="12">
        <v>1172003</v>
      </c>
      <c r="F24" s="13">
        <f t="shared" si="0"/>
        <v>0.86908998584222275</v>
      </c>
      <c r="G24" s="1"/>
      <c r="H24" s="1"/>
      <c r="I24" s="1"/>
    </row>
    <row r="25" spans="1:9" x14ac:dyDescent="0.25">
      <c r="A25" s="8" t="s">
        <v>59</v>
      </c>
      <c r="B25" s="9">
        <v>798959</v>
      </c>
      <c r="C25" s="9">
        <v>837184</v>
      </c>
      <c r="D25" s="9">
        <v>3747135</v>
      </c>
      <c r="E25" s="9">
        <v>3963187</v>
      </c>
      <c r="F25" s="10">
        <f t="shared" si="0"/>
        <v>5.7657917315495695</v>
      </c>
      <c r="G25" s="1"/>
      <c r="H25" s="1"/>
      <c r="I25" s="1"/>
    </row>
    <row r="26" spans="1:9" x14ac:dyDescent="0.25">
      <c r="A26" s="11" t="s">
        <v>60</v>
      </c>
      <c r="B26" s="12">
        <v>468126</v>
      </c>
      <c r="C26" s="12">
        <v>374447</v>
      </c>
      <c r="D26" s="12">
        <v>1596168</v>
      </c>
      <c r="E26" s="12">
        <v>1757849</v>
      </c>
      <c r="F26" s="13">
        <f t="shared" si="0"/>
        <v>10.129322226733024</v>
      </c>
      <c r="G26" s="1"/>
      <c r="H26" s="1"/>
      <c r="I26" s="1"/>
    </row>
    <row r="27" spans="1:9" x14ac:dyDescent="0.25">
      <c r="A27" s="8" t="s">
        <v>61</v>
      </c>
      <c r="B27" s="9">
        <v>737126</v>
      </c>
      <c r="C27" s="9">
        <v>817411</v>
      </c>
      <c r="D27" s="9">
        <v>3399946</v>
      </c>
      <c r="E27" s="9">
        <v>3505062</v>
      </c>
      <c r="F27" s="10">
        <f t="shared" si="0"/>
        <v>3.0916961622331627</v>
      </c>
      <c r="G27" s="1"/>
      <c r="H27" s="1"/>
      <c r="I27" s="1"/>
    </row>
    <row r="28" spans="1:9" x14ac:dyDescent="0.25">
      <c r="A28" s="11" t="s">
        <v>62</v>
      </c>
      <c r="B28" s="12">
        <v>11883362</v>
      </c>
      <c r="C28" s="12">
        <v>10711932</v>
      </c>
      <c r="D28" s="12">
        <v>62425278</v>
      </c>
      <c r="E28" s="12">
        <v>56469704</v>
      </c>
      <c r="F28" s="13">
        <f t="shared" si="0"/>
        <v>-9.5403243538619051</v>
      </c>
      <c r="G28" s="1"/>
      <c r="H28" s="1"/>
      <c r="I28" s="1"/>
    </row>
    <row r="29" spans="1:9" x14ac:dyDescent="0.25">
      <c r="A29" s="8" t="s">
        <v>63</v>
      </c>
      <c r="B29" s="9">
        <v>2162271</v>
      </c>
      <c r="C29" s="9">
        <v>2069788</v>
      </c>
      <c r="D29" s="9">
        <v>8850351</v>
      </c>
      <c r="E29" s="9">
        <v>8967885</v>
      </c>
      <c r="F29" s="10">
        <f t="shared" si="0"/>
        <v>1.3280151261797357</v>
      </c>
      <c r="G29" s="1"/>
      <c r="H29" s="1"/>
      <c r="I29" s="1"/>
    </row>
    <row r="30" spans="1:9" x14ac:dyDescent="0.25">
      <c r="A30" s="11" t="s">
        <v>64</v>
      </c>
      <c r="B30" s="12">
        <v>436273</v>
      </c>
      <c r="C30" s="12">
        <v>472380</v>
      </c>
      <c r="D30" s="12">
        <v>1946810</v>
      </c>
      <c r="E30" s="12">
        <v>2294297</v>
      </c>
      <c r="F30" s="13">
        <f t="shared" si="0"/>
        <v>17.849045361386061</v>
      </c>
      <c r="G30" s="1"/>
      <c r="H30" s="1"/>
      <c r="I30" s="1"/>
    </row>
    <row r="31" spans="1:9" x14ac:dyDescent="0.25">
      <c r="A31" s="8" t="s">
        <v>65</v>
      </c>
      <c r="B31" s="9">
        <v>3164935</v>
      </c>
      <c r="C31" s="9">
        <v>3108384</v>
      </c>
      <c r="D31" s="9">
        <v>14981893</v>
      </c>
      <c r="E31" s="9">
        <v>15599521</v>
      </c>
      <c r="F31" s="10">
        <f t="shared" si="0"/>
        <v>4.122496402824396</v>
      </c>
      <c r="G31" s="1"/>
      <c r="H31" s="1"/>
      <c r="I31" s="1"/>
    </row>
    <row r="32" spans="1:9" x14ac:dyDescent="0.25">
      <c r="A32" s="11" t="s">
        <v>66</v>
      </c>
      <c r="B32" s="12">
        <v>9516560</v>
      </c>
      <c r="C32" s="12">
        <v>10902437</v>
      </c>
      <c r="D32" s="12">
        <v>44261084</v>
      </c>
      <c r="E32" s="12">
        <v>52377278</v>
      </c>
      <c r="F32" s="13">
        <f t="shared" si="0"/>
        <v>18.337088174342952</v>
      </c>
      <c r="G32" s="1"/>
      <c r="H32" s="1"/>
      <c r="I32" s="1"/>
    </row>
    <row r="33" spans="1:9" x14ac:dyDescent="0.25">
      <c r="A33" s="8" t="s">
        <v>67</v>
      </c>
      <c r="B33" s="9">
        <v>3191217</v>
      </c>
      <c r="C33" s="9">
        <v>3133576</v>
      </c>
      <c r="D33" s="9">
        <v>12117600</v>
      </c>
      <c r="E33" s="9">
        <v>12556615</v>
      </c>
      <c r="F33" s="10">
        <f t="shared" si="0"/>
        <v>3.6229533901102542</v>
      </c>
      <c r="G33" s="1"/>
      <c r="H33" s="1"/>
      <c r="I33" s="1"/>
    </row>
    <row r="34" spans="1:9" x14ac:dyDescent="0.25">
      <c r="A34" s="11" t="s">
        <v>68</v>
      </c>
      <c r="B34" s="12">
        <v>192244</v>
      </c>
      <c r="C34" s="12">
        <v>260309</v>
      </c>
      <c r="D34" s="12">
        <v>772707</v>
      </c>
      <c r="E34" s="12">
        <v>863088</v>
      </c>
      <c r="F34" s="13">
        <f t="shared" si="0"/>
        <v>11.696671571501227</v>
      </c>
      <c r="G34" s="1"/>
      <c r="H34" s="1"/>
      <c r="I34" s="1"/>
    </row>
    <row r="35" spans="1:9" x14ac:dyDescent="0.25">
      <c r="A35" s="14" t="s">
        <v>69</v>
      </c>
      <c r="B35" s="15">
        <f>SUM(B7:B34)</f>
        <v>113542942</v>
      </c>
      <c r="C35" s="15">
        <f t="shared" ref="C35:E35" si="1">SUM(C7:C34)</f>
        <v>120786088</v>
      </c>
      <c r="D35" s="15">
        <f t="shared" si="1"/>
        <v>522606602</v>
      </c>
      <c r="E35" s="15">
        <f t="shared" si="1"/>
        <v>550491304</v>
      </c>
      <c r="F35" s="16">
        <f t="shared" si="0"/>
        <v>5.3356964671487219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4753577</v>
      </c>
      <c r="C38" s="41">
        <f>D7</f>
        <v>5029064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92329812</v>
      </c>
      <c r="G38" s="42">
        <f>LOOKUP(E38,$A$38:$A$65,$C$38:$C$65)</f>
        <v>83606443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5473659</v>
      </c>
      <c r="C39" s="41">
        <f t="shared" ref="C39:C65" si="5">D8</f>
        <v>4965438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79951349</v>
      </c>
      <c r="G39" s="42">
        <f t="shared" ref="G39:G65" si="8">LOOKUP(E39,$A$38:$A$65,$C$38:$C$65)</f>
        <v>71169187</v>
      </c>
    </row>
    <row r="40" spans="1:9" x14ac:dyDescent="0.25">
      <c r="A40" s="42" t="str">
        <f t="shared" si="3"/>
        <v>ALMERIA</v>
      </c>
      <c r="B40" s="41">
        <f t="shared" si="4"/>
        <v>9340202</v>
      </c>
      <c r="C40" s="41">
        <f t="shared" si="5"/>
        <v>10670390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56469704</v>
      </c>
      <c r="G40" s="42">
        <f t="shared" si="8"/>
        <v>62425278</v>
      </c>
    </row>
    <row r="41" spans="1:9" x14ac:dyDescent="0.25">
      <c r="A41" s="42" t="str">
        <f t="shared" si="3"/>
        <v>AVILES</v>
      </c>
      <c r="B41" s="41">
        <f t="shared" si="4"/>
        <v>2615186</v>
      </c>
      <c r="C41" s="41">
        <f t="shared" si="5"/>
        <v>1994738</v>
      </c>
      <c r="D41" s="41">
        <f t="shared" si="6"/>
        <v>24</v>
      </c>
      <c r="E41" s="42" t="str">
        <f t="shared" si="2"/>
        <v>LAS PALMAS</v>
      </c>
      <c r="F41" s="42">
        <f t="shared" si="7"/>
        <v>54260420</v>
      </c>
      <c r="G41" s="42">
        <f t="shared" si="8"/>
        <v>55112527</v>
      </c>
    </row>
    <row r="42" spans="1:9" x14ac:dyDescent="0.25">
      <c r="A42" s="42" t="str">
        <f t="shared" si="3"/>
        <v>BAHIA DE ALGECIRAS</v>
      </c>
      <c r="B42" s="41">
        <f t="shared" si="4"/>
        <v>92329812</v>
      </c>
      <c r="C42" s="41">
        <f t="shared" si="5"/>
        <v>83606443</v>
      </c>
      <c r="D42" s="41">
        <f t="shared" si="6"/>
        <v>1</v>
      </c>
      <c r="E42" s="42" t="str">
        <f t="shared" si="2"/>
        <v>VALENCIA</v>
      </c>
      <c r="F42" s="42">
        <f t="shared" si="7"/>
        <v>52377278</v>
      </c>
      <c r="G42" s="42">
        <f t="shared" si="8"/>
        <v>44261084</v>
      </c>
    </row>
    <row r="43" spans="1:9" x14ac:dyDescent="0.25">
      <c r="A43" s="42" t="str">
        <f t="shared" si="3"/>
        <v>BAHIA DE CADIZ</v>
      </c>
      <c r="B43" s="41">
        <f t="shared" si="4"/>
        <v>9494829</v>
      </c>
      <c r="C43" s="41">
        <f t="shared" si="5"/>
        <v>8933632</v>
      </c>
      <c r="D43" s="41">
        <f t="shared" si="6"/>
        <v>13</v>
      </c>
      <c r="E43" s="42" t="str">
        <f t="shared" si="2"/>
        <v>BALEARES</v>
      </c>
      <c r="F43" s="42">
        <f t="shared" si="7"/>
        <v>45661272</v>
      </c>
      <c r="G43" s="42">
        <f t="shared" si="8"/>
        <v>42836330</v>
      </c>
    </row>
    <row r="44" spans="1:9" x14ac:dyDescent="0.25">
      <c r="A44" s="42" t="str">
        <f t="shared" si="3"/>
        <v>BALEARES</v>
      </c>
      <c r="B44" s="41">
        <f t="shared" si="4"/>
        <v>45661272</v>
      </c>
      <c r="C44" s="41">
        <f t="shared" si="5"/>
        <v>42836330</v>
      </c>
      <c r="D44" s="41">
        <f t="shared" si="6"/>
        <v>6</v>
      </c>
      <c r="E44" s="42" t="str">
        <f t="shared" si="2"/>
        <v>CEUTA</v>
      </c>
      <c r="F44" s="42">
        <f t="shared" si="7"/>
        <v>21464753</v>
      </c>
      <c r="G44" s="42">
        <f t="shared" si="8"/>
        <v>18105870</v>
      </c>
    </row>
    <row r="45" spans="1:9" x14ac:dyDescent="0.25">
      <c r="A45" s="42" t="str">
        <f t="shared" si="3"/>
        <v>BARCELONA</v>
      </c>
      <c r="B45" s="41">
        <f t="shared" si="4"/>
        <v>79951349</v>
      </c>
      <c r="C45" s="41">
        <f t="shared" si="5"/>
        <v>71169187</v>
      </c>
      <c r="D45" s="41">
        <f t="shared" si="6"/>
        <v>2</v>
      </c>
      <c r="E45" s="42" t="str">
        <f t="shared" si="2"/>
        <v>BILBAO</v>
      </c>
      <c r="F45" s="42">
        <f t="shared" si="7"/>
        <v>19226891</v>
      </c>
      <c r="G45" s="42">
        <f t="shared" si="8"/>
        <v>18251242</v>
      </c>
    </row>
    <row r="46" spans="1:9" x14ac:dyDescent="0.25">
      <c r="A46" s="42" t="str">
        <f t="shared" si="3"/>
        <v>BILBAO</v>
      </c>
      <c r="B46" s="41">
        <f t="shared" si="4"/>
        <v>19226891</v>
      </c>
      <c r="C46" s="41">
        <f t="shared" si="5"/>
        <v>18251242</v>
      </c>
      <c r="D46" s="41">
        <f t="shared" si="6"/>
        <v>8</v>
      </c>
      <c r="E46" s="42" t="str">
        <f t="shared" si="2"/>
        <v>TARRAGONA</v>
      </c>
      <c r="F46" s="42">
        <f t="shared" si="7"/>
        <v>15599521</v>
      </c>
      <c r="G46" s="42">
        <f t="shared" si="8"/>
        <v>14981893</v>
      </c>
    </row>
    <row r="47" spans="1:9" x14ac:dyDescent="0.25">
      <c r="A47" s="42" t="str">
        <f t="shared" si="3"/>
        <v>CARTAGENA</v>
      </c>
      <c r="B47" s="41">
        <f t="shared" si="4"/>
        <v>12148921</v>
      </c>
      <c r="C47" s="41">
        <f t="shared" si="5"/>
        <v>12122021</v>
      </c>
      <c r="D47" s="41">
        <f t="shared" si="6"/>
        <v>11</v>
      </c>
      <c r="E47" s="42" t="str">
        <f t="shared" si="2"/>
        <v>VIGO</v>
      </c>
      <c r="F47" s="42">
        <f t="shared" si="7"/>
        <v>12556615</v>
      </c>
      <c r="G47" s="42">
        <f t="shared" si="8"/>
        <v>12117600</v>
      </c>
    </row>
    <row r="48" spans="1:9" x14ac:dyDescent="0.25">
      <c r="A48" s="42" t="str">
        <f t="shared" si="3"/>
        <v>CASTELLON</v>
      </c>
      <c r="B48" s="41">
        <f t="shared" si="4"/>
        <v>4509671</v>
      </c>
      <c r="C48" s="41">
        <f t="shared" si="5"/>
        <v>4490776</v>
      </c>
      <c r="D48" s="41">
        <f t="shared" si="6"/>
        <v>20</v>
      </c>
      <c r="E48" s="42" t="str">
        <f t="shared" si="2"/>
        <v>CARTAGENA</v>
      </c>
      <c r="F48" s="42">
        <f t="shared" si="7"/>
        <v>12148921</v>
      </c>
      <c r="G48" s="42">
        <f t="shared" si="8"/>
        <v>12122021</v>
      </c>
    </row>
    <row r="49" spans="1:7" x14ac:dyDescent="0.25">
      <c r="A49" s="42" t="str">
        <f t="shared" si="3"/>
        <v>CEUTA</v>
      </c>
      <c r="B49" s="41">
        <f t="shared" si="4"/>
        <v>21464753</v>
      </c>
      <c r="C49" s="41">
        <f t="shared" si="5"/>
        <v>18105870</v>
      </c>
      <c r="D49" s="41">
        <f t="shared" si="6"/>
        <v>7</v>
      </c>
      <c r="E49" s="42" t="str">
        <f t="shared" si="2"/>
        <v>MALAGA</v>
      </c>
      <c r="F49" s="42">
        <f t="shared" si="7"/>
        <v>10992053</v>
      </c>
      <c r="G49" s="42">
        <f t="shared" si="8"/>
        <v>11387368</v>
      </c>
    </row>
    <row r="50" spans="1:7" x14ac:dyDescent="0.25">
      <c r="A50" s="42" t="str">
        <f t="shared" si="3"/>
        <v>FERROL-SAN CIBRAO</v>
      </c>
      <c r="B50" s="41">
        <f t="shared" si="4"/>
        <v>3975748</v>
      </c>
      <c r="C50" s="41">
        <f t="shared" si="5"/>
        <v>3807910</v>
      </c>
      <c r="D50" s="41">
        <f t="shared" si="6"/>
        <v>21</v>
      </c>
      <c r="E50" s="42" t="str">
        <f t="shared" si="2"/>
        <v>BAHIA DE CADIZ</v>
      </c>
      <c r="F50" s="42">
        <f t="shared" si="7"/>
        <v>9494829</v>
      </c>
      <c r="G50" s="42">
        <f t="shared" si="8"/>
        <v>8933632</v>
      </c>
    </row>
    <row r="51" spans="1:7" x14ac:dyDescent="0.25">
      <c r="A51" s="42" t="str">
        <f t="shared" si="3"/>
        <v>GIJON</v>
      </c>
      <c r="B51" s="41">
        <f t="shared" si="4"/>
        <v>6109408</v>
      </c>
      <c r="C51" s="41">
        <f t="shared" si="5"/>
        <v>6813498</v>
      </c>
      <c r="D51" s="41">
        <f t="shared" si="6"/>
        <v>17</v>
      </c>
      <c r="E51" s="42" t="str">
        <f t="shared" si="2"/>
        <v>ALMERIA</v>
      </c>
      <c r="F51" s="42">
        <f t="shared" si="7"/>
        <v>9340202</v>
      </c>
      <c r="G51" s="42">
        <f t="shared" si="8"/>
        <v>10670390</v>
      </c>
    </row>
    <row r="52" spans="1:7" x14ac:dyDescent="0.25">
      <c r="A52" s="42" t="str">
        <f t="shared" si="3"/>
        <v>HUELVA</v>
      </c>
      <c r="B52" s="41">
        <f t="shared" si="4"/>
        <v>8657064</v>
      </c>
      <c r="C52" s="41">
        <f t="shared" si="5"/>
        <v>8049291</v>
      </c>
      <c r="D52" s="41">
        <f t="shared" si="6"/>
        <v>16</v>
      </c>
      <c r="E52" s="42" t="str">
        <f t="shared" si="2"/>
        <v>SANTANDER</v>
      </c>
      <c r="F52" s="42">
        <f t="shared" si="7"/>
        <v>8967885</v>
      </c>
      <c r="G52" s="42">
        <f t="shared" si="8"/>
        <v>8850351</v>
      </c>
    </row>
    <row r="53" spans="1:7" x14ac:dyDescent="0.25">
      <c r="A53" s="42" t="str">
        <f t="shared" si="3"/>
        <v>LAS PALMAS</v>
      </c>
      <c r="B53" s="41">
        <f t="shared" si="4"/>
        <v>54260420</v>
      </c>
      <c r="C53" s="41">
        <f t="shared" si="5"/>
        <v>55112527</v>
      </c>
      <c r="D53" s="41">
        <f t="shared" si="6"/>
        <v>4</v>
      </c>
      <c r="E53" s="42" t="str">
        <f t="shared" si="2"/>
        <v>HUELVA</v>
      </c>
      <c r="F53" s="42">
        <f t="shared" si="7"/>
        <v>8657064</v>
      </c>
      <c r="G53" s="42">
        <f t="shared" si="8"/>
        <v>8049291</v>
      </c>
    </row>
    <row r="54" spans="1:7" x14ac:dyDescent="0.25">
      <c r="A54" s="42" t="str">
        <f t="shared" si="3"/>
        <v>MALAGA</v>
      </c>
      <c r="B54" s="41">
        <f t="shared" si="4"/>
        <v>10992053</v>
      </c>
      <c r="C54" s="41">
        <f t="shared" si="5"/>
        <v>11387368</v>
      </c>
      <c r="D54" s="41">
        <f t="shared" si="6"/>
        <v>12</v>
      </c>
      <c r="E54" s="42" t="str">
        <f t="shared" si="2"/>
        <v>GIJON</v>
      </c>
      <c r="F54" s="42">
        <f t="shared" si="7"/>
        <v>6109408</v>
      </c>
      <c r="G54" s="42">
        <f t="shared" si="8"/>
        <v>6813498</v>
      </c>
    </row>
    <row r="55" spans="1:7" x14ac:dyDescent="0.25">
      <c r="A55" s="42" t="str">
        <f t="shared" si="3"/>
        <v>MARIN Y RIA DE PONTEVEDRA</v>
      </c>
      <c r="B55" s="41">
        <f t="shared" si="4"/>
        <v>1172003</v>
      </c>
      <c r="C55" s="41">
        <f t="shared" si="5"/>
        <v>1161905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5473659</v>
      </c>
      <c r="G55" s="42">
        <f t="shared" si="8"/>
        <v>4965438</v>
      </c>
    </row>
    <row r="56" spans="1:7" x14ac:dyDescent="0.25">
      <c r="A56" s="42" t="str">
        <f t="shared" si="3"/>
        <v>MELILLA</v>
      </c>
      <c r="B56" s="41">
        <f t="shared" si="4"/>
        <v>3963187</v>
      </c>
      <c r="C56" s="41">
        <f t="shared" si="5"/>
        <v>3747135</v>
      </c>
      <c r="D56" s="41">
        <f t="shared" si="6"/>
        <v>22</v>
      </c>
      <c r="E56" s="42" t="str">
        <f t="shared" si="2"/>
        <v>A CORUÑA</v>
      </c>
      <c r="F56" s="42">
        <f t="shared" si="9"/>
        <v>4753577</v>
      </c>
      <c r="G56" s="42">
        <f t="shared" si="8"/>
        <v>5029064</v>
      </c>
    </row>
    <row r="57" spans="1:7" x14ac:dyDescent="0.25">
      <c r="A57" s="42" t="str">
        <f t="shared" si="3"/>
        <v>MOTRIL</v>
      </c>
      <c r="B57" s="41">
        <f t="shared" si="4"/>
        <v>1757849</v>
      </c>
      <c r="C57" s="41">
        <f t="shared" si="5"/>
        <v>1596168</v>
      </c>
      <c r="D57" s="41">
        <f t="shared" si="6"/>
        <v>26</v>
      </c>
      <c r="E57" s="42" t="str">
        <f t="shared" si="2"/>
        <v>CASTELLON</v>
      </c>
      <c r="F57" s="42">
        <f t="shared" si="9"/>
        <v>4509671</v>
      </c>
      <c r="G57" s="42">
        <f t="shared" si="8"/>
        <v>4490776</v>
      </c>
    </row>
    <row r="58" spans="1:7" x14ac:dyDescent="0.25">
      <c r="A58" s="42" t="str">
        <f t="shared" si="3"/>
        <v>PASAIA</v>
      </c>
      <c r="B58" s="41">
        <f t="shared" si="4"/>
        <v>3505062</v>
      </c>
      <c r="C58" s="41">
        <f t="shared" si="5"/>
        <v>3399946</v>
      </c>
      <c r="D58" s="41">
        <f t="shared" si="6"/>
        <v>23</v>
      </c>
      <c r="E58" s="42" t="str">
        <f t="shared" si="2"/>
        <v>FERROL-SAN CIBRAO</v>
      </c>
      <c r="F58" s="42">
        <f t="shared" si="9"/>
        <v>3975748</v>
      </c>
      <c r="G58" s="42">
        <f t="shared" si="8"/>
        <v>3807910</v>
      </c>
    </row>
    <row r="59" spans="1:7" x14ac:dyDescent="0.25">
      <c r="A59" s="42" t="str">
        <f t="shared" si="3"/>
        <v>SANTA CRUZ DE TENERIFE</v>
      </c>
      <c r="B59" s="41">
        <f t="shared" si="4"/>
        <v>56469704</v>
      </c>
      <c r="C59" s="41">
        <f t="shared" si="5"/>
        <v>62425278</v>
      </c>
      <c r="D59" s="41">
        <f t="shared" si="6"/>
        <v>3</v>
      </c>
      <c r="E59" s="42" t="str">
        <f t="shared" si="2"/>
        <v>MELILLA</v>
      </c>
      <c r="F59" s="42">
        <f t="shared" si="9"/>
        <v>3963187</v>
      </c>
      <c r="G59" s="42">
        <f t="shared" si="8"/>
        <v>3747135</v>
      </c>
    </row>
    <row r="60" spans="1:7" x14ac:dyDescent="0.25">
      <c r="A60" s="42" t="str">
        <f t="shared" si="3"/>
        <v>SANTANDER</v>
      </c>
      <c r="B60" s="41">
        <f t="shared" si="4"/>
        <v>8967885</v>
      </c>
      <c r="C60" s="41">
        <f t="shared" si="5"/>
        <v>8850351</v>
      </c>
      <c r="D60" s="41">
        <f t="shared" si="6"/>
        <v>15</v>
      </c>
      <c r="E60" s="42" t="str">
        <f t="shared" si="2"/>
        <v>PASAIA</v>
      </c>
      <c r="F60" s="42">
        <f t="shared" si="9"/>
        <v>3505062</v>
      </c>
      <c r="G60" s="42">
        <f t="shared" si="8"/>
        <v>3399946</v>
      </c>
    </row>
    <row r="61" spans="1:7" x14ac:dyDescent="0.25">
      <c r="A61" s="42" t="str">
        <f t="shared" si="3"/>
        <v>SEVILLA</v>
      </c>
      <c r="B61" s="41">
        <f t="shared" si="4"/>
        <v>2294297</v>
      </c>
      <c r="C61" s="41">
        <f t="shared" si="5"/>
        <v>1946810</v>
      </c>
      <c r="D61" s="41">
        <f t="shared" si="6"/>
        <v>25</v>
      </c>
      <c r="E61" s="42" t="str">
        <f t="shared" si="2"/>
        <v>AVILES</v>
      </c>
      <c r="F61" s="42">
        <f t="shared" si="9"/>
        <v>2615186</v>
      </c>
      <c r="G61" s="42">
        <f t="shared" si="8"/>
        <v>1994738</v>
      </c>
    </row>
    <row r="62" spans="1:7" x14ac:dyDescent="0.25">
      <c r="A62" s="42" t="str">
        <f t="shared" si="3"/>
        <v>TARRAGONA</v>
      </c>
      <c r="B62" s="41">
        <f t="shared" si="4"/>
        <v>15599521</v>
      </c>
      <c r="C62" s="41">
        <f t="shared" si="5"/>
        <v>14981893</v>
      </c>
      <c r="D62" s="41">
        <f t="shared" si="6"/>
        <v>9</v>
      </c>
      <c r="E62" s="42" t="str">
        <f t="shared" si="2"/>
        <v>SEVILLA</v>
      </c>
      <c r="F62" s="42">
        <f t="shared" si="9"/>
        <v>2294297</v>
      </c>
      <c r="G62" s="42">
        <f t="shared" si="8"/>
        <v>1946810</v>
      </c>
    </row>
    <row r="63" spans="1:7" x14ac:dyDescent="0.25">
      <c r="A63" s="42" t="str">
        <f t="shared" si="3"/>
        <v>VALENCIA</v>
      </c>
      <c r="B63" s="41">
        <f t="shared" si="4"/>
        <v>52377278</v>
      </c>
      <c r="C63" s="41">
        <f t="shared" si="5"/>
        <v>44261084</v>
      </c>
      <c r="D63" s="41">
        <f t="shared" si="6"/>
        <v>5</v>
      </c>
      <c r="E63" s="42" t="str">
        <f t="shared" si="2"/>
        <v>MOTRIL</v>
      </c>
      <c r="F63" s="42">
        <f t="shared" si="9"/>
        <v>1757849</v>
      </c>
      <c r="G63" s="42">
        <f t="shared" si="8"/>
        <v>1596168</v>
      </c>
    </row>
    <row r="64" spans="1:7" x14ac:dyDescent="0.25">
      <c r="A64" s="42" t="str">
        <f t="shared" si="3"/>
        <v>VIGO</v>
      </c>
      <c r="B64" s="41">
        <f t="shared" si="4"/>
        <v>12556615</v>
      </c>
      <c r="C64" s="41">
        <f t="shared" si="5"/>
        <v>12117600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1172003</v>
      </c>
      <c r="G64" s="42">
        <f t="shared" si="8"/>
        <v>1161905</v>
      </c>
    </row>
    <row r="65" spans="1:7" x14ac:dyDescent="0.25">
      <c r="A65" s="42" t="str">
        <f t="shared" si="3"/>
        <v>VILAGARCIA</v>
      </c>
      <c r="B65" s="41">
        <f t="shared" si="4"/>
        <v>863088</v>
      </c>
      <c r="C65" s="41">
        <f t="shared" si="5"/>
        <v>772707</v>
      </c>
      <c r="D65" s="41">
        <f t="shared" si="6"/>
        <v>28</v>
      </c>
      <c r="E65" s="42" t="str">
        <f t="shared" si="2"/>
        <v>VILAGARCIA</v>
      </c>
      <c r="F65" s="42">
        <f t="shared" si="9"/>
        <v>863088</v>
      </c>
      <c r="G65" s="42">
        <f t="shared" si="8"/>
        <v>772707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38922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12</v>
      </c>
      <c r="C7" s="9">
        <v>10</v>
      </c>
      <c r="D7" s="9">
        <v>21</v>
      </c>
      <c r="E7" s="9">
        <v>21</v>
      </c>
      <c r="F7" s="10">
        <f>((E7*100)/D7)-100</f>
        <v>0</v>
      </c>
      <c r="G7" s="1"/>
      <c r="H7" s="1"/>
      <c r="I7" s="1"/>
    </row>
    <row r="8" spans="1:12" x14ac:dyDescent="0.25">
      <c r="A8" s="11" t="s">
        <v>42</v>
      </c>
      <c r="B8" s="12">
        <v>6</v>
      </c>
      <c r="C8" s="12">
        <v>9</v>
      </c>
      <c r="D8" s="12">
        <v>13</v>
      </c>
      <c r="E8" s="12">
        <v>24</v>
      </c>
      <c r="F8" s="13">
        <f t="shared" ref="F8:F35" si="0">((E8*100)/D8)-100</f>
        <v>84.615384615384613</v>
      </c>
      <c r="G8" s="1"/>
      <c r="H8" s="1"/>
      <c r="I8" s="1"/>
    </row>
    <row r="9" spans="1:12" x14ac:dyDescent="0.25">
      <c r="A9" s="8" t="s">
        <v>43</v>
      </c>
      <c r="B9" s="9">
        <v>5</v>
      </c>
      <c r="C9" s="9">
        <v>7</v>
      </c>
      <c r="D9" s="9">
        <v>14</v>
      </c>
      <c r="E9" s="9">
        <v>13</v>
      </c>
      <c r="F9" s="10">
        <f t="shared" si="0"/>
        <v>-7.1428571428571388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40</v>
      </c>
      <c r="C12" s="12">
        <v>35</v>
      </c>
      <c r="D12" s="12">
        <v>72</v>
      </c>
      <c r="E12" s="12">
        <v>99</v>
      </c>
      <c r="F12" s="13">
        <f t="shared" si="0"/>
        <v>37.5</v>
      </c>
      <c r="G12" s="1"/>
      <c r="H12" s="1"/>
      <c r="I12" s="1"/>
    </row>
    <row r="13" spans="1:12" x14ac:dyDescent="0.25">
      <c r="A13" s="8" t="s">
        <v>47</v>
      </c>
      <c r="B13" s="9">
        <v>92</v>
      </c>
      <c r="C13" s="9">
        <v>98</v>
      </c>
      <c r="D13" s="9">
        <v>167</v>
      </c>
      <c r="E13" s="9">
        <v>162</v>
      </c>
      <c r="F13" s="10">
        <f t="shared" si="0"/>
        <v>-2.9940119760479007</v>
      </c>
      <c r="G13" s="1"/>
      <c r="H13" s="1"/>
      <c r="I13" s="1"/>
    </row>
    <row r="14" spans="1:12" x14ac:dyDescent="0.25">
      <c r="A14" s="11" t="s">
        <v>48</v>
      </c>
      <c r="B14" s="12">
        <v>107</v>
      </c>
      <c r="C14" s="12">
        <v>99</v>
      </c>
      <c r="D14" s="12">
        <v>217</v>
      </c>
      <c r="E14" s="12">
        <v>198</v>
      </c>
      <c r="F14" s="13">
        <f t="shared" si="0"/>
        <v>-8.7557603686636014</v>
      </c>
      <c r="G14" s="1"/>
      <c r="H14" s="1"/>
      <c r="I14" s="1"/>
    </row>
    <row r="15" spans="1:12" x14ac:dyDescent="0.25">
      <c r="A15" s="8" t="s">
        <v>49</v>
      </c>
      <c r="B15" s="9">
        <v>4</v>
      </c>
      <c r="C15" s="9">
        <v>6</v>
      </c>
      <c r="D15" s="9">
        <v>7</v>
      </c>
      <c r="E15" s="9">
        <v>9</v>
      </c>
      <c r="F15" s="10">
        <f t="shared" si="0"/>
        <v>28.571428571428584</v>
      </c>
      <c r="G15" s="1"/>
      <c r="H15" s="1"/>
      <c r="I15" s="1"/>
    </row>
    <row r="16" spans="1:12" x14ac:dyDescent="0.25">
      <c r="A16" s="11" t="s">
        <v>50</v>
      </c>
      <c r="B16" s="12">
        <v>4</v>
      </c>
      <c r="C16" s="12">
        <v>3</v>
      </c>
      <c r="D16" s="12">
        <v>15</v>
      </c>
      <c r="E16" s="12">
        <v>15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1</v>
      </c>
      <c r="D18" s="12">
        <v>5</v>
      </c>
      <c r="E18" s="12">
        <v>4</v>
      </c>
      <c r="F18" s="13">
        <f t="shared" si="0"/>
        <v>-20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2</v>
      </c>
      <c r="D19" s="9">
        <v>0</v>
      </c>
      <c r="E19" s="9">
        <v>2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1</v>
      </c>
      <c r="C20" s="12">
        <v>2</v>
      </c>
      <c r="D20" s="12">
        <v>1</v>
      </c>
      <c r="E20" s="12">
        <v>2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16</v>
      </c>
      <c r="C22" s="12">
        <v>15</v>
      </c>
      <c r="D22" s="12">
        <v>209</v>
      </c>
      <c r="E22" s="12">
        <v>187</v>
      </c>
      <c r="F22" s="13">
        <f t="shared" si="0"/>
        <v>-10.526315789473685</v>
      </c>
      <c r="G22" s="1"/>
      <c r="H22" s="1"/>
      <c r="I22" s="1"/>
    </row>
    <row r="23" spans="1:9" x14ac:dyDescent="0.25">
      <c r="A23" s="8" t="s">
        <v>57</v>
      </c>
      <c r="B23" s="9">
        <v>35</v>
      </c>
      <c r="C23" s="9">
        <v>36</v>
      </c>
      <c r="D23" s="9">
        <v>96</v>
      </c>
      <c r="E23" s="9">
        <v>92</v>
      </c>
      <c r="F23" s="10">
        <f t="shared" si="0"/>
        <v>-4.1666666666666714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1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11</v>
      </c>
      <c r="C26" s="12">
        <v>6</v>
      </c>
      <c r="D26" s="12">
        <v>12</v>
      </c>
      <c r="E26" s="12">
        <v>12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20</v>
      </c>
      <c r="C28" s="12">
        <v>12</v>
      </c>
      <c r="D28" s="12">
        <v>189</v>
      </c>
      <c r="E28" s="12">
        <v>168</v>
      </c>
      <c r="F28" s="13">
        <f t="shared" si="0"/>
        <v>-11.111111111111114</v>
      </c>
      <c r="G28" s="1"/>
      <c r="H28" s="1"/>
      <c r="I28" s="1"/>
    </row>
    <row r="29" spans="1:9" x14ac:dyDescent="0.25">
      <c r="A29" s="8" t="s">
        <v>63</v>
      </c>
      <c r="B29" s="9">
        <v>3</v>
      </c>
      <c r="C29" s="9">
        <v>2</v>
      </c>
      <c r="D29" s="9">
        <v>3</v>
      </c>
      <c r="E29" s="9">
        <v>2</v>
      </c>
      <c r="F29" s="10">
        <f t="shared" si="0"/>
        <v>-33.333333333333329</v>
      </c>
      <c r="G29" s="1"/>
      <c r="H29" s="1"/>
      <c r="I29" s="1"/>
    </row>
    <row r="30" spans="1:9" x14ac:dyDescent="0.25">
      <c r="A30" s="11" t="s">
        <v>64</v>
      </c>
      <c r="B30" s="12">
        <v>6</v>
      </c>
      <c r="C30" s="12">
        <v>4</v>
      </c>
      <c r="D30" s="12">
        <v>10</v>
      </c>
      <c r="E30" s="12">
        <v>22</v>
      </c>
      <c r="F30" s="13">
        <f t="shared" si="0"/>
        <v>120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1</v>
      </c>
      <c r="E31" s="9">
        <v>2</v>
      </c>
      <c r="F31" s="10">
        <f t="shared" si="0"/>
        <v>100</v>
      </c>
      <c r="G31" s="1"/>
      <c r="H31" s="1"/>
      <c r="I31" s="1"/>
    </row>
    <row r="32" spans="1:9" x14ac:dyDescent="0.25">
      <c r="A32" s="11" t="s">
        <v>66</v>
      </c>
      <c r="B32" s="12">
        <v>18</v>
      </c>
      <c r="C32" s="12">
        <v>18</v>
      </c>
      <c r="D32" s="12">
        <v>37</v>
      </c>
      <c r="E32" s="12">
        <v>33</v>
      </c>
      <c r="F32" s="13">
        <f t="shared" si="0"/>
        <v>-10.810810810810807</v>
      </c>
      <c r="G32" s="1"/>
      <c r="H32" s="1"/>
      <c r="I32" s="1"/>
    </row>
    <row r="33" spans="1:9" x14ac:dyDescent="0.25">
      <c r="A33" s="8" t="s">
        <v>67</v>
      </c>
      <c r="B33" s="9">
        <v>18</v>
      </c>
      <c r="C33" s="9">
        <v>16</v>
      </c>
      <c r="D33" s="9">
        <v>31</v>
      </c>
      <c r="E33" s="9">
        <v>30</v>
      </c>
      <c r="F33" s="10">
        <f t="shared" si="0"/>
        <v>-3.2258064516128968</v>
      </c>
      <c r="G33" s="1"/>
      <c r="H33" s="1"/>
      <c r="I33" s="1"/>
    </row>
    <row r="34" spans="1:9" x14ac:dyDescent="0.25">
      <c r="A34" s="11" t="s">
        <v>68</v>
      </c>
      <c r="B34" s="12">
        <v>4</v>
      </c>
      <c r="C34" s="12">
        <v>7</v>
      </c>
      <c r="D34" s="12">
        <v>5</v>
      </c>
      <c r="E34" s="12">
        <v>9</v>
      </c>
      <c r="F34" s="13">
        <f t="shared" si="0"/>
        <v>80</v>
      </c>
      <c r="G34" s="1"/>
      <c r="H34" s="1"/>
      <c r="I34" s="1"/>
    </row>
    <row r="35" spans="1:9" x14ac:dyDescent="0.25">
      <c r="A35" s="14" t="s">
        <v>69</v>
      </c>
      <c r="B35" s="15">
        <f>SUM(B7:B34)</f>
        <v>403</v>
      </c>
      <c r="C35" s="15">
        <f t="shared" ref="C35:E35" si="1">SUM(C7:C34)</f>
        <v>399</v>
      </c>
      <c r="D35" s="15">
        <f t="shared" si="1"/>
        <v>1127</v>
      </c>
      <c r="E35" s="15">
        <f t="shared" si="1"/>
        <v>1120</v>
      </c>
      <c r="F35" s="16">
        <f t="shared" si="0"/>
        <v>-0.62111801242235742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21</v>
      </c>
      <c r="C38" s="41">
        <f>D7</f>
        <v>21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198</v>
      </c>
      <c r="G38" s="42">
        <f>LOOKUP(E38,$A$38:$A$65,$C$38:$C$65)</f>
        <v>217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</v>
      </c>
      <c r="C39" s="41">
        <f t="shared" ref="C39:C65" si="5">D8</f>
        <v>13</v>
      </c>
      <c r="D39" s="41">
        <f t="shared" ref="D39:D65" si="6">_xlfn.RANK.EQ(B39,$B$38:$B$65)+COUNTIF($B$38:$B$65,B39)-1</f>
        <v>9</v>
      </c>
      <c r="E39" s="42" t="str">
        <f t="shared" si="2"/>
        <v>LAS PALMAS</v>
      </c>
      <c r="F39" s="42">
        <f t="shared" ref="F39:F54" si="7">LOOKUP(E39,$A$38:$A$65,$B$38:$B$65)</f>
        <v>187</v>
      </c>
      <c r="G39" s="42">
        <f t="shared" ref="G39:G65" si="8">LOOKUP(E39,$A$38:$A$65,$C$38:$C$65)</f>
        <v>209</v>
      </c>
    </row>
    <row r="40" spans="1:9" x14ac:dyDescent="0.25">
      <c r="A40" s="42" t="str">
        <f t="shared" si="3"/>
        <v>ALMERIA</v>
      </c>
      <c r="B40" s="41">
        <f t="shared" si="4"/>
        <v>13</v>
      </c>
      <c r="C40" s="41">
        <f t="shared" si="5"/>
        <v>14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168</v>
      </c>
      <c r="G40" s="42">
        <f t="shared" si="8"/>
        <v>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162</v>
      </c>
      <c r="G41" s="42">
        <f t="shared" si="8"/>
        <v>167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19</v>
      </c>
      <c r="E42" s="42" t="str">
        <f t="shared" si="2"/>
        <v>BAHIA DE CADIZ</v>
      </c>
      <c r="F42" s="42">
        <f t="shared" si="7"/>
        <v>99</v>
      </c>
      <c r="G42" s="42">
        <f t="shared" si="8"/>
        <v>72</v>
      </c>
    </row>
    <row r="43" spans="1:9" x14ac:dyDescent="0.25">
      <c r="A43" s="42" t="str">
        <f t="shared" si="3"/>
        <v>BAHIA DE CADIZ</v>
      </c>
      <c r="B43" s="41">
        <f t="shared" si="4"/>
        <v>99</v>
      </c>
      <c r="C43" s="41">
        <f t="shared" si="5"/>
        <v>72</v>
      </c>
      <c r="D43" s="41">
        <f t="shared" si="6"/>
        <v>5</v>
      </c>
      <c r="E43" s="42" t="str">
        <f t="shared" si="2"/>
        <v>MALAGA</v>
      </c>
      <c r="F43" s="42">
        <f t="shared" si="7"/>
        <v>92</v>
      </c>
      <c r="G43" s="42">
        <f t="shared" si="8"/>
        <v>96</v>
      </c>
    </row>
    <row r="44" spans="1:9" x14ac:dyDescent="0.25">
      <c r="A44" s="42" t="str">
        <f t="shared" si="3"/>
        <v>BALEARES</v>
      </c>
      <c r="B44" s="41">
        <f t="shared" si="4"/>
        <v>162</v>
      </c>
      <c r="C44" s="41">
        <f t="shared" si="5"/>
        <v>167</v>
      </c>
      <c r="D44" s="41">
        <f t="shared" si="6"/>
        <v>4</v>
      </c>
      <c r="E44" s="42" t="str">
        <f t="shared" si="2"/>
        <v>VALENCIA</v>
      </c>
      <c r="F44" s="42">
        <f t="shared" si="7"/>
        <v>33</v>
      </c>
      <c r="G44" s="42">
        <f t="shared" si="8"/>
        <v>37</v>
      </c>
    </row>
    <row r="45" spans="1:9" x14ac:dyDescent="0.25">
      <c r="A45" s="42" t="str">
        <f t="shared" si="3"/>
        <v>BARCELONA</v>
      </c>
      <c r="B45" s="41">
        <f t="shared" si="4"/>
        <v>198</v>
      </c>
      <c r="C45" s="41">
        <f t="shared" si="5"/>
        <v>217</v>
      </c>
      <c r="D45" s="41">
        <f t="shared" si="6"/>
        <v>1</v>
      </c>
      <c r="E45" s="42" t="str">
        <f t="shared" si="2"/>
        <v>VIGO</v>
      </c>
      <c r="F45" s="42">
        <f t="shared" si="7"/>
        <v>30</v>
      </c>
      <c r="G45" s="42">
        <f t="shared" si="8"/>
        <v>31</v>
      </c>
    </row>
    <row r="46" spans="1:9" x14ac:dyDescent="0.25">
      <c r="A46" s="42" t="str">
        <f t="shared" si="3"/>
        <v>BILBAO</v>
      </c>
      <c r="B46" s="41">
        <f t="shared" si="4"/>
        <v>9</v>
      </c>
      <c r="C46" s="41">
        <f t="shared" si="5"/>
        <v>7</v>
      </c>
      <c r="D46" s="41">
        <f t="shared" si="6"/>
        <v>17</v>
      </c>
      <c r="E46" s="42" t="str">
        <f t="shared" si="2"/>
        <v>ALICANTE</v>
      </c>
      <c r="F46" s="42">
        <f t="shared" si="7"/>
        <v>24</v>
      </c>
      <c r="G46" s="42">
        <f t="shared" si="8"/>
        <v>13</v>
      </c>
    </row>
    <row r="47" spans="1:9" x14ac:dyDescent="0.25">
      <c r="A47" s="42" t="str">
        <f t="shared" si="3"/>
        <v>CARTAGENA</v>
      </c>
      <c r="B47" s="41">
        <f t="shared" si="4"/>
        <v>15</v>
      </c>
      <c r="C47" s="41">
        <f t="shared" si="5"/>
        <v>15</v>
      </c>
      <c r="D47" s="41">
        <f t="shared" si="6"/>
        <v>12</v>
      </c>
      <c r="E47" s="42" t="str">
        <f t="shared" si="2"/>
        <v>SEVILLA</v>
      </c>
      <c r="F47" s="42">
        <f t="shared" si="7"/>
        <v>22</v>
      </c>
      <c r="G47" s="42">
        <f t="shared" si="8"/>
        <v>10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21</v>
      </c>
      <c r="G48" s="42">
        <f t="shared" si="8"/>
        <v>21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5</v>
      </c>
      <c r="D49" s="41">
        <f t="shared" si="6"/>
        <v>18</v>
      </c>
      <c r="E49" s="42" t="str">
        <f t="shared" si="2"/>
        <v>CARTAGENA</v>
      </c>
      <c r="F49" s="42">
        <f t="shared" si="7"/>
        <v>15</v>
      </c>
      <c r="G49" s="42">
        <f t="shared" si="8"/>
        <v>15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0</v>
      </c>
      <c r="D50" s="41">
        <f t="shared" si="6"/>
        <v>23</v>
      </c>
      <c r="E50" s="42" t="str">
        <f t="shared" si="2"/>
        <v>ALMERIA</v>
      </c>
      <c r="F50" s="42">
        <f t="shared" si="7"/>
        <v>13</v>
      </c>
      <c r="G50" s="42">
        <f t="shared" si="8"/>
        <v>14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1</v>
      </c>
      <c r="D51" s="41">
        <f t="shared" si="6"/>
        <v>23</v>
      </c>
      <c r="E51" s="42" t="str">
        <f t="shared" si="2"/>
        <v>MOTRIL</v>
      </c>
      <c r="F51" s="42">
        <f t="shared" si="7"/>
        <v>12</v>
      </c>
      <c r="G51" s="42">
        <f t="shared" si="8"/>
        <v>12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15</v>
      </c>
      <c r="E52" s="42" t="str">
        <f t="shared" si="2"/>
        <v>HUELVA</v>
      </c>
      <c r="F52" s="42">
        <f t="shared" si="7"/>
        <v>10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187</v>
      </c>
      <c r="C53" s="41">
        <f t="shared" si="5"/>
        <v>209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92</v>
      </c>
      <c r="C54" s="41">
        <f t="shared" si="5"/>
        <v>96</v>
      </c>
      <c r="D54" s="41">
        <f t="shared" si="6"/>
        <v>6</v>
      </c>
      <c r="E54" s="42" t="str">
        <f t="shared" si="2"/>
        <v>BILBAO</v>
      </c>
      <c r="F54" s="42">
        <f t="shared" si="7"/>
        <v>9</v>
      </c>
      <c r="G54" s="42">
        <f t="shared" si="8"/>
        <v>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4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0</v>
      </c>
      <c r="D56" s="41">
        <f t="shared" si="6"/>
        <v>24</v>
      </c>
      <c r="E56" s="42" t="str">
        <f t="shared" si="2"/>
        <v>BAHIA DE ALGECIRAS</v>
      </c>
      <c r="F56" s="42">
        <f t="shared" si="9"/>
        <v>3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12</v>
      </c>
      <c r="C57" s="41">
        <f t="shared" si="5"/>
        <v>12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168</v>
      </c>
      <c r="C59" s="41">
        <f t="shared" si="5"/>
        <v>189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3</v>
      </c>
      <c r="D60" s="41">
        <f t="shared" si="6"/>
        <v>23</v>
      </c>
      <c r="E60" s="42" t="str">
        <f t="shared" si="2"/>
        <v>FERROL-SAN CIBRAO</v>
      </c>
      <c r="F60" s="42">
        <f t="shared" si="9"/>
        <v>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22</v>
      </c>
      <c r="C61" s="41">
        <f t="shared" si="5"/>
        <v>10</v>
      </c>
      <c r="D61" s="41">
        <f t="shared" si="6"/>
        <v>10</v>
      </c>
      <c r="E61" s="42" t="str">
        <f t="shared" si="2"/>
        <v>MELILLA</v>
      </c>
      <c r="F61" s="42">
        <f t="shared" si="9"/>
        <v>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1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</v>
      </c>
      <c r="C63" s="41">
        <f t="shared" si="5"/>
        <v>37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</v>
      </c>
      <c r="C64" s="41">
        <f t="shared" si="5"/>
        <v>31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</v>
      </c>
      <c r="C65" s="41">
        <f t="shared" si="5"/>
        <v>5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5823AF8E-CE1A-46EF-A494-1E821AAF072C}"/>
</file>

<file path=customXml/itemProps2.xml><?xml version="1.0" encoding="utf-8"?>
<ds:datastoreItem xmlns:ds="http://schemas.openxmlformats.org/officeDocument/2006/customXml" ds:itemID="{9BBD6FB9-11B9-4F3A-8F0A-E7A549B0E96F}"/>
</file>

<file path=customXml/itemProps3.xml><?xml version="1.0" encoding="utf-8"?>
<ds:datastoreItem xmlns:ds="http://schemas.openxmlformats.org/officeDocument/2006/customXml" ds:itemID="{17AE2E02-0E15-49ED-88BC-17A28285F8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