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3" i="21" l="1"/>
  <c r="D47" i="21"/>
  <c r="D55" i="24"/>
  <c r="D50" i="24"/>
  <c r="D58" i="24"/>
  <c r="D53" i="24"/>
  <c r="D51" i="24"/>
  <c r="D48" i="23"/>
  <c r="D54" i="23"/>
  <c r="D44" i="23"/>
  <c r="D40" i="22"/>
  <c r="D41" i="21"/>
  <c r="D59" i="21"/>
  <c r="D42" i="21"/>
  <c r="D49" i="21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<sst xmlns="http://schemas.openxmlformats.org/spreadsheetml/2006/main" count="653" uniqueCount="92">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</sst>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35787888</c:v>
                </c:pt>
                <c:pt idx="1">
                  <c:v>23302415</c:v>
                </c:pt>
                <c:pt idx="2">
                  <c:v>22943938</c:v>
                </c:pt>
                <c:pt idx="3">
                  <c:v>18433717</c:v>
                </c:pt>
                <c:pt idx="4">
                  <c:v>15781532</c:v>
                </c:pt>
                <c:pt idx="5">
                  <c:v>13069121</c:v>
                </c:pt>
                <c:pt idx="6">
                  <c:v>11983852</c:v>
                </c:pt>
                <c:pt idx="7">
                  <c:v>9926744</c:v>
                </c:pt>
                <c:pt idx="8">
                  <c:v>9894641</c:v>
                </c:pt>
                <c:pt idx="9">
                  <c:v>9721382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33339896</c:v>
                </c:pt>
                <c:pt idx="1">
                  <c:v>22281057</c:v>
                </c:pt>
                <c:pt idx="2">
                  <c:v>20367459</c:v>
                </c:pt>
                <c:pt idx="3">
                  <c:v>16629954</c:v>
                </c:pt>
                <c:pt idx="4">
                  <c:v>15396616</c:v>
                </c:pt>
                <c:pt idx="5">
                  <c:v>13072740</c:v>
                </c:pt>
                <c:pt idx="6">
                  <c:v>12629597</c:v>
                </c:pt>
                <c:pt idx="7">
                  <c:v>9376611</c:v>
                </c:pt>
                <c:pt idx="8">
                  <c:v>11600509</c:v>
                </c:pt>
                <c:pt idx="9">
                  <c:v>9788391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33055171</c:v>
                </c:pt>
                <c:pt idx="1">
                  <c:v>22834647</c:v>
                </c:pt>
                <c:pt idx="2">
                  <c:v>22832337</c:v>
                </c:pt>
                <c:pt idx="3">
                  <c:v>17889998</c:v>
                </c:pt>
                <c:pt idx="4">
                  <c:v>15689338</c:v>
                </c:pt>
                <c:pt idx="5">
                  <c:v>13009706</c:v>
                </c:pt>
                <c:pt idx="6">
                  <c:v>11006396</c:v>
                </c:pt>
                <c:pt idx="7">
                  <c:v>9878883</c:v>
                </c:pt>
                <c:pt idx="8">
                  <c:v>9763750</c:v>
                </c:pt>
                <c:pt idx="9">
                  <c:v>9248344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30931068</c:v>
                </c:pt>
                <c:pt idx="1">
                  <c:v>21737511</c:v>
                </c:pt>
                <c:pt idx="2">
                  <c:v>20207194</c:v>
                </c:pt>
                <c:pt idx="3">
                  <c:v>16107983</c:v>
                </c:pt>
                <c:pt idx="4">
                  <c:v>15269427</c:v>
                </c:pt>
                <c:pt idx="5">
                  <c:v>13001105</c:v>
                </c:pt>
                <c:pt idx="6">
                  <c:v>11592878</c:v>
                </c:pt>
                <c:pt idx="7">
                  <c:v>9276912</c:v>
                </c:pt>
                <c:pt idx="8">
                  <c:v>11492382</c:v>
                </c:pt>
                <c:pt idx="9">
                  <c:v>9266113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11370972</c:v>
                </c:pt>
                <c:pt idx="1">
                  <c:v>10889276</c:v>
                </c:pt>
                <c:pt idx="2">
                  <c:v>9972432</c:v>
                </c:pt>
                <c:pt idx="3">
                  <c:v>9385276</c:v>
                </c:pt>
                <c:pt idx="4">
                  <c:v>6267555</c:v>
                </c:pt>
                <c:pt idx="5">
                  <c:v>5339415</c:v>
                </c:pt>
                <c:pt idx="6">
                  <c:v>4723081</c:v>
                </c:pt>
                <c:pt idx="7">
                  <c:v>4273374</c:v>
                </c:pt>
                <c:pt idx="8">
                  <c:v>4261698</c:v>
                </c:pt>
                <c:pt idx="9">
                  <c:v>2145652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9584376</c:v>
                </c:pt>
                <c:pt idx="1">
                  <c:v>9454974</c:v>
                </c:pt>
                <c:pt idx="2">
                  <c:v>10293783</c:v>
                </c:pt>
                <c:pt idx="3">
                  <c:v>8804354</c:v>
                </c:pt>
                <c:pt idx="4">
                  <c:v>5969677</c:v>
                </c:pt>
                <c:pt idx="5">
                  <c:v>6154591</c:v>
                </c:pt>
                <c:pt idx="6">
                  <c:v>4782038</c:v>
                </c:pt>
                <c:pt idx="7">
                  <c:v>4444839</c:v>
                </c:pt>
                <c:pt idx="8">
                  <c:v>4722510</c:v>
                </c:pt>
                <c:pt idx="9">
                  <c:v>2564637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SANTANDER</c:v>
                </c:pt>
                <c:pt idx="9">
                  <c:v>BARCELONA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8779896</c:v>
                </c:pt>
                <c:pt idx="1">
                  <c:v>5593205</c:v>
                </c:pt>
                <c:pt idx="2">
                  <c:v>4342648</c:v>
                </c:pt>
                <c:pt idx="3">
                  <c:v>3469061</c:v>
                </c:pt>
                <c:pt idx="4">
                  <c:v>3388173</c:v>
                </c:pt>
                <c:pt idx="5">
                  <c:v>2888396</c:v>
                </c:pt>
                <c:pt idx="6">
                  <c:v>2579969</c:v>
                </c:pt>
                <c:pt idx="7">
                  <c:v>2279687</c:v>
                </c:pt>
                <c:pt idx="8">
                  <c:v>2228144</c:v>
                </c:pt>
                <c:pt idx="9">
                  <c:v>2081088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SANTANDER</c:v>
                </c:pt>
                <c:pt idx="9">
                  <c:v>BARCELONA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10462144</c:v>
                </c:pt>
                <c:pt idx="1">
                  <c:v>5908045</c:v>
                </c:pt>
                <c:pt idx="2">
                  <c:v>3911291</c:v>
                </c:pt>
                <c:pt idx="3">
                  <c:v>3082822</c:v>
                </c:pt>
                <c:pt idx="4">
                  <c:v>3087492</c:v>
                </c:pt>
                <c:pt idx="5">
                  <c:v>3137490</c:v>
                </c:pt>
                <c:pt idx="6">
                  <c:v>2350168</c:v>
                </c:pt>
                <c:pt idx="7">
                  <c:v>1998276</c:v>
                </c:pt>
                <c:pt idx="8">
                  <c:v>2345570</c:v>
                </c:pt>
                <c:pt idx="9">
                  <c:v>1854902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20380234</c:v>
                </c:pt>
                <c:pt idx="1">
                  <c:v>17668891</c:v>
                </c:pt>
                <c:pt idx="2">
                  <c:v>15414144</c:v>
                </c:pt>
                <c:pt idx="3">
                  <c:v>8034007</c:v>
                </c:pt>
                <c:pt idx="4">
                  <c:v>4954697</c:v>
                </c:pt>
                <c:pt idx="5">
                  <c:v>4721035</c:v>
                </c:pt>
                <c:pt idx="6">
                  <c:v>3588058</c:v>
                </c:pt>
                <c:pt idx="7">
                  <c:v>1877907</c:v>
                </c:pt>
                <c:pt idx="8">
                  <c:v>1501802</c:v>
                </c:pt>
                <c:pt idx="9">
                  <c:v>1195039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19952518</c:v>
                </c:pt>
                <c:pt idx="1">
                  <c:v>16431815</c:v>
                </c:pt>
                <c:pt idx="2">
                  <c:v>13728018</c:v>
                </c:pt>
                <c:pt idx="3">
                  <c:v>8158253</c:v>
                </c:pt>
                <c:pt idx="4">
                  <c:v>4294930</c:v>
                </c:pt>
                <c:pt idx="5">
                  <c:v>4654733</c:v>
                </c:pt>
                <c:pt idx="6">
                  <c:v>3610354</c:v>
                </c:pt>
                <c:pt idx="7">
                  <c:v>1838060</c:v>
                </c:pt>
                <c:pt idx="8">
                  <c:v>1441226</c:v>
                </c:pt>
                <c:pt idx="9">
                  <c:v>1034664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GIJON</c:v>
                </c:pt>
                <c:pt idx="4">
                  <c:v>AVILES</c:v>
                </c:pt>
                <c:pt idx="5">
                  <c:v>PASAIA</c:v>
                </c:pt>
                <c:pt idx="6">
                  <c:v>SANTANDER</c:v>
                </c:pt>
                <c:pt idx="7">
                  <c:v>CASTELLON</c:v>
                </c:pt>
                <c:pt idx="8">
                  <c:v>MARIN Y RIA DE PONTEVEDRA</c:v>
                </c:pt>
                <c:pt idx="9">
                  <c:v>LAS PALMAS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38441</c:v>
                </c:pt>
                <c:pt idx="1">
                  <c:v>16115</c:v>
                </c:pt>
                <c:pt idx="2">
                  <c:v>12794</c:v>
                </c:pt>
                <c:pt idx="3">
                  <c:v>9624</c:v>
                </c:pt>
                <c:pt idx="4">
                  <c:v>8626</c:v>
                </c:pt>
                <c:pt idx="5">
                  <c:v>6582</c:v>
                </c:pt>
                <c:pt idx="6">
                  <c:v>5195</c:v>
                </c:pt>
                <c:pt idx="7">
                  <c:v>3933</c:v>
                </c:pt>
                <c:pt idx="8">
                  <c:v>2386</c:v>
                </c:pt>
                <c:pt idx="9">
                  <c:v>2231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GIJON</c:v>
                </c:pt>
                <c:pt idx="4">
                  <c:v>AVILES</c:v>
                </c:pt>
                <c:pt idx="5">
                  <c:v>PASAIA</c:v>
                </c:pt>
                <c:pt idx="6">
                  <c:v>SANTANDER</c:v>
                </c:pt>
                <c:pt idx="7">
                  <c:v>CASTELLON</c:v>
                </c:pt>
                <c:pt idx="8">
                  <c:v>MARIN Y RIA DE PONTEVEDRA</c:v>
                </c:pt>
                <c:pt idx="9">
                  <c:v>LAS PALMAS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34138</c:v>
                </c:pt>
                <c:pt idx="1">
                  <c:v>15887</c:v>
                </c:pt>
                <c:pt idx="2">
                  <c:v>14039</c:v>
                </c:pt>
                <c:pt idx="3">
                  <c:v>1569</c:v>
                </c:pt>
                <c:pt idx="4">
                  <c:v>10172</c:v>
                </c:pt>
                <c:pt idx="5">
                  <c:v>6960</c:v>
                </c:pt>
                <c:pt idx="6">
                  <c:v>4140</c:v>
                </c:pt>
                <c:pt idx="7">
                  <c:v>3634</c:v>
                </c:pt>
                <c:pt idx="8">
                  <c:v>2755</c:v>
                </c:pt>
                <c:pt idx="9">
                  <c:v>2568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GIJON</c:v>
                </c:pt>
                <c:pt idx="7">
                  <c:v>VALENCIA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1569629</c:v>
                </c:pt>
                <c:pt idx="1">
                  <c:v>975225</c:v>
                </c:pt>
                <c:pt idx="2">
                  <c:v>471337</c:v>
                </c:pt>
                <c:pt idx="3">
                  <c:v>466043</c:v>
                </c:pt>
                <c:pt idx="4">
                  <c:v>210805</c:v>
                </c:pt>
                <c:pt idx="5">
                  <c:v>199071</c:v>
                </c:pt>
                <c:pt idx="6">
                  <c:v>121267</c:v>
                </c:pt>
                <c:pt idx="7">
                  <c:v>110796</c:v>
                </c:pt>
                <c:pt idx="8">
                  <c:v>90517</c:v>
                </c:pt>
                <c:pt idx="9">
                  <c:v>84230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GIJON</c:v>
                </c:pt>
                <c:pt idx="7">
                  <c:v>VALENCIA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1390047</c:v>
                </c:pt>
                <c:pt idx="1">
                  <c:v>1034151</c:v>
                </c:pt>
                <c:pt idx="2">
                  <c:v>520996</c:v>
                </c:pt>
                <c:pt idx="3">
                  <c:v>541472</c:v>
                </c:pt>
                <c:pt idx="4">
                  <c:v>200711</c:v>
                </c:pt>
                <c:pt idx="5">
                  <c:v>181582</c:v>
                </c:pt>
                <c:pt idx="6">
                  <c:v>106558</c:v>
                </c:pt>
                <c:pt idx="7">
                  <c:v>159081</c:v>
                </c:pt>
                <c:pt idx="8">
                  <c:v>125611</c:v>
                </c:pt>
                <c:pt idx="9">
                  <c:v>109132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16623916</c:v>
                </c:pt>
                <c:pt idx="1">
                  <c:v>5214316</c:v>
                </c:pt>
                <c:pt idx="2">
                  <c:v>4967912</c:v>
                </c:pt>
                <c:pt idx="3">
                  <c:v>4614144</c:v>
                </c:pt>
                <c:pt idx="4">
                  <c:v>1435037</c:v>
                </c:pt>
                <c:pt idx="5">
                  <c:v>943291</c:v>
                </c:pt>
                <c:pt idx="6">
                  <c:v>597608</c:v>
                </c:pt>
                <c:pt idx="7">
                  <c:v>412940</c:v>
                </c:pt>
                <c:pt idx="8">
                  <c:v>171608</c:v>
                </c:pt>
                <c:pt idx="9">
                  <c:v>81231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16626557</c:v>
                </c:pt>
                <c:pt idx="1">
                  <c:v>4806995</c:v>
                </c:pt>
                <c:pt idx="2">
                  <c:v>4174504</c:v>
                </c:pt>
                <c:pt idx="3">
                  <c:v>4595915</c:v>
                </c:pt>
                <c:pt idx="4">
                  <c:v>1268010</c:v>
                </c:pt>
                <c:pt idx="5">
                  <c:v>836945</c:v>
                </c:pt>
                <c:pt idx="6">
                  <c:v>697870</c:v>
                </c:pt>
                <c:pt idx="7">
                  <c:v>173215</c:v>
                </c:pt>
                <c:pt idx="8">
                  <c:v>268001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16615595</c:v>
                </c:pt>
                <c:pt idx="1">
                  <c:v>5162067</c:v>
                </c:pt>
                <c:pt idx="2">
                  <c:v>4815348</c:v>
                </c:pt>
                <c:pt idx="3">
                  <c:v>4433422</c:v>
                </c:pt>
                <c:pt idx="4">
                  <c:v>942038</c:v>
                </c:pt>
                <c:pt idx="5">
                  <c:v>155330</c:v>
                </c:pt>
                <c:pt idx="6">
                  <c:v>74499</c:v>
                </c:pt>
                <c:pt idx="7">
                  <c:v>42382</c:v>
                </c:pt>
                <c:pt idx="8">
                  <c:v>18336</c:v>
                </c:pt>
                <c:pt idx="9">
                  <c:v>11124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16584773</c:v>
                </c:pt>
                <c:pt idx="1">
                  <c:v>4758344</c:v>
                </c:pt>
                <c:pt idx="2">
                  <c:v>4001249</c:v>
                </c:pt>
                <c:pt idx="3">
                  <c:v>4528006</c:v>
                </c:pt>
                <c:pt idx="4">
                  <c:v>836738</c:v>
                </c:pt>
                <c:pt idx="5">
                  <c:v>242048</c:v>
                </c:pt>
                <c:pt idx="6">
                  <c:v>81097</c:v>
                </c:pt>
                <c:pt idx="7">
                  <c:v>19693</c:v>
                </c:pt>
                <c:pt idx="8">
                  <c:v>34708</c:v>
                </c:pt>
                <c:pt idx="9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18000916</c:v>
                </c:pt>
                <c:pt idx="1">
                  <c:v>13686265</c:v>
                </c:pt>
                <c:pt idx="2">
                  <c:v>10929863</c:v>
                </c:pt>
                <c:pt idx="3">
                  <c:v>6348555</c:v>
                </c:pt>
                <c:pt idx="4">
                  <c:v>2692685</c:v>
                </c:pt>
                <c:pt idx="5">
                  <c:v>1756686</c:v>
                </c:pt>
                <c:pt idx="6">
                  <c:v>1161597</c:v>
                </c:pt>
                <c:pt idx="7">
                  <c:v>981017</c:v>
                </c:pt>
                <c:pt idx="8">
                  <c:v>725008</c:v>
                </c:pt>
                <c:pt idx="9">
                  <c:v>618850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17630575</c:v>
                </c:pt>
                <c:pt idx="1">
                  <c:v>12909973</c:v>
                </c:pt>
                <c:pt idx="2">
                  <c:v>9883721</c:v>
                </c:pt>
                <c:pt idx="3">
                  <c:v>6455266</c:v>
                </c:pt>
                <c:pt idx="4">
                  <c:v>2585099</c:v>
                </c:pt>
                <c:pt idx="5">
                  <c:v>1820971</c:v>
                </c:pt>
                <c:pt idx="6">
                  <c:v>1090549</c:v>
                </c:pt>
                <c:pt idx="7">
                  <c:v>847857</c:v>
                </c:pt>
                <c:pt idx="8">
                  <c:v>711872</c:v>
                </c:pt>
                <c:pt idx="9">
                  <c:v>540562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TARRAGONA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4907788</c:v>
                </c:pt>
                <c:pt idx="1">
                  <c:v>4584348</c:v>
                </c:pt>
                <c:pt idx="2">
                  <c:v>2207848</c:v>
                </c:pt>
                <c:pt idx="3">
                  <c:v>1944785</c:v>
                </c:pt>
                <c:pt idx="4">
                  <c:v>1830684</c:v>
                </c:pt>
                <c:pt idx="5">
                  <c:v>1413415</c:v>
                </c:pt>
                <c:pt idx="6">
                  <c:v>869468</c:v>
                </c:pt>
                <c:pt idx="7">
                  <c:v>537789</c:v>
                </c:pt>
                <c:pt idx="8">
                  <c:v>471162</c:v>
                </c:pt>
                <c:pt idx="9">
                  <c:v>469046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TARRAGONA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4166483</c:v>
                </c:pt>
                <c:pt idx="1">
                  <c:v>3622755</c:v>
                </c:pt>
                <c:pt idx="2">
                  <c:v>2128326</c:v>
                </c:pt>
                <c:pt idx="3">
                  <c:v>1979725</c:v>
                </c:pt>
                <c:pt idx="4">
                  <c:v>1828035</c:v>
                </c:pt>
                <c:pt idx="5">
                  <c:v>1427770</c:v>
                </c:pt>
                <c:pt idx="6">
                  <c:v>862457</c:v>
                </c:pt>
                <c:pt idx="7">
                  <c:v>518461</c:v>
                </c:pt>
                <c:pt idx="8">
                  <c:v>300845</c:v>
                </c:pt>
                <c:pt idx="9">
                  <c:v>428832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1492669</c:v>
                </c:pt>
                <c:pt idx="1">
                  <c:v>1277275</c:v>
                </c:pt>
                <c:pt idx="2">
                  <c:v>1109715</c:v>
                </c:pt>
                <c:pt idx="3">
                  <c:v>610354</c:v>
                </c:pt>
                <c:pt idx="4">
                  <c:v>253875</c:v>
                </c:pt>
                <c:pt idx="5">
                  <c:v>226927</c:v>
                </c:pt>
                <c:pt idx="6">
                  <c:v>178032</c:v>
                </c:pt>
                <c:pt idx="7">
                  <c:v>112649</c:v>
                </c:pt>
                <c:pt idx="8">
                  <c:v>104721</c:v>
                </c:pt>
                <c:pt idx="9">
                  <c:v>81261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1602725.99</c:v>
                </c:pt>
                <c:pt idx="1">
                  <c:v>1183293</c:v>
                </c:pt>
                <c:pt idx="2">
                  <c:v>1015009</c:v>
                </c:pt>
                <c:pt idx="3">
                  <c:v>609558</c:v>
                </c:pt>
                <c:pt idx="4">
                  <c:v>237005</c:v>
                </c:pt>
                <c:pt idx="5">
                  <c:v>225084</c:v>
                </c:pt>
                <c:pt idx="6">
                  <c:v>98318</c:v>
                </c:pt>
                <c:pt idx="7">
                  <c:v>103352</c:v>
                </c:pt>
                <c:pt idx="8">
                  <c:v>97172</c:v>
                </c:pt>
                <c:pt idx="9">
                  <c:v>77989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1231970</c:v>
                </c:pt>
                <c:pt idx="1">
                  <c:v>407769</c:v>
                </c:pt>
                <c:pt idx="2">
                  <c:v>390653</c:v>
                </c:pt>
                <c:pt idx="3">
                  <c:v>354120</c:v>
                </c:pt>
                <c:pt idx="4">
                  <c:v>171453</c:v>
                </c:pt>
                <c:pt idx="5">
                  <c:v>11248</c:v>
                </c:pt>
                <c:pt idx="6">
                  <c:v>11124</c:v>
                </c:pt>
                <c:pt idx="7">
                  <c:v>4135</c:v>
                </c:pt>
                <c:pt idx="8">
                  <c:v>1359</c:v>
                </c:pt>
                <c:pt idx="9">
                  <c:v>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1525179.89</c:v>
                </c:pt>
                <c:pt idx="1">
                  <c:v>354867</c:v>
                </c:pt>
                <c:pt idx="2">
                  <c:v>326790</c:v>
                </c:pt>
                <c:pt idx="3">
                  <c:v>354579</c:v>
                </c:pt>
                <c:pt idx="4">
                  <c:v>97115</c:v>
                </c:pt>
                <c:pt idx="5">
                  <c:v>8974</c:v>
                </c:pt>
                <c:pt idx="6">
                  <c:v>16605</c:v>
                </c:pt>
                <c:pt idx="7">
                  <c:v>4506</c:v>
                </c:pt>
                <c:pt idx="8">
                  <c:v>2602</c:v>
                </c:pt>
                <c:pt idx="9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2096305</c:v>
                </c:pt>
                <c:pt idx="1">
                  <c:v>1858027</c:v>
                </c:pt>
                <c:pt idx="2">
                  <c:v>1818109</c:v>
                </c:pt>
                <c:pt idx="3">
                  <c:v>926690</c:v>
                </c:pt>
                <c:pt idx="4">
                  <c:v>874013</c:v>
                </c:pt>
                <c:pt idx="5">
                  <c:v>316718</c:v>
                </c:pt>
                <c:pt idx="6">
                  <c:v>282278</c:v>
                </c:pt>
                <c:pt idx="7">
                  <c:v>193185</c:v>
                </c:pt>
                <c:pt idx="8">
                  <c:v>165527</c:v>
                </c:pt>
                <c:pt idx="9">
                  <c:v>119154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2131461</c:v>
                </c:pt>
                <c:pt idx="1">
                  <c:v>1742164</c:v>
                </c:pt>
                <c:pt idx="2">
                  <c:v>1954668</c:v>
                </c:pt>
                <c:pt idx="3">
                  <c:v>874206</c:v>
                </c:pt>
                <c:pt idx="4">
                  <c:v>759189</c:v>
                </c:pt>
                <c:pt idx="5">
                  <c:v>484561</c:v>
                </c:pt>
                <c:pt idx="6">
                  <c:v>292186</c:v>
                </c:pt>
                <c:pt idx="7">
                  <c:v>205336</c:v>
                </c:pt>
                <c:pt idx="8">
                  <c:v>144038</c:v>
                </c:pt>
                <c:pt idx="9">
                  <c:v>122696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460107</c:v>
                </c:pt>
                <c:pt idx="1">
                  <c:v>345087</c:v>
                </c:pt>
                <c:pt idx="2">
                  <c:v>211096</c:v>
                </c:pt>
                <c:pt idx="3">
                  <c:v>172387</c:v>
                </c:pt>
                <c:pt idx="4">
                  <c:v>86074</c:v>
                </c:pt>
                <c:pt idx="5">
                  <c:v>70432</c:v>
                </c:pt>
                <c:pt idx="6">
                  <c:v>53621</c:v>
                </c:pt>
                <c:pt idx="7">
                  <c:v>36028</c:v>
                </c:pt>
                <c:pt idx="8">
                  <c:v>21968</c:v>
                </c:pt>
                <c:pt idx="9">
                  <c:v>14758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428621</c:v>
                </c:pt>
                <c:pt idx="1">
                  <c:v>362137</c:v>
                </c:pt>
                <c:pt idx="2">
                  <c:v>280413</c:v>
                </c:pt>
                <c:pt idx="3">
                  <c:v>235378</c:v>
                </c:pt>
                <c:pt idx="4">
                  <c:v>106832</c:v>
                </c:pt>
                <c:pt idx="5">
                  <c:v>57108</c:v>
                </c:pt>
                <c:pt idx="6">
                  <c:v>53723</c:v>
                </c:pt>
                <c:pt idx="7">
                  <c:v>39304</c:v>
                </c:pt>
                <c:pt idx="8">
                  <c:v>15762</c:v>
                </c:pt>
                <c:pt idx="9">
                  <c:v>12319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BILBAO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339992</c:v>
                </c:pt>
                <c:pt idx="1">
                  <c:v>278909</c:v>
                </c:pt>
                <c:pt idx="2">
                  <c:v>189906</c:v>
                </c:pt>
                <c:pt idx="3">
                  <c:v>151505</c:v>
                </c:pt>
                <c:pt idx="4">
                  <c:v>76103</c:v>
                </c:pt>
                <c:pt idx="5">
                  <c:v>60188</c:v>
                </c:pt>
                <c:pt idx="6">
                  <c:v>41291</c:v>
                </c:pt>
                <c:pt idx="7">
                  <c:v>24955</c:v>
                </c:pt>
                <c:pt idx="8">
                  <c:v>18401</c:v>
                </c:pt>
                <c:pt idx="9">
                  <c:v>15220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BILBAO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325110</c:v>
                </c:pt>
                <c:pt idx="1">
                  <c:v>281523</c:v>
                </c:pt>
                <c:pt idx="2">
                  <c:v>155754</c:v>
                </c:pt>
                <c:pt idx="3">
                  <c:v>142741</c:v>
                </c:pt>
                <c:pt idx="4">
                  <c:v>64282</c:v>
                </c:pt>
                <c:pt idx="5">
                  <c:v>64305</c:v>
                </c:pt>
                <c:pt idx="6">
                  <c:v>53430</c:v>
                </c:pt>
                <c:pt idx="7">
                  <c:v>20031</c:v>
                </c:pt>
                <c:pt idx="8">
                  <c:v>18882</c:v>
                </c:pt>
                <c:pt idx="9">
                  <c:v>16278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9971</c:v>
                </c:pt>
                <c:pt idx="1">
                  <c:v>8791</c:v>
                </c:pt>
                <c:pt idx="2">
                  <c:v>5280</c:v>
                </c:pt>
                <c:pt idx="3">
                  <c:v>5147</c:v>
                </c:pt>
                <c:pt idx="4">
                  <c:v>4561</c:v>
                </c:pt>
                <c:pt idx="5">
                  <c:v>4540</c:v>
                </c:pt>
                <c:pt idx="6">
                  <c:v>3523</c:v>
                </c:pt>
                <c:pt idx="7">
                  <c:v>1812</c:v>
                </c:pt>
                <c:pt idx="8">
                  <c:v>1288</c:v>
                </c:pt>
                <c:pt idx="9">
                  <c:v>1155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10663</c:v>
                </c:pt>
                <c:pt idx="1">
                  <c:v>9693</c:v>
                </c:pt>
                <c:pt idx="2">
                  <c:v>4924</c:v>
                </c:pt>
                <c:pt idx="3">
                  <c:v>6012</c:v>
                </c:pt>
                <c:pt idx="4">
                  <c:v>4203</c:v>
                </c:pt>
                <c:pt idx="5">
                  <c:v>4109</c:v>
                </c:pt>
                <c:pt idx="6">
                  <c:v>3212</c:v>
                </c:pt>
                <c:pt idx="7">
                  <c:v>1771</c:v>
                </c:pt>
                <c:pt idx="8">
                  <c:v>1322</c:v>
                </c:pt>
                <c:pt idx="9">
                  <c:v>1150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110432971</c:v>
                </c:pt>
                <c:pt idx="1">
                  <c:v>100071587</c:v>
                </c:pt>
                <c:pt idx="2">
                  <c:v>66474926</c:v>
                </c:pt>
                <c:pt idx="3">
                  <c:v>64848827</c:v>
                </c:pt>
                <c:pt idx="4">
                  <c:v>64136696</c:v>
                </c:pt>
                <c:pt idx="5">
                  <c:v>58567357</c:v>
                </c:pt>
                <c:pt idx="6">
                  <c:v>26248470</c:v>
                </c:pt>
                <c:pt idx="7">
                  <c:v>23575030</c:v>
                </c:pt>
                <c:pt idx="8">
                  <c:v>18733970</c:v>
                </c:pt>
                <c:pt idx="9">
                  <c:v>15698567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100147590</c:v>
                </c:pt>
                <c:pt idx="1">
                  <c:v>87933362</c:v>
                </c:pt>
                <c:pt idx="2">
                  <c:v>73223246</c:v>
                </c:pt>
                <c:pt idx="3">
                  <c:v>64613796</c:v>
                </c:pt>
                <c:pt idx="4">
                  <c:v>51932182</c:v>
                </c:pt>
                <c:pt idx="5">
                  <c:v>54847186</c:v>
                </c:pt>
                <c:pt idx="6">
                  <c:v>22132336</c:v>
                </c:pt>
                <c:pt idx="7">
                  <c:v>22218500</c:v>
                </c:pt>
                <c:pt idx="8">
                  <c:v>18405597</c:v>
                </c:pt>
                <c:pt idx="9">
                  <c:v>14962896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272</c:v>
                </c:pt>
                <c:pt idx="1">
                  <c:v>238</c:v>
                </c:pt>
                <c:pt idx="2">
                  <c:v>189</c:v>
                </c:pt>
                <c:pt idx="3">
                  <c:v>169</c:v>
                </c:pt>
                <c:pt idx="4">
                  <c:v>119</c:v>
                </c:pt>
                <c:pt idx="5">
                  <c:v>106</c:v>
                </c:pt>
                <c:pt idx="6">
                  <c:v>43</c:v>
                </c:pt>
                <c:pt idx="7">
                  <c:v>42</c:v>
                </c:pt>
                <c:pt idx="8">
                  <c:v>28</c:v>
                </c:pt>
                <c:pt idx="9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283</c:v>
                </c:pt>
                <c:pt idx="1">
                  <c:v>240</c:v>
                </c:pt>
                <c:pt idx="2">
                  <c:v>214</c:v>
                </c:pt>
                <c:pt idx="3">
                  <c:v>193</c:v>
                </c:pt>
                <c:pt idx="4">
                  <c:v>91</c:v>
                </c:pt>
                <c:pt idx="5">
                  <c:v>111</c:v>
                </c:pt>
                <c:pt idx="6">
                  <c:v>50</c:v>
                </c:pt>
                <c:pt idx="7">
                  <c:v>42</c:v>
                </c:pt>
                <c:pt idx="8">
                  <c:v>27</c:v>
                </c:pt>
                <c:pt idx="9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38939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12282806</v>
      </c>
      <c r="E8" s="61">
        <v>12490415</v>
      </c>
      <c r="F8" s="61">
        <v>71684746</v>
      </c>
      <c r="G8" s="61">
        <v>74845079</v>
      </c>
      <c r="H8" s="61">
        <v>3160333</v>
      </c>
      <c r="I8" s="62">
        <f>((G8*100/F8)-100)</f>
        <v>4.4086548064214384</v>
      </c>
    </row>
    <row r="9" spans="1:9" x14ac:dyDescent="0.25">
      <c r="A9" s="63"/>
      <c r="B9" s="64"/>
      <c r="C9" s="60" t="s">
        <v>15</v>
      </c>
      <c r="D9" s="61">
        <v>10411369</v>
      </c>
      <c r="E9" s="61">
        <v>8949155</v>
      </c>
      <c r="F9" s="61">
        <v>55409795</v>
      </c>
      <c r="G9" s="61">
        <v>55122721</v>
      </c>
      <c r="H9" s="61">
        <v>-287074</v>
      </c>
      <c r="I9" s="62">
        <f t="shared" ref="I9:I19" si="0">((G9*100/F9)-100)</f>
        <v>-0.51809251414844937</v>
      </c>
    </row>
    <row r="10" spans="1:9" x14ac:dyDescent="0.25">
      <c r="A10" s="63"/>
      <c r="B10" s="59" t="s">
        <v>16</v>
      </c>
      <c r="C10" s="60" t="s">
        <v>17</v>
      </c>
      <c r="D10" s="61">
        <v>4795475</v>
      </c>
      <c r="E10" s="61">
        <v>5441604</v>
      </c>
      <c r="F10" s="61">
        <v>27150465</v>
      </c>
      <c r="G10" s="61">
        <v>29794714</v>
      </c>
      <c r="H10" s="61">
        <v>2644249</v>
      </c>
      <c r="I10" s="62">
        <f t="shared" si="0"/>
        <v>9.7392401934920798</v>
      </c>
    </row>
    <row r="11" spans="1:9" x14ac:dyDescent="0.25">
      <c r="A11" s="63"/>
      <c r="B11" s="63"/>
      <c r="C11" s="60" t="s">
        <v>18</v>
      </c>
      <c r="D11" s="61">
        <v>9737780</v>
      </c>
      <c r="E11" s="61">
        <v>10409141</v>
      </c>
      <c r="F11" s="61">
        <v>56154632</v>
      </c>
      <c r="G11" s="61">
        <v>58854210</v>
      </c>
      <c r="H11" s="61">
        <v>2699578</v>
      </c>
      <c r="I11" s="62">
        <f t="shared" si="0"/>
        <v>4.8074003939692744</v>
      </c>
    </row>
    <row r="12" spans="1:9" x14ac:dyDescent="0.25">
      <c r="A12" s="64"/>
      <c r="B12" s="64"/>
      <c r="C12" s="60" t="s">
        <v>2</v>
      </c>
      <c r="D12" s="61">
        <v>14533255</v>
      </c>
      <c r="E12" s="61">
        <v>15850745</v>
      </c>
      <c r="F12" s="61">
        <v>83305097</v>
      </c>
      <c r="G12" s="61">
        <v>88648924</v>
      </c>
      <c r="H12" s="61">
        <v>5343827</v>
      </c>
      <c r="I12" s="62">
        <f t="shared" si="0"/>
        <v>6.4147659536366604</v>
      </c>
    </row>
    <row r="13" spans="1:9" x14ac:dyDescent="0.25">
      <c r="A13" s="65"/>
      <c r="B13" s="65"/>
      <c r="C13" s="66" t="s">
        <v>2</v>
      </c>
      <c r="D13" s="67">
        <v>37227430</v>
      </c>
      <c r="E13" s="67">
        <v>37290315</v>
      </c>
      <c r="F13" s="67">
        <v>210399638</v>
      </c>
      <c r="G13" s="67">
        <v>218616724</v>
      </c>
      <c r="H13" s="67">
        <v>8217086</v>
      </c>
      <c r="I13" s="68">
        <f t="shared" si="0"/>
        <v>3.9054658449555006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21392</v>
      </c>
      <c r="E14" s="61">
        <v>26629</v>
      </c>
      <c r="F14" s="61">
        <v>112052</v>
      </c>
      <c r="G14" s="61">
        <v>121144</v>
      </c>
      <c r="H14" s="61">
        <v>9092</v>
      </c>
      <c r="I14" s="62">
        <f t="shared" si="0"/>
        <v>8.1140898868382578</v>
      </c>
    </row>
    <row r="15" spans="1:9" x14ac:dyDescent="0.25">
      <c r="A15" s="63"/>
      <c r="B15" s="59" t="s">
        <v>7</v>
      </c>
      <c r="C15" s="60" t="s">
        <v>8</v>
      </c>
      <c r="D15" s="61">
        <v>556765</v>
      </c>
      <c r="E15" s="61">
        <v>586815</v>
      </c>
      <c r="F15" s="61">
        <v>3425294</v>
      </c>
      <c r="G15" s="61">
        <v>3460628</v>
      </c>
      <c r="H15" s="61">
        <v>35334</v>
      </c>
      <c r="I15" s="62">
        <f t="shared" si="0"/>
        <v>1.0315610864352038</v>
      </c>
    </row>
    <row r="16" spans="1:9" x14ac:dyDescent="0.25">
      <c r="A16" s="63"/>
      <c r="B16" s="64"/>
      <c r="C16" s="60" t="s">
        <v>9</v>
      </c>
      <c r="D16" s="61">
        <v>266905</v>
      </c>
      <c r="E16" s="61">
        <v>240620</v>
      </c>
      <c r="F16" s="61">
        <v>1494645</v>
      </c>
      <c r="G16" s="61">
        <v>1388378</v>
      </c>
      <c r="H16" s="61">
        <v>-106267</v>
      </c>
      <c r="I16" s="62">
        <f t="shared" si="0"/>
        <v>-7.1098488269789755</v>
      </c>
    </row>
    <row r="17" spans="1:9" x14ac:dyDescent="0.25">
      <c r="A17" s="64"/>
      <c r="B17" s="69" t="s">
        <v>10</v>
      </c>
      <c r="C17" s="60" t="s">
        <v>11</v>
      </c>
      <c r="D17" s="61">
        <v>430996</v>
      </c>
      <c r="E17" s="61">
        <v>352526</v>
      </c>
      <c r="F17" s="61">
        <v>1765810</v>
      </c>
      <c r="G17" s="61">
        <v>1824958</v>
      </c>
      <c r="H17" s="61">
        <v>59148</v>
      </c>
      <c r="I17" s="62">
        <f t="shared" si="0"/>
        <v>3.3496242517598205</v>
      </c>
    </row>
    <row r="18" spans="1:9" x14ac:dyDescent="0.25">
      <c r="A18" s="70"/>
      <c r="B18" s="70"/>
      <c r="C18" s="66" t="s">
        <v>2</v>
      </c>
      <c r="D18" s="67">
        <v>1276058</v>
      </c>
      <c r="E18" s="67">
        <v>1206590</v>
      </c>
      <c r="F18" s="67">
        <v>6797801</v>
      </c>
      <c r="G18" s="67">
        <v>6795108</v>
      </c>
      <c r="H18" s="67">
        <v>-2693</v>
      </c>
      <c r="I18" s="68">
        <f t="shared" si="0"/>
        <v>-3.9615752211631161E-2</v>
      </c>
    </row>
    <row r="19" spans="1:9" x14ac:dyDescent="0.25">
      <c r="A19" s="71"/>
      <c r="B19" s="71"/>
      <c r="C19" s="72" t="s">
        <v>1</v>
      </c>
      <c r="D19" s="73">
        <f>+D13+D18</f>
        <v>38503488</v>
      </c>
      <c r="E19" s="73">
        <f t="shared" ref="E19:G19" si="1">+E13+E18</f>
        <v>38496905</v>
      </c>
      <c r="F19" s="73">
        <f t="shared" si="1"/>
        <v>217197439</v>
      </c>
      <c r="G19" s="73">
        <f t="shared" si="1"/>
        <v>225411832</v>
      </c>
      <c r="H19" s="73">
        <f t="shared" ref="H19" si="2">G19-F19</f>
        <v>8214393</v>
      </c>
      <c r="I19" s="74">
        <f t="shared" si="0"/>
        <v>3.7819934884223017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5810006</v>
      </c>
      <c r="E21" s="61">
        <v>6204908</v>
      </c>
      <c r="F21" s="61">
        <v>33576726</v>
      </c>
      <c r="G21" s="61">
        <v>35191364</v>
      </c>
      <c r="H21" s="61">
        <v>1614638</v>
      </c>
      <c r="I21" s="62">
        <f t="shared" ref="I21:I31" si="3">((G21*100/F21)-100)</f>
        <v>4.8088011916349416</v>
      </c>
    </row>
    <row r="22" spans="1:9" x14ac:dyDescent="0.25">
      <c r="A22" s="63"/>
      <c r="B22" s="64"/>
      <c r="C22" s="60" t="s">
        <v>22</v>
      </c>
      <c r="D22" s="61">
        <v>5434771</v>
      </c>
      <c r="E22" s="61">
        <v>5774205</v>
      </c>
      <c r="F22" s="61">
        <v>31111590</v>
      </c>
      <c r="G22" s="61">
        <v>32274832</v>
      </c>
      <c r="H22" s="61">
        <v>1163242</v>
      </c>
      <c r="I22" s="62">
        <f t="shared" si="3"/>
        <v>3.7389345899711373</v>
      </c>
    </row>
    <row r="23" spans="1:9" x14ac:dyDescent="0.25">
      <c r="A23" s="63"/>
      <c r="B23" s="69" t="s">
        <v>23</v>
      </c>
      <c r="C23" s="60" t="s">
        <v>24</v>
      </c>
      <c r="D23" s="61">
        <v>3481006</v>
      </c>
      <c r="E23" s="61">
        <v>4000275</v>
      </c>
      <c r="F23" s="61">
        <v>19451248</v>
      </c>
      <c r="G23" s="61">
        <v>21389368</v>
      </c>
      <c r="H23" s="61">
        <v>1938120</v>
      </c>
      <c r="I23" s="62">
        <f t="shared" si="3"/>
        <v>9.9639879148114261</v>
      </c>
    </row>
    <row r="24" spans="1:9" x14ac:dyDescent="0.25">
      <c r="A24" s="63"/>
      <c r="B24" s="59" t="s">
        <v>25</v>
      </c>
      <c r="C24" s="60" t="s">
        <v>26</v>
      </c>
      <c r="D24" s="61">
        <v>938252.49</v>
      </c>
      <c r="E24" s="61">
        <v>990218</v>
      </c>
      <c r="F24" s="61">
        <v>5446634.4900000002</v>
      </c>
      <c r="G24" s="61">
        <v>5669199.5</v>
      </c>
      <c r="H24" s="61">
        <v>222565.00999999978</v>
      </c>
      <c r="I24" s="62">
        <f t="shared" si="3"/>
        <v>4.0862850336042982</v>
      </c>
    </row>
    <row r="25" spans="1:9" x14ac:dyDescent="0.25">
      <c r="A25" s="63"/>
      <c r="B25" s="63"/>
      <c r="C25" s="60" t="s">
        <v>21</v>
      </c>
      <c r="D25" s="61">
        <v>464467.67</v>
      </c>
      <c r="E25" s="61">
        <v>473687</v>
      </c>
      <c r="F25" s="61">
        <v>2693465.89</v>
      </c>
      <c r="G25" s="61">
        <v>2585302</v>
      </c>
      <c r="H25" s="61">
        <v>-108163.89000000013</v>
      </c>
      <c r="I25" s="62">
        <f t="shared" si="3"/>
        <v>-4.015788371465149</v>
      </c>
    </row>
    <row r="26" spans="1:9" x14ac:dyDescent="0.25">
      <c r="A26" s="63"/>
      <c r="B26" s="59" t="s">
        <v>27</v>
      </c>
      <c r="C26" s="60" t="s">
        <v>28</v>
      </c>
      <c r="D26" s="61">
        <v>1924675</v>
      </c>
      <c r="E26" s="61">
        <v>1981776</v>
      </c>
      <c r="F26" s="61">
        <v>9075324</v>
      </c>
      <c r="G26" s="61">
        <v>9048283</v>
      </c>
      <c r="H26" s="61">
        <v>-27041</v>
      </c>
      <c r="I26" s="62">
        <f t="shared" si="3"/>
        <v>-0.2979618138151352</v>
      </c>
    </row>
    <row r="27" spans="1:9" x14ac:dyDescent="0.25">
      <c r="A27" s="63"/>
      <c r="B27" s="64"/>
      <c r="C27" s="60" t="s">
        <v>29</v>
      </c>
      <c r="D27" s="61">
        <v>357059</v>
      </c>
      <c r="E27" s="61">
        <v>360503</v>
      </c>
      <c r="F27" s="61">
        <v>1652609</v>
      </c>
      <c r="G27" s="61">
        <v>1522334</v>
      </c>
      <c r="H27" s="61">
        <v>-130275</v>
      </c>
      <c r="I27" s="62">
        <f t="shared" si="3"/>
        <v>-7.8829898663265112</v>
      </c>
    </row>
    <row r="28" spans="1:9" x14ac:dyDescent="0.25">
      <c r="A28" s="63"/>
      <c r="B28" s="69" t="s">
        <v>30</v>
      </c>
      <c r="C28" s="60" t="s">
        <v>31</v>
      </c>
      <c r="D28" s="61">
        <v>224129</v>
      </c>
      <c r="E28" s="61">
        <v>237373</v>
      </c>
      <c r="F28" s="61">
        <v>1190863</v>
      </c>
      <c r="G28" s="61">
        <v>1247345</v>
      </c>
      <c r="H28" s="61">
        <v>56482</v>
      </c>
      <c r="I28" s="62">
        <f t="shared" si="3"/>
        <v>4.7429469216862117</v>
      </c>
    </row>
    <row r="29" spans="1:9" x14ac:dyDescent="0.25">
      <c r="A29" s="63"/>
      <c r="B29" s="59" t="s">
        <v>32</v>
      </c>
      <c r="C29" s="60" t="s">
        <v>33</v>
      </c>
      <c r="D29" s="61">
        <v>10262</v>
      </c>
      <c r="E29" s="61">
        <v>10380</v>
      </c>
      <c r="F29" s="61">
        <v>58472</v>
      </c>
      <c r="G29" s="61">
        <v>57576</v>
      </c>
      <c r="H29" s="61">
        <v>-896</v>
      </c>
      <c r="I29" s="62">
        <f t="shared" si="3"/>
        <v>-1.532357367628947</v>
      </c>
    </row>
    <row r="30" spans="1:9" x14ac:dyDescent="0.25">
      <c r="A30" s="63"/>
      <c r="B30" s="63"/>
      <c r="C30" s="60" t="s">
        <v>34</v>
      </c>
      <c r="D30" s="61">
        <v>109839033</v>
      </c>
      <c r="E30" s="61">
        <v>118856461</v>
      </c>
      <c r="F30" s="61">
        <v>632445635</v>
      </c>
      <c r="G30" s="61">
        <v>669872889</v>
      </c>
      <c r="H30" s="61">
        <v>37427254</v>
      </c>
      <c r="I30" s="62">
        <f t="shared" si="3"/>
        <v>5.9178610664298503</v>
      </c>
    </row>
    <row r="31" spans="1:9" x14ac:dyDescent="0.25">
      <c r="A31" s="76"/>
      <c r="B31" s="77"/>
      <c r="C31" s="60" t="s">
        <v>35</v>
      </c>
      <c r="D31" s="61">
        <v>249</v>
      </c>
      <c r="E31" s="61">
        <v>234</v>
      </c>
      <c r="F31" s="61">
        <v>1376</v>
      </c>
      <c r="G31" s="61">
        <v>1354</v>
      </c>
      <c r="H31" s="61">
        <v>-22</v>
      </c>
      <c r="I31" s="62">
        <f t="shared" si="3"/>
        <v>-1.5988372093023315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1254867</v>
      </c>
      <c r="C7" s="37">
        <v>1041593</v>
      </c>
      <c r="D7" s="37">
        <v>7522138</v>
      </c>
      <c r="E7" s="37">
        <v>6978024</v>
      </c>
      <c r="F7" s="10">
        <f>((E7*100)/D7)-100</f>
        <v>-7.2335019644680756</v>
      </c>
      <c r="G7" s="1"/>
      <c r="H7" s="1"/>
      <c r="I7" s="1"/>
    </row>
    <row r="8" spans="1:12" x14ac:dyDescent="0.25">
      <c r="A8" s="11" t="s">
        <v>42</v>
      </c>
      <c r="B8" s="38">
        <v>322280</v>
      </c>
      <c r="C8" s="38">
        <v>350432</v>
      </c>
      <c r="D8" s="38">
        <v>1719798</v>
      </c>
      <c r="E8" s="38">
        <v>1880449</v>
      </c>
      <c r="F8" s="13">
        <f t="shared" ref="F8:F35" si="0">((E8*100)/D8)-100</f>
        <v>9.341271474905767</v>
      </c>
      <c r="G8" s="1"/>
      <c r="H8" s="1"/>
      <c r="I8" s="1"/>
    </row>
    <row r="9" spans="1:12" x14ac:dyDescent="0.25">
      <c r="A9" s="8" t="s">
        <v>43</v>
      </c>
      <c r="B9" s="37">
        <v>736456</v>
      </c>
      <c r="C9" s="37">
        <v>573790</v>
      </c>
      <c r="D9" s="37">
        <v>3465681</v>
      </c>
      <c r="E9" s="37">
        <v>3234192</v>
      </c>
      <c r="F9" s="10">
        <f t="shared" si="0"/>
        <v>-6.6794664598386362</v>
      </c>
      <c r="G9" s="1"/>
      <c r="H9" s="1"/>
      <c r="I9" s="1"/>
    </row>
    <row r="10" spans="1:12" x14ac:dyDescent="0.25">
      <c r="A10" s="11" t="s">
        <v>44</v>
      </c>
      <c r="B10" s="38">
        <v>408979</v>
      </c>
      <c r="C10" s="38">
        <v>542159</v>
      </c>
      <c r="D10" s="38">
        <v>2443554</v>
      </c>
      <c r="E10" s="38">
        <v>3164390</v>
      </c>
      <c r="F10" s="13">
        <f t="shared" si="0"/>
        <v>29.49949131469981</v>
      </c>
      <c r="G10" s="1"/>
      <c r="H10" s="1"/>
      <c r="I10" s="1"/>
    </row>
    <row r="11" spans="1:12" x14ac:dyDescent="0.25">
      <c r="A11" s="8" t="s">
        <v>45</v>
      </c>
      <c r="B11" s="37">
        <v>5561182</v>
      </c>
      <c r="C11" s="37">
        <v>5875764</v>
      </c>
      <c r="D11" s="37">
        <v>33339896</v>
      </c>
      <c r="E11" s="37">
        <v>35787888</v>
      </c>
      <c r="F11" s="10">
        <f t="shared" si="0"/>
        <v>7.3425304026143294</v>
      </c>
      <c r="G11" s="1"/>
      <c r="H11" s="1"/>
      <c r="I11" s="1"/>
    </row>
    <row r="12" spans="1:12" x14ac:dyDescent="0.25">
      <c r="A12" s="11" t="s">
        <v>46</v>
      </c>
      <c r="B12" s="38">
        <v>589654</v>
      </c>
      <c r="C12" s="38">
        <v>402040</v>
      </c>
      <c r="D12" s="38">
        <v>2826732</v>
      </c>
      <c r="E12" s="38">
        <v>2880242</v>
      </c>
      <c r="F12" s="13">
        <f t="shared" si="0"/>
        <v>1.8929986995583619</v>
      </c>
      <c r="G12" s="1"/>
      <c r="H12" s="1"/>
      <c r="I12" s="1"/>
    </row>
    <row r="13" spans="1:12" x14ac:dyDescent="0.25">
      <c r="A13" s="8" t="s">
        <v>47</v>
      </c>
      <c r="B13" s="37">
        <v>1282459</v>
      </c>
      <c r="C13" s="37">
        <v>1415626</v>
      </c>
      <c r="D13" s="37">
        <v>6529417</v>
      </c>
      <c r="E13" s="37">
        <v>7175081</v>
      </c>
      <c r="F13" s="10">
        <f t="shared" si="0"/>
        <v>9.8885398190987104</v>
      </c>
      <c r="G13" s="1"/>
      <c r="H13" s="1"/>
      <c r="I13" s="1"/>
    </row>
    <row r="14" spans="1:12" x14ac:dyDescent="0.25">
      <c r="A14" s="11" t="s">
        <v>48</v>
      </c>
      <c r="B14" s="38">
        <v>3716592</v>
      </c>
      <c r="C14" s="38">
        <v>4135472</v>
      </c>
      <c r="D14" s="38">
        <v>22281057</v>
      </c>
      <c r="E14" s="38">
        <v>23302415</v>
      </c>
      <c r="F14" s="13">
        <f t="shared" si="0"/>
        <v>4.5839746292108146</v>
      </c>
      <c r="G14" s="1"/>
      <c r="H14" s="1"/>
      <c r="I14" s="1"/>
    </row>
    <row r="15" spans="1:12" x14ac:dyDescent="0.25">
      <c r="A15" s="8" t="s">
        <v>49</v>
      </c>
      <c r="B15" s="37">
        <v>3111484</v>
      </c>
      <c r="C15" s="37">
        <v>3443759</v>
      </c>
      <c r="D15" s="37">
        <v>16629954</v>
      </c>
      <c r="E15" s="37">
        <v>18433717</v>
      </c>
      <c r="F15" s="10">
        <f t="shared" si="0"/>
        <v>10.846470170633069</v>
      </c>
      <c r="G15" s="1"/>
      <c r="H15" s="1"/>
      <c r="I15" s="1"/>
    </row>
    <row r="16" spans="1:12" x14ac:dyDescent="0.25">
      <c r="A16" s="11" t="s">
        <v>50</v>
      </c>
      <c r="B16" s="38">
        <v>2205951</v>
      </c>
      <c r="C16" s="38">
        <v>2009701</v>
      </c>
      <c r="D16" s="38">
        <v>13072740</v>
      </c>
      <c r="E16" s="38">
        <v>13069121</v>
      </c>
      <c r="F16" s="13">
        <f t="shared" si="0"/>
        <v>-2.7683561365094533E-2</v>
      </c>
      <c r="G16" s="1"/>
      <c r="H16" s="1"/>
      <c r="I16" s="1"/>
    </row>
    <row r="17" spans="1:9" x14ac:dyDescent="0.25">
      <c r="A17" s="8" t="s">
        <v>51</v>
      </c>
      <c r="B17" s="37">
        <v>1295280</v>
      </c>
      <c r="C17" s="37">
        <v>1237509</v>
      </c>
      <c r="D17" s="37">
        <v>6801734</v>
      </c>
      <c r="E17" s="37">
        <v>6452285</v>
      </c>
      <c r="F17" s="10">
        <f t="shared" si="0"/>
        <v>-5.1376457826783621</v>
      </c>
      <c r="G17" s="1"/>
      <c r="H17" s="1"/>
      <c r="I17" s="1"/>
    </row>
    <row r="18" spans="1:9" x14ac:dyDescent="0.25">
      <c r="A18" s="11" t="s">
        <v>52</v>
      </c>
      <c r="B18" s="38">
        <v>145600</v>
      </c>
      <c r="C18" s="38">
        <v>200478</v>
      </c>
      <c r="D18" s="38">
        <v>915164</v>
      </c>
      <c r="E18" s="38">
        <v>1141154</v>
      </c>
      <c r="F18" s="13">
        <f t="shared" si="0"/>
        <v>24.69393463903738</v>
      </c>
      <c r="G18" s="1"/>
      <c r="H18" s="1"/>
      <c r="I18" s="1"/>
    </row>
    <row r="19" spans="1:9" x14ac:dyDescent="0.25">
      <c r="A19" s="8" t="s">
        <v>53</v>
      </c>
      <c r="B19" s="37">
        <v>690894</v>
      </c>
      <c r="C19" s="37">
        <v>863424</v>
      </c>
      <c r="D19" s="37">
        <v>4555519</v>
      </c>
      <c r="E19" s="37">
        <v>5000863</v>
      </c>
      <c r="F19" s="10">
        <f t="shared" si="0"/>
        <v>9.7759223482549373</v>
      </c>
      <c r="G19" s="1"/>
      <c r="H19" s="1"/>
      <c r="I19" s="1"/>
    </row>
    <row r="20" spans="1:9" x14ac:dyDescent="0.25">
      <c r="A20" s="11" t="s">
        <v>54</v>
      </c>
      <c r="B20" s="38">
        <v>2145265</v>
      </c>
      <c r="C20" s="38">
        <v>1307549</v>
      </c>
      <c r="D20" s="38">
        <v>11600509</v>
      </c>
      <c r="E20" s="38">
        <v>9894641</v>
      </c>
      <c r="F20" s="13">
        <f t="shared" si="0"/>
        <v>-14.705113370456417</v>
      </c>
      <c r="G20" s="1"/>
      <c r="H20" s="1"/>
      <c r="I20" s="1"/>
    </row>
    <row r="21" spans="1:9" x14ac:dyDescent="0.25">
      <c r="A21" s="8" t="s">
        <v>55</v>
      </c>
      <c r="B21" s="37">
        <v>1687658</v>
      </c>
      <c r="C21" s="37">
        <v>1571503</v>
      </c>
      <c r="D21" s="37">
        <v>9376611</v>
      </c>
      <c r="E21" s="37">
        <v>9926744</v>
      </c>
      <c r="F21" s="10">
        <f t="shared" si="0"/>
        <v>5.8670771347984925</v>
      </c>
      <c r="G21" s="1"/>
      <c r="H21" s="1"/>
      <c r="I21" s="1"/>
    </row>
    <row r="22" spans="1:9" x14ac:dyDescent="0.25">
      <c r="A22" s="11" t="s">
        <v>56</v>
      </c>
      <c r="B22" s="38">
        <v>2157329</v>
      </c>
      <c r="C22" s="38">
        <v>2122934</v>
      </c>
      <c r="D22" s="38">
        <v>12629597</v>
      </c>
      <c r="E22" s="38">
        <v>11983852</v>
      </c>
      <c r="F22" s="13">
        <f t="shared" si="0"/>
        <v>-5.1129501598507119</v>
      </c>
      <c r="G22" s="1"/>
      <c r="H22" s="1"/>
      <c r="I22" s="1"/>
    </row>
    <row r="23" spans="1:9" x14ac:dyDescent="0.25">
      <c r="A23" s="8" t="s">
        <v>57</v>
      </c>
      <c r="B23" s="37">
        <v>518199</v>
      </c>
      <c r="C23" s="37">
        <v>351194</v>
      </c>
      <c r="D23" s="37">
        <v>2148066</v>
      </c>
      <c r="E23" s="37">
        <v>2152975</v>
      </c>
      <c r="F23" s="10">
        <f t="shared" si="0"/>
        <v>0.22853115313961325</v>
      </c>
      <c r="G23" s="1"/>
      <c r="H23" s="1"/>
      <c r="I23" s="1"/>
    </row>
    <row r="24" spans="1:9" x14ac:dyDescent="0.25">
      <c r="A24" s="11" t="s">
        <v>58</v>
      </c>
      <c r="B24" s="38">
        <v>155552</v>
      </c>
      <c r="C24" s="38">
        <v>172434</v>
      </c>
      <c r="D24" s="38">
        <v>988370</v>
      </c>
      <c r="E24" s="38">
        <v>929392</v>
      </c>
      <c r="F24" s="13">
        <f t="shared" si="0"/>
        <v>-5.9671985187733299</v>
      </c>
      <c r="G24" s="1"/>
      <c r="H24" s="1"/>
      <c r="I24" s="1"/>
    </row>
    <row r="25" spans="1:9" x14ac:dyDescent="0.25">
      <c r="A25" s="8" t="s">
        <v>59</v>
      </c>
      <c r="B25" s="37">
        <v>76239</v>
      </c>
      <c r="C25" s="37">
        <v>66169</v>
      </c>
      <c r="D25" s="37">
        <v>394171</v>
      </c>
      <c r="E25" s="37">
        <v>416634</v>
      </c>
      <c r="F25" s="10">
        <f t="shared" si="0"/>
        <v>5.6987957003432541</v>
      </c>
      <c r="G25" s="1"/>
      <c r="H25" s="1"/>
      <c r="I25" s="1"/>
    </row>
    <row r="26" spans="1:9" x14ac:dyDescent="0.25">
      <c r="A26" s="11" t="s">
        <v>60</v>
      </c>
      <c r="B26" s="38">
        <v>295166</v>
      </c>
      <c r="C26" s="38">
        <v>223696</v>
      </c>
      <c r="D26" s="38">
        <v>1384117</v>
      </c>
      <c r="E26" s="38">
        <v>1470824</v>
      </c>
      <c r="F26" s="13">
        <f t="shared" si="0"/>
        <v>6.264427067942961</v>
      </c>
      <c r="G26" s="1"/>
      <c r="H26" s="1"/>
      <c r="I26" s="1"/>
    </row>
    <row r="27" spans="1:9" x14ac:dyDescent="0.25">
      <c r="A27" s="8" t="s">
        <v>61</v>
      </c>
      <c r="B27" s="37">
        <v>455130</v>
      </c>
      <c r="C27" s="37">
        <v>528499</v>
      </c>
      <c r="D27" s="37">
        <v>2661992</v>
      </c>
      <c r="E27" s="37">
        <v>2919240</v>
      </c>
      <c r="F27" s="10">
        <f t="shared" si="0"/>
        <v>9.6637405371616438</v>
      </c>
      <c r="G27" s="1"/>
      <c r="H27" s="1"/>
      <c r="I27" s="1"/>
    </row>
    <row r="28" spans="1:9" x14ac:dyDescent="0.25">
      <c r="A28" s="11" t="s">
        <v>62</v>
      </c>
      <c r="B28" s="38">
        <v>1680815</v>
      </c>
      <c r="C28" s="38">
        <v>1649124</v>
      </c>
      <c r="D28" s="38">
        <v>9788391</v>
      </c>
      <c r="E28" s="38">
        <v>9721382</v>
      </c>
      <c r="F28" s="13">
        <f t="shared" si="0"/>
        <v>-0.6845762495592993</v>
      </c>
      <c r="G28" s="1"/>
      <c r="H28" s="1"/>
      <c r="I28" s="1"/>
    </row>
    <row r="29" spans="1:9" x14ac:dyDescent="0.25">
      <c r="A29" s="8" t="s">
        <v>63</v>
      </c>
      <c r="B29" s="37">
        <v>607551</v>
      </c>
      <c r="C29" s="37">
        <v>684713</v>
      </c>
      <c r="D29" s="37">
        <v>3120693</v>
      </c>
      <c r="E29" s="37">
        <v>3052492</v>
      </c>
      <c r="F29" s="10">
        <f t="shared" si="0"/>
        <v>-2.1854440664301222</v>
      </c>
      <c r="G29" s="1"/>
      <c r="H29" s="1"/>
      <c r="I29" s="1"/>
    </row>
    <row r="30" spans="1:9" x14ac:dyDescent="0.25">
      <c r="A30" s="11" t="s">
        <v>64</v>
      </c>
      <c r="B30" s="38">
        <v>458011</v>
      </c>
      <c r="C30" s="38">
        <v>404838</v>
      </c>
      <c r="D30" s="38">
        <v>2225699</v>
      </c>
      <c r="E30" s="38">
        <v>2593588</v>
      </c>
      <c r="F30" s="13">
        <f t="shared" si="0"/>
        <v>16.529144327242818</v>
      </c>
      <c r="G30" s="1"/>
      <c r="H30" s="1"/>
      <c r="I30" s="1"/>
    </row>
    <row r="31" spans="1:9" x14ac:dyDescent="0.25">
      <c r="A31" s="8" t="s">
        <v>65</v>
      </c>
      <c r="B31" s="37">
        <v>2604778</v>
      </c>
      <c r="C31" s="37">
        <v>2566642</v>
      </c>
      <c r="D31" s="37">
        <v>15396616</v>
      </c>
      <c r="E31" s="37">
        <v>15781532</v>
      </c>
      <c r="F31" s="10">
        <f t="shared" si="0"/>
        <v>2.5000038969602087</v>
      </c>
      <c r="G31" s="1"/>
      <c r="H31" s="1"/>
      <c r="I31" s="1"/>
    </row>
    <row r="32" spans="1:9" x14ac:dyDescent="0.25">
      <c r="A32" s="11" t="s">
        <v>66</v>
      </c>
      <c r="B32" s="38">
        <v>3769202</v>
      </c>
      <c r="C32" s="38">
        <v>4223773</v>
      </c>
      <c r="D32" s="38">
        <v>20367459</v>
      </c>
      <c r="E32" s="38">
        <v>22943938</v>
      </c>
      <c r="F32" s="13">
        <f t="shared" si="0"/>
        <v>12.649977594161356</v>
      </c>
      <c r="G32" s="1"/>
      <c r="H32" s="1"/>
      <c r="I32" s="1"/>
    </row>
    <row r="33" spans="1:9" x14ac:dyDescent="0.25">
      <c r="A33" s="8" t="s">
        <v>67</v>
      </c>
      <c r="B33" s="37">
        <v>457779</v>
      </c>
      <c r="C33" s="37">
        <v>444173</v>
      </c>
      <c r="D33" s="37">
        <v>2445123</v>
      </c>
      <c r="E33" s="37">
        <v>2535168</v>
      </c>
      <c r="F33" s="10">
        <f t="shared" si="0"/>
        <v>3.6826368244051508</v>
      </c>
      <c r="G33" s="1"/>
      <c r="H33" s="1"/>
      <c r="I33" s="1"/>
    </row>
    <row r="34" spans="1:9" x14ac:dyDescent="0.25">
      <c r="A34" s="11" t="s">
        <v>68</v>
      </c>
      <c r="B34" s="38">
        <v>113136</v>
      </c>
      <c r="C34" s="38">
        <v>87917</v>
      </c>
      <c r="D34" s="38">
        <v>566641</v>
      </c>
      <c r="E34" s="38">
        <v>589609</v>
      </c>
      <c r="F34" s="13">
        <f t="shared" si="0"/>
        <v>4.0533600639558358</v>
      </c>
      <c r="G34" s="1"/>
      <c r="H34" s="1"/>
      <c r="I34" s="1"/>
    </row>
    <row r="35" spans="1:9" x14ac:dyDescent="0.25">
      <c r="A35" s="14" t="s">
        <v>69</v>
      </c>
      <c r="B35" s="15">
        <f>SUM(B7:B34)</f>
        <v>38503488</v>
      </c>
      <c r="C35" s="15">
        <f t="shared" ref="C35:E35" si="1">SUM(C7:C34)</f>
        <v>38496905</v>
      </c>
      <c r="D35" s="15">
        <f t="shared" si="1"/>
        <v>217197439</v>
      </c>
      <c r="E35" s="15">
        <f t="shared" si="1"/>
        <v>225411832</v>
      </c>
      <c r="F35" s="16">
        <f t="shared" si="0"/>
        <v>3.7819934884223017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6978024</v>
      </c>
      <c r="C38" s="41">
        <f>D7</f>
        <v>7522138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35787888</v>
      </c>
      <c r="G38" s="42">
        <f>LOOKUP(E38,$A$38:$A$65,$C$38:$C$65)</f>
        <v>33339896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1880449</v>
      </c>
      <c r="C39" s="41">
        <f t="shared" ref="C39:C65" si="5">D8</f>
        <v>1719798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23302415</v>
      </c>
      <c r="G39" s="42">
        <f t="shared" ref="G39:G65" si="8">LOOKUP(E39,$A$38:$A$65,$C$38:$C$65)</f>
        <v>22281057</v>
      </c>
    </row>
    <row r="40" spans="1:9" x14ac:dyDescent="0.25">
      <c r="A40" s="42" t="str">
        <f t="shared" si="3"/>
        <v>ALMERIA</v>
      </c>
      <c r="B40" s="41">
        <f t="shared" si="4"/>
        <v>3234192</v>
      </c>
      <c r="C40" s="41">
        <f t="shared" si="5"/>
        <v>3465681</v>
      </c>
      <c r="D40" s="41">
        <f t="shared" si="6"/>
        <v>15</v>
      </c>
      <c r="E40" s="42" t="str">
        <f t="shared" si="2"/>
        <v>VALENCIA</v>
      </c>
      <c r="F40" s="42">
        <f t="shared" si="7"/>
        <v>22943938</v>
      </c>
      <c r="G40" s="42">
        <f t="shared" si="8"/>
        <v>20367459</v>
      </c>
    </row>
    <row r="41" spans="1:9" x14ac:dyDescent="0.25">
      <c r="A41" s="42" t="str">
        <f t="shared" si="3"/>
        <v>AVILES</v>
      </c>
      <c r="B41" s="41">
        <f t="shared" si="4"/>
        <v>3164390</v>
      </c>
      <c r="C41" s="41">
        <f t="shared" si="5"/>
        <v>2443554</v>
      </c>
      <c r="D41" s="41">
        <f t="shared" si="6"/>
        <v>16</v>
      </c>
      <c r="E41" s="42" t="str">
        <f t="shared" si="2"/>
        <v>BILBAO</v>
      </c>
      <c r="F41" s="42">
        <f t="shared" si="7"/>
        <v>18433717</v>
      </c>
      <c r="G41" s="42">
        <f t="shared" si="8"/>
        <v>16629954</v>
      </c>
    </row>
    <row r="42" spans="1:9" x14ac:dyDescent="0.25">
      <c r="A42" s="42" t="str">
        <f t="shared" si="3"/>
        <v>BAHIA DE ALGECIRAS</v>
      </c>
      <c r="B42" s="41">
        <f t="shared" si="4"/>
        <v>35787888</v>
      </c>
      <c r="C42" s="41">
        <f t="shared" si="5"/>
        <v>33339896</v>
      </c>
      <c r="D42" s="41">
        <f t="shared" si="6"/>
        <v>1</v>
      </c>
      <c r="E42" s="42" t="str">
        <f t="shared" si="2"/>
        <v>TARRAGONA</v>
      </c>
      <c r="F42" s="42">
        <f t="shared" si="7"/>
        <v>15781532</v>
      </c>
      <c r="G42" s="42">
        <f t="shared" si="8"/>
        <v>15396616</v>
      </c>
    </row>
    <row r="43" spans="1:9" x14ac:dyDescent="0.25">
      <c r="A43" s="42" t="str">
        <f t="shared" si="3"/>
        <v>BAHIA DE CADIZ</v>
      </c>
      <c r="B43" s="41">
        <f t="shared" si="4"/>
        <v>2880242</v>
      </c>
      <c r="C43" s="41">
        <f t="shared" si="5"/>
        <v>2826732</v>
      </c>
      <c r="D43" s="41">
        <f t="shared" si="6"/>
        <v>19</v>
      </c>
      <c r="E43" s="42" t="str">
        <f t="shared" si="2"/>
        <v>CARTAGENA</v>
      </c>
      <c r="F43" s="42">
        <f t="shared" si="7"/>
        <v>13069121</v>
      </c>
      <c r="G43" s="42">
        <f t="shared" si="8"/>
        <v>13072740</v>
      </c>
    </row>
    <row r="44" spans="1:9" x14ac:dyDescent="0.25">
      <c r="A44" s="42" t="str">
        <f t="shared" si="3"/>
        <v>BALEARES</v>
      </c>
      <c r="B44" s="41">
        <f t="shared" si="4"/>
        <v>7175081</v>
      </c>
      <c r="C44" s="41">
        <f t="shared" si="5"/>
        <v>6529417</v>
      </c>
      <c r="D44" s="41">
        <f t="shared" si="6"/>
        <v>11</v>
      </c>
      <c r="E44" s="42" t="str">
        <f t="shared" si="2"/>
        <v>LAS PALMAS</v>
      </c>
      <c r="F44" s="42">
        <f t="shared" si="7"/>
        <v>11983852</v>
      </c>
      <c r="G44" s="42">
        <f t="shared" si="8"/>
        <v>12629597</v>
      </c>
    </row>
    <row r="45" spans="1:9" x14ac:dyDescent="0.25">
      <c r="A45" s="42" t="str">
        <f t="shared" si="3"/>
        <v>BARCELONA</v>
      </c>
      <c r="B45" s="41">
        <f t="shared" si="4"/>
        <v>23302415</v>
      </c>
      <c r="C45" s="41">
        <f t="shared" si="5"/>
        <v>22281057</v>
      </c>
      <c r="D45" s="41">
        <f t="shared" si="6"/>
        <v>2</v>
      </c>
      <c r="E45" s="42" t="str">
        <f t="shared" si="2"/>
        <v>HUELVA</v>
      </c>
      <c r="F45" s="42">
        <f t="shared" si="7"/>
        <v>9926744</v>
      </c>
      <c r="G45" s="42">
        <f t="shared" si="8"/>
        <v>9376611</v>
      </c>
    </row>
    <row r="46" spans="1:9" x14ac:dyDescent="0.25">
      <c r="A46" s="42" t="str">
        <f t="shared" si="3"/>
        <v>BILBAO</v>
      </c>
      <c r="B46" s="41">
        <f t="shared" si="4"/>
        <v>18433717</v>
      </c>
      <c r="C46" s="41">
        <f t="shared" si="5"/>
        <v>16629954</v>
      </c>
      <c r="D46" s="41">
        <f t="shared" si="6"/>
        <v>4</v>
      </c>
      <c r="E46" s="42" t="str">
        <f t="shared" si="2"/>
        <v>GIJON</v>
      </c>
      <c r="F46" s="42">
        <f t="shared" si="7"/>
        <v>9894641</v>
      </c>
      <c r="G46" s="42">
        <f t="shared" si="8"/>
        <v>11600509</v>
      </c>
    </row>
    <row r="47" spans="1:9" x14ac:dyDescent="0.25">
      <c r="A47" s="42" t="str">
        <f t="shared" si="3"/>
        <v>CARTAGENA</v>
      </c>
      <c r="B47" s="41">
        <f t="shared" si="4"/>
        <v>13069121</v>
      </c>
      <c r="C47" s="41">
        <f t="shared" si="5"/>
        <v>13072740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9721382</v>
      </c>
      <c r="G47" s="42">
        <f t="shared" si="8"/>
        <v>9788391</v>
      </c>
    </row>
    <row r="48" spans="1:9" x14ac:dyDescent="0.25">
      <c r="A48" s="42" t="str">
        <f t="shared" si="3"/>
        <v>CASTELLON</v>
      </c>
      <c r="B48" s="41">
        <f t="shared" si="4"/>
        <v>6452285</v>
      </c>
      <c r="C48" s="41">
        <f t="shared" si="5"/>
        <v>6801734</v>
      </c>
      <c r="D48" s="41">
        <f t="shared" si="6"/>
        <v>13</v>
      </c>
      <c r="E48" s="42" t="str">
        <f t="shared" si="2"/>
        <v>BALEARES</v>
      </c>
      <c r="F48" s="42">
        <f t="shared" si="7"/>
        <v>7175081</v>
      </c>
      <c r="G48" s="42">
        <f t="shared" si="8"/>
        <v>6529417</v>
      </c>
    </row>
    <row r="49" spans="1:7" x14ac:dyDescent="0.25">
      <c r="A49" s="42" t="str">
        <f t="shared" si="3"/>
        <v>CEUTA</v>
      </c>
      <c r="B49" s="41">
        <f t="shared" si="4"/>
        <v>1141154</v>
      </c>
      <c r="C49" s="41">
        <f t="shared" si="5"/>
        <v>915164</v>
      </c>
      <c r="D49" s="41">
        <f t="shared" si="6"/>
        <v>25</v>
      </c>
      <c r="E49" s="42" t="str">
        <f t="shared" si="2"/>
        <v>A CORUÑA</v>
      </c>
      <c r="F49" s="42">
        <f t="shared" si="7"/>
        <v>6978024</v>
      </c>
      <c r="G49" s="42">
        <f t="shared" si="8"/>
        <v>7522138</v>
      </c>
    </row>
    <row r="50" spans="1:7" x14ac:dyDescent="0.25">
      <c r="A50" s="42" t="str">
        <f t="shared" si="3"/>
        <v>FERROL-SAN CIBRAO</v>
      </c>
      <c r="B50" s="41">
        <f t="shared" si="4"/>
        <v>5000863</v>
      </c>
      <c r="C50" s="41">
        <f t="shared" si="5"/>
        <v>4555519</v>
      </c>
      <c r="D50" s="41">
        <f t="shared" si="6"/>
        <v>14</v>
      </c>
      <c r="E50" s="42" t="str">
        <f t="shared" si="2"/>
        <v>CASTELLON</v>
      </c>
      <c r="F50" s="42">
        <f t="shared" si="7"/>
        <v>6452285</v>
      </c>
      <c r="G50" s="42">
        <f t="shared" si="8"/>
        <v>6801734</v>
      </c>
    </row>
    <row r="51" spans="1:7" x14ac:dyDescent="0.25">
      <c r="A51" s="42" t="str">
        <f t="shared" si="3"/>
        <v>GIJON</v>
      </c>
      <c r="B51" s="41">
        <f t="shared" si="4"/>
        <v>9894641</v>
      </c>
      <c r="C51" s="41">
        <f t="shared" si="5"/>
        <v>11600509</v>
      </c>
      <c r="D51" s="41">
        <f t="shared" si="6"/>
        <v>9</v>
      </c>
      <c r="E51" s="42" t="str">
        <f t="shared" si="2"/>
        <v>FERROL-SAN CIBRAO</v>
      </c>
      <c r="F51" s="42">
        <f t="shared" si="7"/>
        <v>5000863</v>
      </c>
      <c r="G51" s="42">
        <f t="shared" si="8"/>
        <v>4555519</v>
      </c>
    </row>
    <row r="52" spans="1:7" x14ac:dyDescent="0.25">
      <c r="A52" s="42" t="str">
        <f t="shared" si="3"/>
        <v>HUELVA</v>
      </c>
      <c r="B52" s="41">
        <f t="shared" si="4"/>
        <v>9926744</v>
      </c>
      <c r="C52" s="41">
        <f t="shared" si="5"/>
        <v>9376611</v>
      </c>
      <c r="D52" s="41">
        <f t="shared" si="6"/>
        <v>8</v>
      </c>
      <c r="E52" s="42" t="str">
        <f t="shared" si="2"/>
        <v>ALMERIA</v>
      </c>
      <c r="F52" s="42">
        <f t="shared" si="7"/>
        <v>3234192</v>
      </c>
      <c r="G52" s="42">
        <f t="shared" si="8"/>
        <v>3465681</v>
      </c>
    </row>
    <row r="53" spans="1:7" x14ac:dyDescent="0.25">
      <c r="A53" s="42" t="str">
        <f t="shared" si="3"/>
        <v>LAS PALMAS</v>
      </c>
      <c r="B53" s="41">
        <f t="shared" si="4"/>
        <v>11983852</v>
      </c>
      <c r="C53" s="41">
        <f t="shared" si="5"/>
        <v>12629597</v>
      </c>
      <c r="D53" s="41">
        <f t="shared" si="6"/>
        <v>7</v>
      </c>
      <c r="E53" s="42" t="str">
        <f t="shared" si="2"/>
        <v>AVILES</v>
      </c>
      <c r="F53" s="42">
        <f t="shared" si="7"/>
        <v>3164390</v>
      </c>
      <c r="G53" s="42">
        <f t="shared" si="8"/>
        <v>2443554</v>
      </c>
    </row>
    <row r="54" spans="1:7" x14ac:dyDescent="0.25">
      <c r="A54" s="42" t="str">
        <f t="shared" si="3"/>
        <v>MALAGA</v>
      </c>
      <c r="B54" s="41">
        <f t="shared" si="4"/>
        <v>2152975</v>
      </c>
      <c r="C54" s="41">
        <f t="shared" si="5"/>
        <v>2148066</v>
      </c>
      <c r="D54" s="41">
        <f t="shared" si="6"/>
        <v>22</v>
      </c>
      <c r="E54" s="42" t="str">
        <f t="shared" si="2"/>
        <v>SANTANDER</v>
      </c>
      <c r="F54" s="42">
        <f t="shared" si="7"/>
        <v>3052492</v>
      </c>
      <c r="G54" s="42">
        <f t="shared" si="8"/>
        <v>3120693</v>
      </c>
    </row>
    <row r="55" spans="1:7" x14ac:dyDescent="0.25">
      <c r="A55" s="42" t="str">
        <f t="shared" si="3"/>
        <v>MARIN Y RIA DE PONTEVEDRA</v>
      </c>
      <c r="B55" s="41">
        <f t="shared" si="4"/>
        <v>929392</v>
      </c>
      <c r="C55" s="41">
        <f t="shared" si="5"/>
        <v>988370</v>
      </c>
      <c r="D55" s="41">
        <f t="shared" si="6"/>
        <v>26</v>
      </c>
      <c r="E55" s="42" t="str">
        <f t="shared" si="2"/>
        <v>PASAIA</v>
      </c>
      <c r="F55" s="42">
        <f t="shared" si="7"/>
        <v>2919240</v>
      </c>
      <c r="G55" s="42">
        <f t="shared" si="8"/>
        <v>2661992</v>
      </c>
    </row>
    <row r="56" spans="1:7" x14ac:dyDescent="0.25">
      <c r="A56" s="42" t="str">
        <f t="shared" si="3"/>
        <v>MELILLA</v>
      </c>
      <c r="B56" s="41">
        <f t="shared" si="4"/>
        <v>416634</v>
      </c>
      <c r="C56" s="41">
        <f t="shared" si="5"/>
        <v>394171</v>
      </c>
      <c r="D56" s="41">
        <f t="shared" si="6"/>
        <v>28</v>
      </c>
      <c r="E56" s="42" t="str">
        <f t="shared" si="2"/>
        <v>BAHIA DE CADIZ</v>
      </c>
      <c r="F56" s="42">
        <f t="shared" si="7"/>
        <v>2880242</v>
      </c>
      <c r="G56" s="42">
        <f t="shared" si="8"/>
        <v>2826732</v>
      </c>
    </row>
    <row r="57" spans="1:7" x14ac:dyDescent="0.25">
      <c r="A57" s="42" t="str">
        <f t="shared" si="3"/>
        <v>MOTRIL</v>
      </c>
      <c r="B57" s="41">
        <f t="shared" si="4"/>
        <v>1470824</v>
      </c>
      <c r="C57" s="41">
        <f t="shared" si="5"/>
        <v>1384117</v>
      </c>
      <c r="D57" s="41">
        <f t="shared" si="6"/>
        <v>24</v>
      </c>
      <c r="E57" s="42" t="str">
        <f t="shared" si="2"/>
        <v>SEVILLA</v>
      </c>
      <c r="F57" s="42">
        <f t="shared" si="7"/>
        <v>2593588</v>
      </c>
      <c r="G57" s="42">
        <f t="shared" si="8"/>
        <v>2225699</v>
      </c>
    </row>
    <row r="58" spans="1:7" x14ac:dyDescent="0.25">
      <c r="A58" s="42" t="str">
        <f t="shared" si="3"/>
        <v>PASAIA</v>
      </c>
      <c r="B58" s="41">
        <f t="shared" si="4"/>
        <v>2919240</v>
      </c>
      <c r="C58" s="41">
        <f t="shared" si="5"/>
        <v>2661992</v>
      </c>
      <c r="D58" s="41">
        <f t="shared" si="6"/>
        <v>18</v>
      </c>
      <c r="E58" s="42" t="str">
        <f t="shared" si="2"/>
        <v>VIGO</v>
      </c>
      <c r="F58" s="42">
        <f t="shared" si="7"/>
        <v>2535168</v>
      </c>
      <c r="G58" s="42">
        <f t="shared" si="8"/>
        <v>2445123</v>
      </c>
    </row>
    <row r="59" spans="1:7" x14ac:dyDescent="0.25">
      <c r="A59" s="42" t="str">
        <f t="shared" si="3"/>
        <v>SANTA CRUZ DE TENERIFE</v>
      </c>
      <c r="B59" s="41">
        <f t="shared" si="4"/>
        <v>9721382</v>
      </c>
      <c r="C59" s="41">
        <f t="shared" si="5"/>
        <v>9788391</v>
      </c>
      <c r="D59" s="41">
        <f t="shared" si="6"/>
        <v>10</v>
      </c>
      <c r="E59" s="42" t="str">
        <f t="shared" si="2"/>
        <v>MALAGA</v>
      </c>
      <c r="F59" s="42">
        <f t="shared" si="7"/>
        <v>2152975</v>
      </c>
      <c r="G59" s="42">
        <f t="shared" si="8"/>
        <v>2148066</v>
      </c>
    </row>
    <row r="60" spans="1:7" x14ac:dyDescent="0.25">
      <c r="A60" s="42" t="str">
        <f t="shared" si="3"/>
        <v>SANTANDER</v>
      </c>
      <c r="B60" s="41">
        <f t="shared" si="4"/>
        <v>3052492</v>
      </c>
      <c r="C60" s="41">
        <f t="shared" si="5"/>
        <v>3120693</v>
      </c>
      <c r="D60" s="41">
        <f t="shared" si="6"/>
        <v>17</v>
      </c>
      <c r="E60" s="42" t="str">
        <f t="shared" si="2"/>
        <v>ALICANTE</v>
      </c>
      <c r="F60" s="42">
        <f t="shared" si="7"/>
        <v>1880449</v>
      </c>
      <c r="G60" s="42">
        <f t="shared" si="8"/>
        <v>1719798</v>
      </c>
    </row>
    <row r="61" spans="1:7" x14ac:dyDescent="0.25">
      <c r="A61" s="42" t="str">
        <f t="shared" si="3"/>
        <v>SEVILLA</v>
      </c>
      <c r="B61" s="41">
        <f t="shared" si="4"/>
        <v>2593588</v>
      </c>
      <c r="C61" s="41">
        <f t="shared" si="5"/>
        <v>2225699</v>
      </c>
      <c r="D61" s="41">
        <f t="shared" si="6"/>
        <v>20</v>
      </c>
      <c r="E61" s="42" t="str">
        <f t="shared" si="2"/>
        <v>MOTRIL</v>
      </c>
      <c r="F61" s="42">
        <f t="shared" si="7"/>
        <v>1470824</v>
      </c>
      <c r="G61" s="42">
        <f t="shared" si="8"/>
        <v>1384117</v>
      </c>
    </row>
    <row r="62" spans="1:7" x14ac:dyDescent="0.25">
      <c r="A62" s="42" t="str">
        <f t="shared" si="3"/>
        <v>TARRAGONA</v>
      </c>
      <c r="B62" s="41">
        <f t="shared" si="4"/>
        <v>15781532</v>
      </c>
      <c r="C62" s="41">
        <f t="shared" si="5"/>
        <v>15396616</v>
      </c>
      <c r="D62" s="41">
        <f t="shared" si="6"/>
        <v>5</v>
      </c>
      <c r="E62" s="42" t="str">
        <f t="shared" si="2"/>
        <v>CEUTA</v>
      </c>
      <c r="F62" s="42">
        <f t="shared" si="7"/>
        <v>1141154</v>
      </c>
      <c r="G62" s="42">
        <f t="shared" si="8"/>
        <v>915164</v>
      </c>
    </row>
    <row r="63" spans="1:7" x14ac:dyDescent="0.25">
      <c r="A63" s="42" t="str">
        <f t="shared" si="3"/>
        <v>VALENCIA</v>
      </c>
      <c r="B63" s="41">
        <f t="shared" si="4"/>
        <v>22943938</v>
      </c>
      <c r="C63" s="41">
        <f t="shared" si="5"/>
        <v>20367459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929392</v>
      </c>
      <c r="G63" s="42">
        <f t="shared" si="8"/>
        <v>988370</v>
      </c>
    </row>
    <row r="64" spans="1:7" x14ac:dyDescent="0.25">
      <c r="A64" s="42" t="str">
        <f t="shared" si="3"/>
        <v>VIGO</v>
      </c>
      <c r="B64" s="41">
        <f t="shared" si="4"/>
        <v>2535168</v>
      </c>
      <c r="C64" s="41">
        <f t="shared" si="5"/>
        <v>2445123</v>
      </c>
      <c r="D64" s="41">
        <f t="shared" si="6"/>
        <v>21</v>
      </c>
      <c r="E64" s="42" t="str">
        <f t="shared" si="2"/>
        <v>VILAGARCIA</v>
      </c>
      <c r="F64" s="42">
        <f t="shared" si="7"/>
        <v>589609</v>
      </c>
      <c r="G64" s="42">
        <f t="shared" si="8"/>
        <v>566641</v>
      </c>
    </row>
    <row r="65" spans="1:7" x14ac:dyDescent="0.25">
      <c r="A65" s="42" t="str">
        <f t="shared" si="3"/>
        <v>VILAGARCIA</v>
      </c>
      <c r="B65" s="41">
        <f t="shared" si="4"/>
        <v>589609</v>
      </c>
      <c r="C65" s="41">
        <f t="shared" si="5"/>
        <v>566641</v>
      </c>
      <c r="D65" s="41">
        <f t="shared" si="6"/>
        <v>27</v>
      </c>
      <c r="E65" s="42" t="str">
        <f t="shared" si="2"/>
        <v>MELILLA</v>
      </c>
      <c r="F65" s="42">
        <f t="shared" si="7"/>
        <v>416634</v>
      </c>
      <c r="G65" s="42">
        <f t="shared" si="8"/>
        <v>394171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1213510</v>
      </c>
      <c r="C7" s="37">
        <v>1006221</v>
      </c>
      <c r="D7" s="37">
        <v>7237329</v>
      </c>
      <c r="E7" s="37">
        <v>6768558</v>
      </c>
      <c r="F7" s="10">
        <f>((E7*100)/D7)-100</f>
        <v>-6.477127127977738</v>
      </c>
      <c r="G7" s="1"/>
      <c r="H7" s="1"/>
      <c r="I7" s="1"/>
    </row>
    <row r="8" spans="1:12" x14ac:dyDescent="0.25">
      <c r="A8" s="11" t="s">
        <v>42</v>
      </c>
      <c r="B8" s="38">
        <v>317427</v>
      </c>
      <c r="C8" s="38">
        <v>343489</v>
      </c>
      <c r="D8" s="38">
        <v>1692881</v>
      </c>
      <c r="E8" s="38">
        <v>1848821</v>
      </c>
      <c r="F8" s="13">
        <f t="shared" ref="F8:F35" si="0">((E8*100)/D8)-100</f>
        <v>9.2115157533222884</v>
      </c>
      <c r="G8" s="1"/>
      <c r="H8" s="1"/>
      <c r="I8" s="1"/>
    </row>
    <row r="9" spans="1:12" x14ac:dyDescent="0.25">
      <c r="A9" s="8" t="s">
        <v>43</v>
      </c>
      <c r="B9" s="37">
        <v>722542</v>
      </c>
      <c r="C9" s="37">
        <v>563497</v>
      </c>
      <c r="D9" s="37">
        <v>3401989</v>
      </c>
      <c r="E9" s="37">
        <v>3180513</v>
      </c>
      <c r="F9" s="10">
        <f t="shared" si="0"/>
        <v>-6.5101915379503055</v>
      </c>
      <c r="G9" s="1"/>
      <c r="H9" s="1"/>
      <c r="I9" s="1"/>
    </row>
    <row r="10" spans="1:12" x14ac:dyDescent="0.25">
      <c r="A10" s="11" t="s">
        <v>44</v>
      </c>
      <c r="B10" s="38">
        <v>402630</v>
      </c>
      <c r="C10" s="38">
        <v>535848</v>
      </c>
      <c r="D10" s="38">
        <v>2406989</v>
      </c>
      <c r="E10" s="38">
        <v>3127834</v>
      </c>
      <c r="F10" s="13">
        <f t="shared" si="0"/>
        <v>29.947997269617758</v>
      </c>
      <c r="G10" s="1"/>
      <c r="H10" s="1"/>
      <c r="I10" s="1"/>
    </row>
    <row r="11" spans="1:12" x14ac:dyDescent="0.25">
      <c r="A11" s="8" t="s">
        <v>45</v>
      </c>
      <c r="B11" s="37">
        <v>5152917</v>
      </c>
      <c r="C11" s="37">
        <v>5420500</v>
      </c>
      <c r="D11" s="37">
        <v>30931068</v>
      </c>
      <c r="E11" s="37">
        <v>33055171</v>
      </c>
      <c r="F11" s="10">
        <f t="shared" si="0"/>
        <v>6.8672151895951288</v>
      </c>
      <c r="G11" s="1"/>
      <c r="H11" s="1"/>
      <c r="I11" s="1"/>
    </row>
    <row r="12" spans="1:12" x14ac:dyDescent="0.25">
      <c r="A12" s="11" t="s">
        <v>46</v>
      </c>
      <c r="B12" s="38">
        <v>579593</v>
      </c>
      <c r="C12" s="38">
        <v>391053</v>
      </c>
      <c r="D12" s="38">
        <v>2771362</v>
      </c>
      <c r="E12" s="38">
        <v>2826743</v>
      </c>
      <c r="F12" s="13">
        <f t="shared" si="0"/>
        <v>1.9983315063135052</v>
      </c>
      <c r="G12" s="1"/>
      <c r="H12" s="1"/>
      <c r="I12" s="1"/>
    </row>
    <row r="13" spans="1:12" x14ac:dyDescent="0.25">
      <c r="A13" s="8" t="s">
        <v>47</v>
      </c>
      <c r="B13" s="37">
        <v>1243768</v>
      </c>
      <c r="C13" s="37">
        <v>1384484</v>
      </c>
      <c r="D13" s="37">
        <v>6415480</v>
      </c>
      <c r="E13" s="37">
        <v>7075571</v>
      </c>
      <c r="F13" s="10">
        <f t="shared" si="0"/>
        <v>10.289035270938413</v>
      </c>
      <c r="G13" s="1"/>
      <c r="H13" s="1"/>
      <c r="I13" s="1"/>
    </row>
    <row r="14" spans="1:12" x14ac:dyDescent="0.25">
      <c r="A14" s="11" t="s">
        <v>48</v>
      </c>
      <c r="B14" s="38">
        <v>3612111</v>
      </c>
      <c r="C14" s="38">
        <v>4058772</v>
      </c>
      <c r="D14" s="38">
        <v>21737511</v>
      </c>
      <c r="E14" s="38">
        <v>22834647</v>
      </c>
      <c r="F14" s="13">
        <f t="shared" si="0"/>
        <v>5.0472015862349622</v>
      </c>
      <c r="G14" s="1"/>
      <c r="H14" s="1"/>
      <c r="I14" s="1"/>
    </row>
    <row r="15" spans="1:12" x14ac:dyDescent="0.25">
      <c r="A15" s="8" t="s">
        <v>49</v>
      </c>
      <c r="B15" s="37">
        <v>2883773</v>
      </c>
      <c r="C15" s="37">
        <v>3298283</v>
      </c>
      <c r="D15" s="37">
        <v>16107983</v>
      </c>
      <c r="E15" s="37">
        <v>17889998</v>
      </c>
      <c r="F15" s="10">
        <f t="shared" si="0"/>
        <v>11.062930721990455</v>
      </c>
      <c r="G15" s="1"/>
      <c r="H15" s="1"/>
      <c r="I15" s="1"/>
    </row>
    <row r="16" spans="1:12" x14ac:dyDescent="0.25">
      <c r="A16" s="11" t="s">
        <v>50</v>
      </c>
      <c r="B16" s="38">
        <v>2196724</v>
      </c>
      <c r="C16" s="38">
        <v>1998885</v>
      </c>
      <c r="D16" s="38">
        <v>13001105</v>
      </c>
      <c r="E16" s="38">
        <v>13009706</v>
      </c>
      <c r="F16" s="13">
        <f t="shared" si="0"/>
        <v>6.6155915208739202E-2</v>
      </c>
      <c r="G16" s="1"/>
      <c r="H16" s="1"/>
      <c r="I16" s="1"/>
    </row>
    <row r="17" spans="1:9" x14ac:dyDescent="0.25">
      <c r="A17" s="8" t="s">
        <v>51</v>
      </c>
      <c r="B17" s="37">
        <v>1290427</v>
      </c>
      <c r="C17" s="37">
        <v>1233206</v>
      </c>
      <c r="D17" s="37">
        <v>6780138</v>
      </c>
      <c r="E17" s="37">
        <v>6428234</v>
      </c>
      <c r="F17" s="10">
        <f t="shared" si="0"/>
        <v>-5.1902188421533566</v>
      </c>
      <c r="G17" s="1"/>
      <c r="H17" s="1"/>
      <c r="I17" s="1"/>
    </row>
    <row r="18" spans="1:9" x14ac:dyDescent="0.25">
      <c r="A18" s="11" t="s">
        <v>52</v>
      </c>
      <c r="B18" s="38">
        <v>115047</v>
      </c>
      <c r="C18" s="38">
        <v>158716</v>
      </c>
      <c r="D18" s="38">
        <v>732533</v>
      </c>
      <c r="E18" s="38">
        <v>933868</v>
      </c>
      <c r="F18" s="13">
        <f t="shared" si="0"/>
        <v>27.484768604281314</v>
      </c>
      <c r="G18" s="1"/>
      <c r="H18" s="1"/>
      <c r="I18" s="1"/>
    </row>
    <row r="19" spans="1:9" x14ac:dyDescent="0.25">
      <c r="A19" s="8" t="s">
        <v>53</v>
      </c>
      <c r="B19" s="37">
        <v>689896</v>
      </c>
      <c r="C19" s="37">
        <v>861866</v>
      </c>
      <c r="D19" s="37">
        <v>4548077</v>
      </c>
      <c r="E19" s="37">
        <v>4993115</v>
      </c>
      <c r="F19" s="10">
        <f t="shared" si="0"/>
        <v>9.7851905321743686</v>
      </c>
      <c r="G19" s="1"/>
      <c r="H19" s="1"/>
      <c r="I19" s="1"/>
    </row>
    <row r="20" spans="1:9" x14ac:dyDescent="0.25">
      <c r="A20" s="11" t="s">
        <v>54</v>
      </c>
      <c r="B20" s="38">
        <v>2121432</v>
      </c>
      <c r="C20" s="38">
        <v>1287817</v>
      </c>
      <c r="D20" s="38">
        <v>11492382</v>
      </c>
      <c r="E20" s="38">
        <v>9763750</v>
      </c>
      <c r="F20" s="13">
        <f t="shared" si="0"/>
        <v>-15.041546652382422</v>
      </c>
      <c r="G20" s="1"/>
      <c r="H20" s="1"/>
      <c r="I20" s="1"/>
    </row>
    <row r="21" spans="1:9" x14ac:dyDescent="0.25">
      <c r="A21" s="8" t="s">
        <v>55</v>
      </c>
      <c r="B21" s="37">
        <v>1668742</v>
      </c>
      <c r="C21" s="37">
        <v>1562649</v>
      </c>
      <c r="D21" s="37">
        <v>9276912</v>
      </c>
      <c r="E21" s="37">
        <v>9878883</v>
      </c>
      <c r="F21" s="10">
        <f t="shared" si="0"/>
        <v>6.4889157081580606</v>
      </c>
      <c r="G21" s="1"/>
      <c r="H21" s="1"/>
      <c r="I21" s="1"/>
    </row>
    <row r="22" spans="1:9" x14ac:dyDescent="0.25">
      <c r="A22" s="11" t="s">
        <v>56</v>
      </c>
      <c r="B22" s="38">
        <v>2023353</v>
      </c>
      <c r="C22" s="38">
        <v>1951749</v>
      </c>
      <c r="D22" s="38">
        <v>11592878</v>
      </c>
      <c r="E22" s="38">
        <v>11006396</v>
      </c>
      <c r="F22" s="13">
        <f t="shared" si="0"/>
        <v>-5.0589853529037327</v>
      </c>
      <c r="G22" s="1"/>
      <c r="H22" s="1"/>
      <c r="I22" s="1"/>
    </row>
    <row r="23" spans="1:9" x14ac:dyDescent="0.25">
      <c r="A23" s="8" t="s">
        <v>57</v>
      </c>
      <c r="B23" s="37">
        <v>507838</v>
      </c>
      <c r="C23" s="37">
        <v>344122</v>
      </c>
      <c r="D23" s="37">
        <v>2102547</v>
      </c>
      <c r="E23" s="37">
        <v>2091963</v>
      </c>
      <c r="F23" s="10">
        <f t="shared" si="0"/>
        <v>-0.50338946049720334</v>
      </c>
      <c r="G23" s="1"/>
      <c r="H23" s="1"/>
      <c r="I23" s="1"/>
    </row>
    <row r="24" spans="1:9" x14ac:dyDescent="0.25">
      <c r="A24" s="11" t="s">
        <v>58</v>
      </c>
      <c r="B24" s="38">
        <v>149077</v>
      </c>
      <c r="C24" s="38">
        <v>164047</v>
      </c>
      <c r="D24" s="38">
        <v>947148</v>
      </c>
      <c r="E24" s="38">
        <v>893046</v>
      </c>
      <c r="F24" s="13">
        <f t="shared" si="0"/>
        <v>-5.712095680928428</v>
      </c>
      <c r="G24" s="1"/>
      <c r="H24" s="1"/>
      <c r="I24" s="1"/>
    </row>
    <row r="25" spans="1:9" x14ac:dyDescent="0.25">
      <c r="A25" s="8" t="s">
        <v>59</v>
      </c>
      <c r="B25" s="37">
        <v>75365</v>
      </c>
      <c r="C25" s="37">
        <v>66169</v>
      </c>
      <c r="D25" s="37">
        <v>387206</v>
      </c>
      <c r="E25" s="37">
        <v>406523</v>
      </c>
      <c r="F25" s="10">
        <f t="shared" si="0"/>
        <v>4.9888173220456338</v>
      </c>
      <c r="G25" s="1"/>
      <c r="H25" s="1"/>
      <c r="I25" s="1"/>
    </row>
    <row r="26" spans="1:9" x14ac:dyDescent="0.25">
      <c r="A26" s="11" t="s">
        <v>60</v>
      </c>
      <c r="B26" s="38">
        <v>292821</v>
      </c>
      <c r="C26" s="38">
        <v>221361</v>
      </c>
      <c r="D26" s="38">
        <v>1374114</v>
      </c>
      <c r="E26" s="38">
        <v>1460225</v>
      </c>
      <c r="F26" s="13">
        <f t="shared" si="0"/>
        <v>6.266656187186797</v>
      </c>
      <c r="G26" s="1"/>
      <c r="H26" s="1"/>
      <c r="I26" s="1"/>
    </row>
    <row r="27" spans="1:9" x14ac:dyDescent="0.25">
      <c r="A27" s="8" t="s">
        <v>61</v>
      </c>
      <c r="B27" s="37">
        <v>451780</v>
      </c>
      <c r="C27" s="37">
        <v>524307</v>
      </c>
      <c r="D27" s="37">
        <v>2634651</v>
      </c>
      <c r="E27" s="37">
        <v>2888006</v>
      </c>
      <c r="F27" s="10">
        <f t="shared" si="0"/>
        <v>9.6162641655384391</v>
      </c>
      <c r="G27" s="1"/>
      <c r="H27" s="1"/>
      <c r="I27" s="1"/>
    </row>
    <row r="28" spans="1:9" x14ac:dyDescent="0.25">
      <c r="A28" s="11" t="s">
        <v>62</v>
      </c>
      <c r="B28" s="38">
        <v>1608522</v>
      </c>
      <c r="C28" s="38">
        <v>1583891</v>
      </c>
      <c r="D28" s="38">
        <v>9266113</v>
      </c>
      <c r="E28" s="38">
        <v>9248344</v>
      </c>
      <c r="F28" s="13">
        <f t="shared" si="0"/>
        <v>-0.19176325607080003</v>
      </c>
      <c r="G28" s="1"/>
      <c r="H28" s="1"/>
      <c r="I28" s="1"/>
    </row>
    <row r="29" spans="1:9" x14ac:dyDescent="0.25">
      <c r="A29" s="8" t="s">
        <v>63</v>
      </c>
      <c r="B29" s="37">
        <v>601727</v>
      </c>
      <c r="C29" s="37">
        <v>677590</v>
      </c>
      <c r="D29" s="37">
        <v>3086122</v>
      </c>
      <c r="E29" s="37">
        <v>3020749</v>
      </c>
      <c r="F29" s="10">
        <f t="shared" si="0"/>
        <v>-2.1182895556300139</v>
      </c>
      <c r="G29" s="1"/>
      <c r="H29" s="1"/>
      <c r="I29" s="1"/>
    </row>
    <row r="30" spans="1:9" x14ac:dyDescent="0.25">
      <c r="A30" s="11" t="s">
        <v>64</v>
      </c>
      <c r="B30" s="38">
        <v>458011</v>
      </c>
      <c r="C30" s="38">
        <v>404838</v>
      </c>
      <c r="D30" s="38">
        <v>2225699</v>
      </c>
      <c r="E30" s="38">
        <v>2593588</v>
      </c>
      <c r="F30" s="13">
        <f t="shared" si="0"/>
        <v>16.529144327242818</v>
      </c>
      <c r="G30" s="1"/>
      <c r="H30" s="1"/>
      <c r="I30" s="1"/>
    </row>
    <row r="31" spans="1:9" x14ac:dyDescent="0.25">
      <c r="A31" s="8" t="s">
        <v>65</v>
      </c>
      <c r="B31" s="37">
        <v>2584974</v>
      </c>
      <c r="C31" s="37">
        <v>2553715</v>
      </c>
      <c r="D31" s="37">
        <v>15269427</v>
      </c>
      <c r="E31" s="37">
        <v>15689338</v>
      </c>
      <c r="F31" s="10">
        <f t="shared" si="0"/>
        <v>2.7500115099276456</v>
      </c>
      <c r="G31" s="1"/>
      <c r="H31" s="1"/>
      <c r="I31" s="1"/>
    </row>
    <row r="32" spans="1:9" x14ac:dyDescent="0.25">
      <c r="A32" s="11" t="s">
        <v>66</v>
      </c>
      <c r="B32" s="38">
        <v>3740832</v>
      </c>
      <c r="C32" s="38">
        <v>4205833</v>
      </c>
      <c r="D32" s="38">
        <v>20207194</v>
      </c>
      <c r="E32" s="38">
        <v>22832337</v>
      </c>
      <c r="F32" s="13">
        <f t="shared" si="0"/>
        <v>12.991130782433231</v>
      </c>
      <c r="G32" s="1"/>
      <c r="H32" s="1"/>
      <c r="I32" s="1"/>
    </row>
    <row r="33" spans="1:9" x14ac:dyDescent="0.25">
      <c r="A33" s="8" t="s">
        <v>67</v>
      </c>
      <c r="B33" s="37">
        <v>409798</v>
      </c>
      <c r="C33" s="37">
        <v>400074</v>
      </c>
      <c r="D33" s="37">
        <v>2210036</v>
      </c>
      <c r="E33" s="37">
        <v>2285592</v>
      </c>
      <c r="F33" s="10">
        <f t="shared" si="0"/>
        <v>3.418767839075926</v>
      </c>
      <c r="G33" s="1"/>
      <c r="H33" s="1"/>
      <c r="I33" s="1"/>
    </row>
    <row r="34" spans="1:9" x14ac:dyDescent="0.25">
      <c r="A34" s="11" t="s">
        <v>68</v>
      </c>
      <c r="B34" s="38">
        <v>112793</v>
      </c>
      <c r="C34" s="38">
        <v>87333</v>
      </c>
      <c r="D34" s="38">
        <v>562764</v>
      </c>
      <c r="E34" s="38">
        <v>585205</v>
      </c>
      <c r="F34" s="13">
        <f t="shared" si="0"/>
        <v>3.9876395789354007</v>
      </c>
      <c r="G34" s="1"/>
      <c r="H34" s="1"/>
      <c r="I34" s="1"/>
    </row>
    <row r="35" spans="1:9" x14ac:dyDescent="0.25">
      <c r="A35" s="14" t="s">
        <v>69</v>
      </c>
      <c r="B35" s="15">
        <f>SUM(B7:B34)</f>
        <v>37227430</v>
      </c>
      <c r="C35" s="15">
        <f t="shared" ref="C35:E35" si="1">SUM(C7:C34)</f>
        <v>37290315</v>
      </c>
      <c r="D35" s="15">
        <f t="shared" si="1"/>
        <v>210399638</v>
      </c>
      <c r="E35" s="15">
        <f t="shared" si="1"/>
        <v>218616724</v>
      </c>
      <c r="F35" s="16">
        <f t="shared" si="0"/>
        <v>3.9054658449555006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6768558</v>
      </c>
      <c r="C38" s="41">
        <f>D7</f>
        <v>7237329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33055171</v>
      </c>
      <c r="G38" s="42">
        <f>LOOKUP(E38,$A$38:$A$65,$C$38:$C$65)</f>
        <v>30931068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1848821</v>
      </c>
      <c r="C39" s="41">
        <f t="shared" ref="C39:C65" si="5">D8</f>
        <v>1692881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22834647</v>
      </c>
      <c r="G39" s="42">
        <f t="shared" ref="G39:G65" si="8">LOOKUP(E39,$A$38:$A$65,$C$38:$C$65)</f>
        <v>21737511</v>
      </c>
    </row>
    <row r="40" spans="1:9" x14ac:dyDescent="0.25">
      <c r="A40" s="42" t="str">
        <f t="shared" si="3"/>
        <v>ALMERIA</v>
      </c>
      <c r="B40" s="41">
        <f t="shared" si="4"/>
        <v>3180513</v>
      </c>
      <c r="C40" s="41">
        <f t="shared" si="5"/>
        <v>3401989</v>
      </c>
      <c r="D40" s="41">
        <f t="shared" si="6"/>
        <v>15</v>
      </c>
      <c r="E40" s="42" t="str">
        <f t="shared" si="2"/>
        <v>VALENCIA</v>
      </c>
      <c r="F40" s="42">
        <f t="shared" si="7"/>
        <v>22832337</v>
      </c>
      <c r="G40" s="42">
        <f t="shared" si="8"/>
        <v>20207194</v>
      </c>
    </row>
    <row r="41" spans="1:9" x14ac:dyDescent="0.25">
      <c r="A41" s="42" t="str">
        <f t="shared" si="3"/>
        <v>AVILES</v>
      </c>
      <c r="B41" s="41">
        <f t="shared" si="4"/>
        <v>3127834</v>
      </c>
      <c r="C41" s="41">
        <f t="shared" si="5"/>
        <v>2406989</v>
      </c>
      <c r="D41" s="41">
        <f t="shared" si="6"/>
        <v>16</v>
      </c>
      <c r="E41" s="42" t="str">
        <f t="shared" si="2"/>
        <v>BILBAO</v>
      </c>
      <c r="F41" s="42">
        <f t="shared" si="7"/>
        <v>17889998</v>
      </c>
      <c r="G41" s="42">
        <f t="shared" si="8"/>
        <v>16107983</v>
      </c>
    </row>
    <row r="42" spans="1:9" x14ac:dyDescent="0.25">
      <c r="A42" s="42" t="str">
        <f t="shared" si="3"/>
        <v>BAHIA DE ALGECIRAS</v>
      </c>
      <c r="B42" s="41">
        <f t="shared" si="4"/>
        <v>33055171</v>
      </c>
      <c r="C42" s="41">
        <f t="shared" si="5"/>
        <v>30931068</v>
      </c>
      <c r="D42" s="41">
        <f t="shared" si="6"/>
        <v>1</v>
      </c>
      <c r="E42" s="42" t="str">
        <f t="shared" si="2"/>
        <v>TARRAGONA</v>
      </c>
      <c r="F42" s="42">
        <f t="shared" si="7"/>
        <v>15689338</v>
      </c>
      <c r="G42" s="42">
        <f t="shared" si="8"/>
        <v>15269427</v>
      </c>
    </row>
    <row r="43" spans="1:9" x14ac:dyDescent="0.25">
      <c r="A43" s="42" t="str">
        <f t="shared" si="3"/>
        <v>BAHIA DE CADIZ</v>
      </c>
      <c r="B43" s="41">
        <f t="shared" si="4"/>
        <v>2826743</v>
      </c>
      <c r="C43" s="41">
        <f t="shared" si="5"/>
        <v>2771362</v>
      </c>
      <c r="D43" s="41">
        <f t="shared" si="6"/>
        <v>19</v>
      </c>
      <c r="E43" s="42" t="str">
        <f t="shared" si="2"/>
        <v>CARTAGENA</v>
      </c>
      <c r="F43" s="42">
        <f t="shared" si="7"/>
        <v>13009706</v>
      </c>
      <c r="G43" s="42">
        <f t="shared" si="8"/>
        <v>13001105</v>
      </c>
    </row>
    <row r="44" spans="1:9" x14ac:dyDescent="0.25">
      <c r="A44" s="42" t="str">
        <f t="shared" si="3"/>
        <v>BALEARES</v>
      </c>
      <c r="B44" s="41">
        <f t="shared" si="4"/>
        <v>7075571</v>
      </c>
      <c r="C44" s="41">
        <f t="shared" si="5"/>
        <v>6415480</v>
      </c>
      <c r="D44" s="41">
        <f t="shared" si="6"/>
        <v>11</v>
      </c>
      <c r="E44" s="42" t="str">
        <f t="shared" si="2"/>
        <v>LAS PALMAS</v>
      </c>
      <c r="F44" s="42">
        <f t="shared" si="7"/>
        <v>11006396</v>
      </c>
      <c r="G44" s="42">
        <f t="shared" si="8"/>
        <v>11592878</v>
      </c>
    </row>
    <row r="45" spans="1:9" x14ac:dyDescent="0.25">
      <c r="A45" s="42" t="str">
        <f t="shared" si="3"/>
        <v>BARCELONA</v>
      </c>
      <c r="B45" s="41">
        <f t="shared" si="4"/>
        <v>22834647</v>
      </c>
      <c r="C45" s="41">
        <f t="shared" si="5"/>
        <v>21737511</v>
      </c>
      <c r="D45" s="41">
        <f t="shared" si="6"/>
        <v>2</v>
      </c>
      <c r="E45" s="42" t="str">
        <f t="shared" si="2"/>
        <v>HUELVA</v>
      </c>
      <c r="F45" s="42">
        <f t="shared" si="7"/>
        <v>9878883</v>
      </c>
      <c r="G45" s="42">
        <f t="shared" si="8"/>
        <v>9276912</v>
      </c>
    </row>
    <row r="46" spans="1:9" x14ac:dyDescent="0.25">
      <c r="A46" s="42" t="str">
        <f t="shared" si="3"/>
        <v>BILBAO</v>
      </c>
      <c r="B46" s="41">
        <f t="shared" si="4"/>
        <v>17889998</v>
      </c>
      <c r="C46" s="41">
        <f t="shared" si="5"/>
        <v>16107983</v>
      </c>
      <c r="D46" s="41">
        <f t="shared" si="6"/>
        <v>4</v>
      </c>
      <c r="E46" s="42" t="str">
        <f t="shared" si="2"/>
        <v>GIJON</v>
      </c>
      <c r="F46" s="42">
        <f t="shared" si="7"/>
        <v>9763750</v>
      </c>
      <c r="G46" s="42">
        <f t="shared" si="8"/>
        <v>11492382</v>
      </c>
    </row>
    <row r="47" spans="1:9" x14ac:dyDescent="0.25">
      <c r="A47" s="42" t="str">
        <f t="shared" si="3"/>
        <v>CARTAGENA</v>
      </c>
      <c r="B47" s="41">
        <f t="shared" si="4"/>
        <v>13009706</v>
      </c>
      <c r="C47" s="41">
        <f t="shared" si="5"/>
        <v>13001105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9248344</v>
      </c>
      <c r="G47" s="42">
        <f t="shared" si="8"/>
        <v>9266113</v>
      </c>
    </row>
    <row r="48" spans="1:9" x14ac:dyDescent="0.25">
      <c r="A48" s="42" t="str">
        <f t="shared" si="3"/>
        <v>CASTELLON</v>
      </c>
      <c r="B48" s="41">
        <f t="shared" si="4"/>
        <v>6428234</v>
      </c>
      <c r="C48" s="41">
        <f t="shared" si="5"/>
        <v>6780138</v>
      </c>
      <c r="D48" s="41">
        <f t="shared" si="6"/>
        <v>13</v>
      </c>
      <c r="E48" s="42" t="str">
        <f t="shared" si="2"/>
        <v>BALEARES</v>
      </c>
      <c r="F48" s="42">
        <f t="shared" si="7"/>
        <v>7075571</v>
      </c>
      <c r="G48" s="42">
        <f t="shared" si="8"/>
        <v>6415480</v>
      </c>
    </row>
    <row r="49" spans="1:7" x14ac:dyDescent="0.25">
      <c r="A49" s="42" t="str">
        <f t="shared" si="3"/>
        <v>CEUTA</v>
      </c>
      <c r="B49" s="41">
        <f t="shared" si="4"/>
        <v>933868</v>
      </c>
      <c r="C49" s="41">
        <f t="shared" si="5"/>
        <v>732533</v>
      </c>
      <c r="D49" s="41">
        <f t="shared" si="6"/>
        <v>25</v>
      </c>
      <c r="E49" s="42" t="str">
        <f t="shared" si="2"/>
        <v>A CORUÑA</v>
      </c>
      <c r="F49" s="42">
        <f t="shared" si="7"/>
        <v>6768558</v>
      </c>
      <c r="G49" s="42">
        <f t="shared" si="8"/>
        <v>7237329</v>
      </c>
    </row>
    <row r="50" spans="1:7" x14ac:dyDescent="0.25">
      <c r="A50" s="42" t="str">
        <f t="shared" si="3"/>
        <v>FERROL-SAN CIBRAO</v>
      </c>
      <c r="B50" s="41">
        <f t="shared" si="4"/>
        <v>4993115</v>
      </c>
      <c r="C50" s="41">
        <f t="shared" si="5"/>
        <v>4548077</v>
      </c>
      <c r="D50" s="41">
        <f t="shared" si="6"/>
        <v>14</v>
      </c>
      <c r="E50" s="42" t="str">
        <f t="shared" si="2"/>
        <v>CASTELLON</v>
      </c>
      <c r="F50" s="42">
        <f t="shared" si="7"/>
        <v>6428234</v>
      </c>
      <c r="G50" s="42">
        <f t="shared" si="8"/>
        <v>6780138</v>
      </c>
    </row>
    <row r="51" spans="1:7" x14ac:dyDescent="0.25">
      <c r="A51" s="42" t="str">
        <f t="shared" si="3"/>
        <v>GIJON</v>
      </c>
      <c r="B51" s="41">
        <f t="shared" si="4"/>
        <v>9763750</v>
      </c>
      <c r="C51" s="41">
        <f t="shared" si="5"/>
        <v>11492382</v>
      </c>
      <c r="D51" s="41">
        <f t="shared" si="6"/>
        <v>9</v>
      </c>
      <c r="E51" s="42" t="str">
        <f t="shared" si="2"/>
        <v>FERROL-SAN CIBRAO</v>
      </c>
      <c r="F51" s="42">
        <f t="shared" si="7"/>
        <v>4993115</v>
      </c>
      <c r="G51" s="42">
        <f t="shared" si="8"/>
        <v>4548077</v>
      </c>
    </row>
    <row r="52" spans="1:7" x14ac:dyDescent="0.25">
      <c r="A52" s="42" t="str">
        <f t="shared" si="3"/>
        <v>HUELVA</v>
      </c>
      <c r="B52" s="41">
        <f t="shared" si="4"/>
        <v>9878883</v>
      </c>
      <c r="C52" s="41">
        <f t="shared" si="5"/>
        <v>9276912</v>
      </c>
      <c r="D52" s="41">
        <f t="shared" si="6"/>
        <v>8</v>
      </c>
      <c r="E52" s="42" t="str">
        <f t="shared" si="2"/>
        <v>ALMERIA</v>
      </c>
      <c r="F52" s="42">
        <f t="shared" si="7"/>
        <v>3180513</v>
      </c>
      <c r="G52" s="42">
        <f t="shared" si="8"/>
        <v>3401989</v>
      </c>
    </row>
    <row r="53" spans="1:7" x14ac:dyDescent="0.25">
      <c r="A53" s="42" t="str">
        <f t="shared" si="3"/>
        <v>LAS PALMAS</v>
      </c>
      <c r="B53" s="41">
        <f t="shared" si="4"/>
        <v>11006396</v>
      </c>
      <c r="C53" s="41">
        <f t="shared" si="5"/>
        <v>11592878</v>
      </c>
      <c r="D53" s="41">
        <f t="shared" si="6"/>
        <v>7</v>
      </c>
      <c r="E53" s="42" t="str">
        <f t="shared" si="2"/>
        <v>AVILES</v>
      </c>
      <c r="F53" s="42">
        <f t="shared" si="7"/>
        <v>3127834</v>
      </c>
      <c r="G53" s="42">
        <f t="shared" si="8"/>
        <v>2406989</v>
      </c>
    </row>
    <row r="54" spans="1:7" x14ac:dyDescent="0.25">
      <c r="A54" s="42" t="str">
        <f t="shared" si="3"/>
        <v>MALAGA</v>
      </c>
      <c r="B54" s="41">
        <f t="shared" si="4"/>
        <v>2091963</v>
      </c>
      <c r="C54" s="41">
        <f t="shared" si="5"/>
        <v>2102547</v>
      </c>
      <c r="D54" s="41">
        <f t="shared" si="6"/>
        <v>22</v>
      </c>
      <c r="E54" s="42" t="str">
        <f t="shared" si="2"/>
        <v>SANTANDER</v>
      </c>
      <c r="F54" s="42">
        <f t="shared" si="7"/>
        <v>3020749</v>
      </c>
      <c r="G54" s="42">
        <f t="shared" si="8"/>
        <v>3086122</v>
      </c>
    </row>
    <row r="55" spans="1:7" x14ac:dyDescent="0.25">
      <c r="A55" s="42" t="str">
        <f t="shared" si="3"/>
        <v>MARIN Y RIA DE PONTEVEDRA</v>
      </c>
      <c r="B55" s="41">
        <f t="shared" si="4"/>
        <v>893046</v>
      </c>
      <c r="C55" s="41">
        <f t="shared" si="5"/>
        <v>947148</v>
      </c>
      <c r="D55" s="41">
        <f t="shared" si="6"/>
        <v>26</v>
      </c>
      <c r="E55" s="42" t="str">
        <f t="shared" si="2"/>
        <v>PASAIA</v>
      </c>
      <c r="F55" s="42">
        <f t="shared" ref="F55:F65" si="9">LOOKUP(E55,$A$38:$A$65,$B$38:$B$65)</f>
        <v>2888006</v>
      </c>
      <c r="G55" s="42">
        <f t="shared" si="8"/>
        <v>2634651</v>
      </c>
    </row>
    <row r="56" spans="1:7" x14ac:dyDescent="0.25">
      <c r="A56" s="42" t="str">
        <f t="shared" si="3"/>
        <v>MELILLA</v>
      </c>
      <c r="B56" s="41">
        <f t="shared" si="4"/>
        <v>406523</v>
      </c>
      <c r="C56" s="41">
        <f t="shared" si="5"/>
        <v>387206</v>
      </c>
      <c r="D56" s="41">
        <f t="shared" si="6"/>
        <v>28</v>
      </c>
      <c r="E56" s="42" t="str">
        <f t="shared" si="2"/>
        <v>BAHIA DE CADIZ</v>
      </c>
      <c r="F56" s="42">
        <f t="shared" si="9"/>
        <v>2826743</v>
      </c>
      <c r="G56" s="42">
        <f t="shared" si="8"/>
        <v>2771362</v>
      </c>
    </row>
    <row r="57" spans="1:7" x14ac:dyDescent="0.25">
      <c r="A57" s="42" t="str">
        <f t="shared" si="3"/>
        <v>MOTRIL</v>
      </c>
      <c r="B57" s="41">
        <f t="shared" si="4"/>
        <v>1460225</v>
      </c>
      <c r="C57" s="41">
        <f t="shared" si="5"/>
        <v>1374114</v>
      </c>
      <c r="D57" s="41">
        <f t="shared" si="6"/>
        <v>24</v>
      </c>
      <c r="E57" s="42" t="str">
        <f t="shared" si="2"/>
        <v>SEVILLA</v>
      </c>
      <c r="F57" s="42">
        <f t="shared" si="9"/>
        <v>2593588</v>
      </c>
      <c r="G57" s="42">
        <f t="shared" si="8"/>
        <v>2225699</v>
      </c>
    </row>
    <row r="58" spans="1:7" x14ac:dyDescent="0.25">
      <c r="A58" s="42" t="str">
        <f t="shared" si="3"/>
        <v>PASAIA</v>
      </c>
      <c r="B58" s="41">
        <f t="shared" si="4"/>
        <v>2888006</v>
      </c>
      <c r="C58" s="41">
        <f t="shared" si="5"/>
        <v>2634651</v>
      </c>
      <c r="D58" s="41">
        <f t="shared" si="6"/>
        <v>18</v>
      </c>
      <c r="E58" s="42" t="str">
        <f t="shared" si="2"/>
        <v>VIGO</v>
      </c>
      <c r="F58" s="42">
        <f t="shared" si="9"/>
        <v>2285592</v>
      </c>
      <c r="G58" s="42">
        <f t="shared" si="8"/>
        <v>2210036</v>
      </c>
    </row>
    <row r="59" spans="1:7" x14ac:dyDescent="0.25">
      <c r="A59" s="42" t="str">
        <f t="shared" si="3"/>
        <v>SANTA CRUZ DE TENERIFE</v>
      </c>
      <c r="B59" s="41">
        <f t="shared" si="4"/>
        <v>9248344</v>
      </c>
      <c r="C59" s="41">
        <f t="shared" si="5"/>
        <v>9266113</v>
      </c>
      <c r="D59" s="41">
        <f t="shared" si="6"/>
        <v>10</v>
      </c>
      <c r="E59" s="42" t="str">
        <f t="shared" si="2"/>
        <v>MALAGA</v>
      </c>
      <c r="F59" s="42">
        <f t="shared" si="9"/>
        <v>2091963</v>
      </c>
      <c r="G59" s="42">
        <f t="shared" si="8"/>
        <v>2102547</v>
      </c>
    </row>
    <row r="60" spans="1:7" x14ac:dyDescent="0.25">
      <c r="A60" s="42" t="str">
        <f t="shared" si="3"/>
        <v>SANTANDER</v>
      </c>
      <c r="B60" s="41">
        <f t="shared" si="4"/>
        <v>3020749</v>
      </c>
      <c r="C60" s="41">
        <f t="shared" si="5"/>
        <v>3086122</v>
      </c>
      <c r="D60" s="41">
        <f t="shared" si="6"/>
        <v>17</v>
      </c>
      <c r="E60" s="42" t="str">
        <f t="shared" si="2"/>
        <v>ALICANTE</v>
      </c>
      <c r="F60" s="42">
        <f t="shared" si="9"/>
        <v>1848821</v>
      </c>
      <c r="G60" s="42">
        <f t="shared" si="8"/>
        <v>1692881</v>
      </c>
    </row>
    <row r="61" spans="1:7" x14ac:dyDescent="0.25">
      <c r="A61" s="42" t="str">
        <f t="shared" si="3"/>
        <v>SEVILLA</v>
      </c>
      <c r="B61" s="41">
        <f t="shared" si="4"/>
        <v>2593588</v>
      </c>
      <c r="C61" s="41">
        <f t="shared" si="5"/>
        <v>2225699</v>
      </c>
      <c r="D61" s="41">
        <f t="shared" si="6"/>
        <v>20</v>
      </c>
      <c r="E61" s="42" t="str">
        <f t="shared" si="2"/>
        <v>MOTRIL</v>
      </c>
      <c r="F61" s="42">
        <f t="shared" si="9"/>
        <v>1460225</v>
      </c>
      <c r="G61" s="42">
        <f t="shared" si="8"/>
        <v>1374114</v>
      </c>
    </row>
    <row r="62" spans="1:7" x14ac:dyDescent="0.25">
      <c r="A62" s="42" t="str">
        <f t="shared" si="3"/>
        <v>TARRAGONA</v>
      </c>
      <c r="B62" s="41">
        <f t="shared" si="4"/>
        <v>15689338</v>
      </c>
      <c r="C62" s="41">
        <f t="shared" si="5"/>
        <v>15269427</v>
      </c>
      <c r="D62" s="41">
        <f t="shared" si="6"/>
        <v>5</v>
      </c>
      <c r="E62" s="42" t="str">
        <f t="shared" si="2"/>
        <v>CEUTA</v>
      </c>
      <c r="F62" s="42">
        <f t="shared" si="9"/>
        <v>933868</v>
      </c>
      <c r="G62" s="42">
        <f t="shared" si="8"/>
        <v>732533</v>
      </c>
    </row>
    <row r="63" spans="1:7" x14ac:dyDescent="0.25">
      <c r="A63" s="42" t="str">
        <f t="shared" si="3"/>
        <v>VALENCIA</v>
      </c>
      <c r="B63" s="41">
        <f t="shared" si="4"/>
        <v>22832337</v>
      </c>
      <c r="C63" s="41">
        <f t="shared" si="5"/>
        <v>20207194</v>
      </c>
      <c r="D63" s="41">
        <f t="shared" si="6"/>
        <v>3</v>
      </c>
      <c r="E63" s="42" t="str">
        <f t="shared" si="2"/>
        <v>MARIN Y RIA DE PONTEVEDRA</v>
      </c>
      <c r="F63" s="42">
        <f t="shared" si="9"/>
        <v>893046</v>
      </c>
      <c r="G63" s="42">
        <f t="shared" si="8"/>
        <v>947148</v>
      </c>
    </row>
    <row r="64" spans="1:7" x14ac:dyDescent="0.25">
      <c r="A64" s="42" t="str">
        <f t="shared" si="3"/>
        <v>VIGO</v>
      </c>
      <c r="B64" s="41">
        <f t="shared" si="4"/>
        <v>2285592</v>
      </c>
      <c r="C64" s="41">
        <f t="shared" si="5"/>
        <v>2210036</v>
      </c>
      <c r="D64" s="41">
        <f t="shared" si="6"/>
        <v>21</v>
      </c>
      <c r="E64" s="42" t="str">
        <f t="shared" si="2"/>
        <v>VILAGARCIA</v>
      </c>
      <c r="F64" s="42">
        <f t="shared" si="9"/>
        <v>585205</v>
      </c>
      <c r="G64" s="42">
        <f t="shared" si="8"/>
        <v>562764</v>
      </c>
    </row>
    <row r="65" spans="1:7" x14ac:dyDescent="0.25">
      <c r="A65" s="42" t="str">
        <f t="shared" si="3"/>
        <v>VILAGARCIA</v>
      </c>
      <c r="B65" s="41">
        <f t="shared" si="4"/>
        <v>585205</v>
      </c>
      <c r="C65" s="41">
        <f t="shared" si="5"/>
        <v>562764</v>
      </c>
      <c r="D65" s="41">
        <f t="shared" si="6"/>
        <v>27</v>
      </c>
      <c r="E65" s="42" t="str">
        <f t="shared" si="2"/>
        <v>MELILLA</v>
      </c>
      <c r="F65" s="42">
        <f t="shared" si="9"/>
        <v>406523</v>
      </c>
      <c r="G65" s="42">
        <f t="shared" si="8"/>
        <v>387206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744005</v>
      </c>
      <c r="C7" s="37">
        <v>666186</v>
      </c>
      <c r="D7" s="37">
        <v>4444839</v>
      </c>
      <c r="E7" s="37">
        <v>4273374</v>
      </c>
      <c r="F7" s="10">
        <f>((E7*100)/D7)-100</f>
        <v>-3.8576200397809686</v>
      </c>
      <c r="G7" s="1"/>
      <c r="H7" s="1"/>
      <c r="I7" s="1"/>
    </row>
    <row r="8" spans="1:12" x14ac:dyDescent="0.25">
      <c r="A8" s="11" t="s">
        <v>42</v>
      </c>
      <c r="B8" s="38">
        <v>9361</v>
      </c>
      <c r="C8" s="38">
        <v>20484</v>
      </c>
      <c r="D8" s="38">
        <v>73862</v>
      </c>
      <c r="E8" s="38">
        <v>92617</v>
      </c>
      <c r="F8" s="13">
        <f t="shared" ref="F8:F35" si="0">((E8*100)/D8)-100</f>
        <v>25.3919471446752</v>
      </c>
      <c r="G8" s="1"/>
      <c r="H8" s="1"/>
      <c r="I8" s="1"/>
    </row>
    <row r="9" spans="1:12" x14ac:dyDescent="0.25">
      <c r="A9" s="8" t="s">
        <v>43</v>
      </c>
      <c r="B9" s="37">
        <v>4094</v>
      </c>
      <c r="C9" s="37">
        <v>4003</v>
      </c>
      <c r="D9" s="37">
        <v>6094</v>
      </c>
      <c r="E9" s="37">
        <v>5051</v>
      </c>
      <c r="F9" s="10">
        <f t="shared" si="0"/>
        <v>-17.115195274040033</v>
      </c>
      <c r="G9" s="1"/>
      <c r="H9" s="1"/>
      <c r="I9" s="1"/>
    </row>
    <row r="10" spans="1:12" x14ac:dyDescent="0.25">
      <c r="A10" s="11" t="s">
        <v>44</v>
      </c>
      <c r="B10" s="38">
        <v>68255</v>
      </c>
      <c r="C10" s="38">
        <v>80430</v>
      </c>
      <c r="D10" s="38">
        <v>372793</v>
      </c>
      <c r="E10" s="38">
        <v>404551</v>
      </c>
      <c r="F10" s="13">
        <f t="shared" si="0"/>
        <v>8.518936782611263</v>
      </c>
      <c r="G10" s="1"/>
      <c r="H10" s="1"/>
      <c r="I10" s="1"/>
    </row>
    <row r="11" spans="1:12" x14ac:dyDescent="0.25">
      <c r="A11" s="8" t="s">
        <v>45</v>
      </c>
      <c r="B11" s="37">
        <v>1590771</v>
      </c>
      <c r="C11" s="37">
        <v>1873916</v>
      </c>
      <c r="D11" s="37">
        <v>9584376</v>
      </c>
      <c r="E11" s="37">
        <v>11370972</v>
      </c>
      <c r="F11" s="10">
        <f t="shared" si="0"/>
        <v>18.640712760016925</v>
      </c>
      <c r="G11" s="1"/>
      <c r="H11" s="1"/>
      <c r="I11" s="1"/>
    </row>
    <row r="12" spans="1:12" x14ac:dyDescent="0.25">
      <c r="A12" s="11" t="s">
        <v>46</v>
      </c>
      <c r="B12" s="38">
        <v>12522</v>
      </c>
      <c r="C12" s="38">
        <v>6524</v>
      </c>
      <c r="D12" s="38">
        <v>65019</v>
      </c>
      <c r="E12" s="38">
        <v>38313</v>
      </c>
      <c r="F12" s="13">
        <f t="shared" si="0"/>
        <v>-41.074147556867992</v>
      </c>
      <c r="G12" s="1"/>
      <c r="H12" s="1"/>
      <c r="I12" s="1"/>
    </row>
    <row r="13" spans="1:12" x14ac:dyDescent="0.25">
      <c r="A13" s="8" t="s">
        <v>47</v>
      </c>
      <c r="B13" s="37">
        <v>190055</v>
      </c>
      <c r="C13" s="37">
        <v>195951</v>
      </c>
      <c r="D13" s="37">
        <v>918991</v>
      </c>
      <c r="E13" s="37">
        <v>981764</v>
      </c>
      <c r="F13" s="10">
        <f t="shared" si="0"/>
        <v>6.830643608044042</v>
      </c>
      <c r="G13" s="1"/>
      <c r="H13" s="1"/>
      <c r="I13" s="1"/>
    </row>
    <row r="14" spans="1:12" x14ac:dyDescent="0.25">
      <c r="A14" s="11" t="s">
        <v>48</v>
      </c>
      <c r="B14" s="38">
        <v>1088867</v>
      </c>
      <c r="C14" s="38">
        <v>820676</v>
      </c>
      <c r="D14" s="38">
        <v>6154591</v>
      </c>
      <c r="E14" s="38">
        <v>5339415</v>
      </c>
      <c r="F14" s="13">
        <f t="shared" si="0"/>
        <v>-13.245006857482494</v>
      </c>
      <c r="G14" s="1"/>
      <c r="H14" s="1"/>
      <c r="I14" s="1"/>
    </row>
    <row r="15" spans="1:12" x14ac:dyDescent="0.25">
      <c r="A15" s="8" t="s">
        <v>49</v>
      </c>
      <c r="B15" s="37">
        <v>1762469</v>
      </c>
      <c r="C15" s="37">
        <v>1913725</v>
      </c>
      <c r="D15" s="37">
        <v>9454974</v>
      </c>
      <c r="E15" s="37">
        <v>10889276</v>
      </c>
      <c r="F15" s="10">
        <f t="shared" si="0"/>
        <v>15.169814322070053</v>
      </c>
      <c r="G15" s="1"/>
      <c r="H15" s="1"/>
      <c r="I15" s="1"/>
    </row>
    <row r="16" spans="1:12" x14ac:dyDescent="0.25">
      <c r="A16" s="11" t="s">
        <v>50</v>
      </c>
      <c r="B16" s="38">
        <v>1652776</v>
      </c>
      <c r="C16" s="38">
        <v>1576682</v>
      </c>
      <c r="D16" s="38">
        <v>10293783</v>
      </c>
      <c r="E16" s="38">
        <v>9972432</v>
      </c>
      <c r="F16" s="13">
        <f t="shared" si="0"/>
        <v>-3.1217969137293835</v>
      </c>
      <c r="G16" s="1"/>
      <c r="H16" s="1"/>
      <c r="I16" s="1"/>
    </row>
    <row r="17" spans="1:9" x14ac:dyDescent="0.25">
      <c r="A17" s="8" t="s">
        <v>51</v>
      </c>
      <c r="B17" s="37">
        <v>853279</v>
      </c>
      <c r="C17" s="37">
        <v>786873</v>
      </c>
      <c r="D17" s="37">
        <v>4722510</v>
      </c>
      <c r="E17" s="37">
        <v>4261698</v>
      </c>
      <c r="F17" s="10">
        <f t="shared" si="0"/>
        <v>-9.7577771142887997</v>
      </c>
      <c r="G17" s="1"/>
      <c r="H17" s="1"/>
      <c r="I17" s="1"/>
    </row>
    <row r="18" spans="1:9" x14ac:dyDescent="0.25">
      <c r="A18" s="11" t="s">
        <v>52</v>
      </c>
      <c r="B18" s="38">
        <v>38555</v>
      </c>
      <c r="C18" s="38">
        <v>84763</v>
      </c>
      <c r="D18" s="38">
        <v>297013</v>
      </c>
      <c r="E18" s="38">
        <v>481111</v>
      </c>
      <c r="F18" s="13">
        <f t="shared" si="0"/>
        <v>61.98314551888302</v>
      </c>
      <c r="G18" s="1"/>
      <c r="H18" s="1"/>
      <c r="I18" s="1"/>
    </row>
    <row r="19" spans="1:9" x14ac:dyDescent="0.25">
      <c r="A19" s="8" t="s">
        <v>53</v>
      </c>
      <c r="B19" s="37">
        <v>35630</v>
      </c>
      <c r="C19" s="37">
        <v>79638</v>
      </c>
      <c r="D19" s="37">
        <v>392538</v>
      </c>
      <c r="E19" s="37">
        <v>405471</v>
      </c>
      <c r="F19" s="10">
        <f t="shared" si="0"/>
        <v>3.2947128685630389</v>
      </c>
      <c r="G19" s="1"/>
      <c r="H19" s="1"/>
      <c r="I19" s="1"/>
    </row>
    <row r="20" spans="1:9" x14ac:dyDescent="0.25">
      <c r="A20" s="11" t="s">
        <v>54</v>
      </c>
      <c r="B20" s="38">
        <v>109327</v>
      </c>
      <c r="C20" s="38">
        <v>59262</v>
      </c>
      <c r="D20" s="38">
        <v>766254</v>
      </c>
      <c r="E20" s="38">
        <v>687228</v>
      </c>
      <c r="F20" s="13">
        <f t="shared" si="0"/>
        <v>-10.313290371077997</v>
      </c>
      <c r="G20" s="1"/>
      <c r="H20" s="1"/>
      <c r="I20" s="1"/>
    </row>
    <row r="21" spans="1:9" x14ac:dyDescent="0.25">
      <c r="A21" s="8" t="s">
        <v>55</v>
      </c>
      <c r="B21" s="37">
        <v>1068033</v>
      </c>
      <c r="C21" s="37">
        <v>997943</v>
      </c>
      <c r="D21" s="37">
        <v>5969677</v>
      </c>
      <c r="E21" s="37">
        <v>6267555</v>
      </c>
      <c r="F21" s="10">
        <f t="shared" si="0"/>
        <v>4.9898512097053214</v>
      </c>
      <c r="G21" s="1"/>
      <c r="H21" s="1"/>
      <c r="I21" s="1"/>
    </row>
    <row r="22" spans="1:9" x14ac:dyDescent="0.25">
      <c r="A22" s="11" t="s">
        <v>56</v>
      </c>
      <c r="B22" s="38">
        <v>462051</v>
      </c>
      <c r="C22" s="38">
        <v>377426</v>
      </c>
      <c r="D22" s="38">
        <v>2564637</v>
      </c>
      <c r="E22" s="38">
        <v>2145652</v>
      </c>
      <c r="F22" s="13">
        <f t="shared" si="0"/>
        <v>-16.337009877031335</v>
      </c>
      <c r="G22" s="1"/>
      <c r="H22" s="1"/>
      <c r="I22" s="1"/>
    </row>
    <row r="23" spans="1:9" x14ac:dyDescent="0.25">
      <c r="A23" s="8" t="s">
        <v>57</v>
      </c>
      <c r="B23" s="37">
        <v>9618</v>
      </c>
      <c r="C23" s="37">
        <v>9766</v>
      </c>
      <c r="D23" s="37">
        <v>45143</v>
      </c>
      <c r="E23" s="37">
        <v>32463</v>
      </c>
      <c r="F23" s="10">
        <f t="shared" si="0"/>
        <v>-28.088518707219279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2</v>
      </c>
      <c r="D24" s="38">
        <v>0</v>
      </c>
      <c r="E24" s="38">
        <v>10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6629</v>
      </c>
      <c r="C25" s="37">
        <v>2407</v>
      </c>
      <c r="D25" s="37">
        <v>34616</v>
      </c>
      <c r="E25" s="37">
        <v>35788</v>
      </c>
      <c r="F25" s="10">
        <f t="shared" si="0"/>
        <v>3.385717587242894</v>
      </c>
      <c r="G25" s="1"/>
      <c r="H25" s="1"/>
      <c r="I25" s="1"/>
    </row>
    <row r="26" spans="1:9" x14ac:dyDescent="0.25">
      <c r="A26" s="11" t="s">
        <v>60</v>
      </c>
      <c r="B26" s="38">
        <v>179591</v>
      </c>
      <c r="C26" s="38">
        <v>98251</v>
      </c>
      <c r="D26" s="38">
        <v>672698</v>
      </c>
      <c r="E26" s="38">
        <v>715418</v>
      </c>
      <c r="F26" s="13">
        <f t="shared" si="0"/>
        <v>6.3505466048657837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886599</v>
      </c>
      <c r="C28" s="38">
        <v>838971</v>
      </c>
      <c r="D28" s="38">
        <v>4782038</v>
      </c>
      <c r="E28" s="38">
        <v>4723081</v>
      </c>
      <c r="F28" s="13">
        <f t="shared" si="0"/>
        <v>-1.2328843894590591</v>
      </c>
      <c r="G28" s="1"/>
      <c r="H28" s="1"/>
      <c r="I28" s="1"/>
    </row>
    <row r="29" spans="1:9" x14ac:dyDescent="0.25">
      <c r="A29" s="8" t="s">
        <v>63</v>
      </c>
      <c r="B29" s="37">
        <v>24891</v>
      </c>
      <c r="C29" s="37">
        <v>35899</v>
      </c>
      <c r="D29" s="37">
        <v>149647</v>
      </c>
      <c r="E29" s="37">
        <v>193079</v>
      </c>
      <c r="F29" s="10">
        <f t="shared" si="0"/>
        <v>29.022967383241905</v>
      </c>
      <c r="G29" s="1"/>
      <c r="H29" s="1"/>
      <c r="I29" s="1"/>
    </row>
    <row r="30" spans="1:9" x14ac:dyDescent="0.25">
      <c r="A30" s="11" t="s">
        <v>64</v>
      </c>
      <c r="B30" s="38">
        <v>35584</v>
      </c>
      <c r="C30" s="38">
        <v>31576</v>
      </c>
      <c r="D30" s="38">
        <v>211968</v>
      </c>
      <c r="E30" s="38">
        <v>226511</v>
      </c>
      <c r="F30" s="13">
        <f t="shared" si="0"/>
        <v>6.8609412741545839</v>
      </c>
      <c r="G30" s="1"/>
      <c r="H30" s="1"/>
      <c r="I30" s="1"/>
    </row>
    <row r="31" spans="1:9" x14ac:dyDescent="0.25">
      <c r="A31" s="8" t="s">
        <v>65</v>
      </c>
      <c r="B31" s="37">
        <v>1303058</v>
      </c>
      <c r="C31" s="37">
        <v>1505082</v>
      </c>
      <c r="D31" s="37">
        <v>8804354</v>
      </c>
      <c r="E31" s="37">
        <v>9385276</v>
      </c>
      <c r="F31" s="10">
        <f t="shared" si="0"/>
        <v>6.5981217929220009</v>
      </c>
      <c r="G31" s="1"/>
      <c r="H31" s="1"/>
      <c r="I31" s="1"/>
    </row>
    <row r="32" spans="1:9" x14ac:dyDescent="0.25">
      <c r="A32" s="11" t="s">
        <v>66</v>
      </c>
      <c r="B32" s="38">
        <v>109197</v>
      </c>
      <c r="C32" s="38">
        <v>387959</v>
      </c>
      <c r="D32" s="38">
        <v>692557</v>
      </c>
      <c r="E32" s="38">
        <v>1694385</v>
      </c>
      <c r="F32" s="13">
        <f t="shared" si="0"/>
        <v>144.65639651321118</v>
      </c>
      <c r="G32" s="1"/>
      <c r="H32" s="1"/>
      <c r="I32" s="1"/>
    </row>
    <row r="33" spans="1:9" x14ac:dyDescent="0.25">
      <c r="A33" s="8" t="s">
        <v>67</v>
      </c>
      <c r="B33" s="37">
        <v>420</v>
      </c>
      <c r="C33" s="37">
        <v>12299</v>
      </c>
      <c r="D33" s="37">
        <v>32113</v>
      </c>
      <c r="E33" s="37">
        <v>47407</v>
      </c>
      <c r="F33" s="10">
        <f t="shared" si="0"/>
        <v>47.625572198175206</v>
      </c>
      <c r="G33" s="1"/>
      <c r="H33" s="1"/>
      <c r="I33" s="1"/>
    </row>
    <row r="34" spans="1:9" x14ac:dyDescent="0.25">
      <c r="A34" s="11" t="s">
        <v>68</v>
      </c>
      <c r="B34" s="38">
        <v>37169</v>
      </c>
      <c r="C34" s="38">
        <v>23721</v>
      </c>
      <c r="D34" s="38">
        <v>177661</v>
      </c>
      <c r="E34" s="38">
        <v>175181</v>
      </c>
      <c r="F34" s="13">
        <f t="shared" si="0"/>
        <v>-1.3959169429418949</v>
      </c>
      <c r="G34" s="1"/>
      <c r="H34" s="1"/>
      <c r="I34" s="1"/>
    </row>
    <row r="35" spans="1:9" x14ac:dyDescent="0.25">
      <c r="A35" s="14" t="s">
        <v>69</v>
      </c>
      <c r="B35" s="15">
        <f>SUM(B7:B34)</f>
        <v>12282806</v>
      </c>
      <c r="C35" s="15">
        <f t="shared" ref="C35:E35" si="1">SUM(C7:C34)</f>
        <v>12490415</v>
      </c>
      <c r="D35" s="15">
        <f t="shared" si="1"/>
        <v>71684746</v>
      </c>
      <c r="E35" s="15">
        <f t="shared" si="1"/>
        <v>74845079</v>
      </c>
      <c r="F35" s="16">
        <f t="shared" si="0"/>
        <v>4.4086548064214384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4273374</v>
      </c>
      <c r="C38" s="41">
        <f>D7</f>
        <v>4444839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11370972</v>
      </c>
      <c r="G38" s="42">
        <f>LOOKUP(E38,$A$38:$A$65,$C$38:$C$65)</f>
        <v>9584376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92617</v>
      </c>
      <c r="C39" s="41">
        <f t="shared" ref="C39:C65" si="5">D8</f>
        <v>73862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10889276</v>
      </c>
      <c r="G39" s="42">
        <f t="shared" ref="G39:G65" si="8">LOOKUP(E39,$A$38:$A$65,$C$38:$C$65)</f>
        <v>9454974</v>
      </c>
    </row>
    <row r="40" spans="1:9" x14ac:dyDescent="0.25">
      <c r="A40" s="42" t="str">
        <f t="shared" si="3"/>
        <v>ALMERIA</v>
      </c>
      <c r="B40" s="41">
        <f t="shared" si="4"/>
        <v>5051</v>
      </c>
      <c r="C40" s="41">
        <f t="shared" si="5"/>
        <v>6094</v>
      </c>
      <c r="D40" s="41">
        <f t="shared" si="6"/>
        <v>26</v>
      </c>
      <c r="E40" s="42" t="str">
        <f t="shared" si="2"/>
        <v>CARTAGENA</v>
      </c>
      <c r="F40" s="42">
        <f t="shared" si="7"/>
        <v>9972432</v>
      </c>
      <c r="G40" s="42">
        <f t="shared" si="8"/>
        <v>10293783</v>
      </c>
    </row>
    <row r="41" spans="1:9" x14ac:dyDescent="0.25">
      <c r="A41" s="42" t="str">
        <f t="shared" si="3"/>
        <v>AVILES</v>
      </c>
      <c r="B41" s="41">
        <f t="shared" si="4"/>
        <v>404551</v>
      </c>
      <c r="C41" s="41">
        <f t="shared" si="5"/>
        <v>372793</v>
      </c>
      <c r="D41" s="41">
        <f t="shared" si="6"/>
        <v>17</v>
      </c>
      <c r="E41" s="42" t="str">
        <f t="shared" si="2"/>
        <v>TARRAGONA</v>
      </c>
      <c r="F41" s="42">
        <f t="shared" si="7"/>
        <v>9385276</v>
      </c>
      <c r="G41" s="42">
        <f t="shared" si="8"/>
        <v>8804354</v>
      </c>
    </row>
    <row r="42" spans="1:9" x14ac:dyDescent="0.25">
      <c r="A42" s="42" t="str">
        <f t="shared" si="3"/>
        <v>BAHIA DE ALGECIRAS</v>
      </c>
      <c r="B42" s="41">
        <f t="shared" si="4"/>
        <v>11370972</v>
      </c>
      <c r="C42" s="41">
        <f t="shared" si="5"/>
        <v>9584376</v>
      </c>
      <c r="D42" s="41">
        <f t="shared" si="6"/>
        <v>1</v>
      </c>
      <c r="E42" s="42" t="str">
        <f t="shared" si="2"/>
        <v>HUELVA</v>
      </c>
      <c r="F42" s="42">
        <f t="shared" si="7"/>
        <v>6267555</v>
      </c>
      <c r="G42" s="42">
        <f t="shared" si="8"/>
        <v>5969677</v>
      </c>
    </row>
    <row r="43" spans="1:9" x14ac:dyDescent="0.25">
      <c r="A43" s="42" t="str">
        <f t="shared" si="3"/>
        <v>BAHIA DE CADIZ</v>
      </c>
      <c r="B43" s="41">
        <f t="shared" si="4"/>
        <v>38313</v>
      </c>
      <c r="C43" s="41">
        <f t="shared" si="5"/>
        <v>65019</v>
      </c>
      <c r="D43" s="41">
        <f t="shared" si="6"/>
        <v>23</v>
      </c>
      <c r="E43" s="42" t="str">
        <f t="shared" si="2"/>
        <v>BARCELONA</v>
      </c>
      <c r="F43" s="42">
        <f t="shared" si="7"/>
        <v>5339415</v>
      </c>
      <c r="G43" s="42">
        <f t="shared" si="8"/>
        <v>6154591</v>
      </c>
    </row>
    <row r="44" spans="1:9" x14ac:dyDescent="0.25">
      <c r="A44" s="42" t="str">
        <f t="shared" si="3"/>
        <v>BALEARES</v>
      </c>
      <c r="B44" s="41">
        <f t="shared" si="4"/>
        <v>981764</v>
      </c>
      <c r="C44" s="41">
        <f t="shared" si="5"/>
        <v>918991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4723081</v>
      </c>
      <c r="G44" s="42">
        <f t="shared" si="8"/>
        <v>4782038</v>
      </c>
    </row>
    <row r="45" spans="1:9" x14ac:dyDescent="0.25">
      <c r="A45" s="42" t="str">
        <f t="shared" si="3"/>
        <v>BARCELONA</v>
      </c>
      <c r="B45" s="41">
        <f t="shared" si="4"/>
        <v>5339415</v>
      </c>
      <c r="C45" s="41">
        <f t="shared" si="5"/>
        <v>6154591</v>
      </c>
      <c r="D45" s="41">
        <f t="shared" si="6"/>
        <v>6</v>
      </c>
      <c r="E45" s="42" t="str">
        <f t="shared" si="2"/>
        <v>A CORUÑA</v>
      </c>
      <c r="F45" s="42">
        <f t="shared" si="7"/>
        <v>4273374</v>
      </c>
      <c r="G45" s="42">
        <f t="shared" si="8"/>
        <v>4444839</v>
      </c>
    </row>
    <row r="46" spans="1:9" x14ac:dyDescent="0.25">
      <c r="A46" s="42" t="str">
        <f t="shared" si="3"/>
        <v>BILBAO</v>
      </c>
      <c r="B46" s="41">
        <f t="shared" si="4"/>
        <v>10889276</v>
      </c>
      <c r="C46" s="41">
        <f t="shared" si="5"/>
        <v>9454974</v>
      </c>
      <c r="D46" s="41">
        <f t="shared" si="6"/>
        <v>2</v>
      </c>
      <c r="E46" s="42" t="str">
        <f t="shared" si="2"/>
        <v>CASTELLON</v>
      </c>
      <c r="F46" s="42">
        <f t="shared" si="7"/>
        <v>4261698</v>
      </c>
      <c r="G46" s="42">
        <f t="shared" si="8"/>
        <v>4722510</v>
      </c>
    </row>
    <row r="47" spans="1:9" x14ac:dyDescent="0.25">
      <c r="A47" s="42" t="str">
        <f t="shared" si="3"/>
        <v>CARTAGENA</v>
      </c>
      <c r="B47" s="41">
        <f t="shared" si="4"/>
        <v>9972432</v>
      </c>
      <c r="C47" s="41">
        <f t="shared" si="5"/>
        <v>10293783</v>
      </c>
      <c r="D47" s="41">
        <f t="shared" si="6"/>
        <v>3</v>
      </c>
      <c r="E47" s="42" t="str">
        <f t="shared" si="2"/>
        <v>LAS PALMAS</v>
      </c>
      <c r="F47" s="42">
        <f t="shared" si="7"/>
        <v>2145652</v>
      </c>
      <c r="G47" s="42">
        <f t="shared" si="8"/>
        <v>2564637</v>
      </c>
    </row>
    <row r="48" spans="1:9" x14ac:dyDescent="0.25">
      <c r="A48" s="42" t="str">
        <f t="shared" si="3"/>
        <v>CASTELLON</v>
      </c>
      <c r="B48" s="41">
        <f t="shared" si="4"/>
        <v>4261698</v>
      </c>
      <c r="C48" s="41">
        <f t="shared" si="5"/>
        <v>4722510</v>
      </c>
      <c r="D48" s="41">
        <f t="shared" si="6"/>
        <v>9</v>
      </c>
      <c r="E48" s="42" t="str">
        <f t="shared" si="2"/>
        <v>VALENCIA</v>
      </c>
      <c r="F48" s="42">
        <f t="shared" si="7"/>
        <v>1694385</v>
      </c>
      <c r="G48" s="42">
        <f t="shared" si="8"/>
        <v>692557</v>
      </c>
    </row>
    <row r="49" spans="1:7" x14ac:dyDescent="0.25">
      <c r="A49" s="42" t="str">
        <f t="shared" si="3"/>
        <v>CEUTA</v>
      </c>
      <c r="B49" s="41">
        <f t="shared" si="4"/>
        <v>481111</v>
      </c>
      <c r="C49" s="41">
        <f t="shared" si="5"/>
        <v>297013</v>
      </c>
      <c r="D49" s="41">
        <f t="shared" si="6"/>
        <v>15</v>
      </c>
      <c r="E49" s="42" t="str">
        <f t="shared" si="2"/>
        <v>BALEARES</v>
      </c>
      <c r="F49" s="42">
        <f t="shared" si="7"/>
        <v>981764</v>
      </c>
      <c r="G49" s="42">
        <f t="shared" si="8"/>
        <v>918991</v>
      </c>
    </row>
    <row r="50" spans="1:7" x14ac:dyDescent="0.25">
      <c r="A50" s="42" t="str">
        <f t="shared" si="3"/>
        <v>FERROL-SAN CIBRAO</v>
      </c>
      <c r="B50" s="41">
        <f t="shared" si="4"/>
        <v>405471</v>
      </c>
      <c r="C50" s="41">
        <f t="shared" si="5"/>
        <v>392538</v>
      </c>
      <c r="D50" s="41">
        <f t="shared" si="6"/>
        <v>16</v>
      </c>
      <c r="E50" s="42" t="str">
        <f t="shared" si="2"/>
        <v>MOTRIL</v>
      </c>
      <c r="F50" s="42">
        <f t="shared" si="7"/>
        <v>715418</v>
      </c>
      <c r="G50" s="42">
        <f t="shared" si="8"/>
        <v>672698</v>
      </c>
    </row>
    <row r="51" spans="1:7" x14ac:dyDescent="0.25">
      <c r="A51" s="42" t="str">
        <f t="shared" si="3"/>
        <v>GIJON</v>
      </c>
      <c r="B51" s="41">
        <f t="shared" si="4"/>
        <v>687228</v>
      </c>
      <c r="C51" s="41">
        <f t="shared" si="5"/>
        <v>766254</v>
      </c>
      <c r="D51" s="41">
        <f t="shared" si="6"/>
        <v>14</v>
      </c>
      <c r="E51" s="42" t="str">
        <f t="shared" si="2"/>
        <v>GIJON</v>
      </c>
      <c r="F51" s="42">
        <f t="shared" si="7"/>
        <v>687228</v>
      </c>
      <c r="G51" s="42">
        <f t="shared" si="8"/>
        <v>766254</v>
      </c>
    </row>
    <row r="52" spans="1:7" x14ac:dyDescent="0.25">
      <c r="A52" s="42" t="str">
        <f t="shared" si="3"/>
        <v>HUELVA</v>
      </c>
      <c r="B52" s="41">
        <f t="shared" si="4"/>
        <v>6267555</v>
      </c>
      <c r="C52" s="41">
        <f t="shared" si="5"/>
        <v>5969677</v>
      </c>
      <c r="D52" s="41">
        <f t="shared" si="6"/>
        <v>5</v>
      </c>
      <c r="E52" s="42" t="str">
        <f t="shared" si="2"/>
        <v>CEUTA</v>
      </c>
      <c r="F52" s="42">
        <f t="shared" si="7"/>
        <v>481111</v>
      </c>
      <c r="G52" s="42">
        <f t="shared" si="8"/>
        <v>297013</v>
      </c>
    </row>
    <row r="53" spans="1:7" x14ac:dyDescent="0.25">
      <c r="A53" s="42" t="str">
        <f t="shared" si="3"/>
        <v>LAS PALMAS</v>
      </c>
      <c r="B53" s="41">
        <f t="shared" si="4"/>
        <v>2145652</v>
      </c>
      <c r="C53" s="41">
        <f t="shared" si="5"/>
        <v>2564637</v>
      </c>
      <c r="D53" s="41">
        <f t="shared" si="6"/>
        <v>10</v>
      </c>
      <c r="E53" s="42" t="str">
        <f t="shared" si="2"/>
        <v>FERROL-SAN CIBRAO</v>
      </c>
      <c r="F53" s="42">
        <f t="shared" si="7"/>
        <v>405471</v>
      </c>
      <c r="G53" s="42">
        <f t="shared" si="8"/>
        <v>392538</v>
      </c>
    </row>
    <row r="54" spans="1:7" x14ac:dyDescent="0.25">
      <c r="A54" s="42" t="str">
        <f t="shared" si="3"/>
        <v>MALAGA</v>
      </c>
      <c r="B54" s="41">
        <f t="shared" si="4"/>
        <v>32463</v>
      </c>
      <c r="C54" s="41">
        <f t="shared" si="5"/>
        <v>45143</v>
      </c>
      <c r="D54" s="41">
        <f t="shared" si="6"/>
        <v>25</v>
      </c>
      <c r="E54" s="42" t="str">
        <f t="shared" si="2"/>
        <v>AVILES</v>
      </c>
      <c r="F54" s="42">
        <f t="shared" si="7"/>
        <v>404551</v>
      </c>
      <c r="G54" s="42">
        <f t="shared" si="8"/>
        <v>372793</v>
      </c>
    </row>
    <row r="55" spans="1:7" x14ac:dyDescent="0.25">
      <c r="A55" s="42" t="str">
        <f t="shared" si="3"/>
        <v>MARIN Y RIA DE PONTEVEDRA</v>
      </c>
      <c r="B55" s="41">
        <f t="shared" si="4"/>
        <v>10</v>
      </c>
      <c r="C55" s="41">
        <f t="shared" si="5"/>
        <v>0</v>
      </c>
      <c r="D55" s="41">
        <f t="shared" si="6"/>
        <v>27</v>
      </c>
      <c r="E55" s="42" t="str">
        <f t="shared" si="2"/>
        <v>SEVILLA</v>
      </c>
      <c r="F55" s="42">
        <f t="shared" ref="F55:F65" si="9">LOOKUP(E55,$A$38:$A$65,$B$38:$B$65)</f>
        <v>226511</v>
      </c>
      <c r="G55" s="42">
        <f t="shared" si="8"/>
        <v>211968</v>
      </c>
    </row>
    <row r="56" spans="1:7" x14ac:dyDescent="0.25">
      <c r="A56" s="42" t="str">
        <f t="shared" si="3"/>
        <v>MELILLA</v>
      </c>
      <c r="B56" s="41">
        <f t="shared" si="4"/>
        <v>35788</v>
      </c>
      <c r="C56" s="41">
        <f t="shared" si="5"/>
        <v>34616</v>
      </c>
      <c r="D56" s="41">
        <f t="shared" si="6"/>
        <v>24</v>
      </c>
      <c r="E56" s="42" t="str">
        <f t="shared" si="2"/>
        <v>SANTANDER</v>
      </c>
      <c r="F56" s="42">
        <f t="shared" si="9"/>
        <v>193079</v>
      </c>
      <c r="G56" s="42">
        <f t="shared" si="8"/>
        <v>149647</v>
      </c>
    </row>
    <row r="57" spans="1:7" x14ac:dyDescent="0.25">
      <c r="A57" s="42" t="str">
        <f t="shared" si="3"/>
        <v>MOTRIL</v>
      </c>
      <c r="B57" s="41">
        <f t="shared" si="4"/>
        <v>715418</v>
      </c>
      <c r="C57" s="41">
        <f t="shared" si="5"/>
        <v>672698</v>
      </c>
      <c r="D57" s="41">
        <f t="shared" si="6"/>
        <v>13</v>
      </c>
      <c r="E57" s="42" t="str">
        <f t="shared" si="2"/>
        <v>VILAGARCIA</v>
      </c>
      <c r="F57" s="42">
        <f t="shared" si="9"/>
        <v>175181</v>
      </c>
      <c r="G57" s="42">
        <f t="shared" si="8"/>
        <v>177661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92617</v>
      </c>
      <c r="G58" s="42">
        <f t="shared" si="8"/>
        <v>73862</v>
      </c>
    </row>
    <row r="59" spans="1:7" x14ac:dyDescent="0.25">
      <c r="A59" s="42" t="str">
        <f t="shared" si="3"/>
        <v>SANTA CRUZ DE TENERIFE</v>
      </c>
      <c r="B59" s="41">
        <f t="shared" si="4"/>
        <v>4723081</v>
      </c>
      <c r="C59" s="41">
        <f t="shared" si="5"/>
        <v>4782038</v>
      </c>
      <c r="D59" s="41">
        <f t="shared" si="6"/>
        <v>7</v>
      </c>
      <c r="E59" s="42" t="str">
        <f t="shared" si="2"/>
        <v>VIGO</v>
      </c>
      <c r="F59" s="42">
        <f t="shared" si="9"/>
        <v>47407</v>
      </c>
      <c r="G59" s="42">
        <f t="shared" si="8"/>
        <v>32113</v>
      </c>
    </row>
    <row r="60" spans="1:7" x14ac:dyDescent="0.25">
      <c r="A60" s="42" t="str">
        <f t="shared" si="3"/>
        <v>SANTANDER</v>
      </c>
      <c r="B60" s="41">
        <f t="shared" si="4"/>
        <v>193079</v>
      </c>
      <c r="C60" s="41">
        <f t="shared" si="5"/>
        <v>149647</v>
      </c>
      <c r="D60" s="41">
        <f t="shared" si="6"/>
        <v>19</v>
      </c>
      <c r="E60" s="42" t="str">
        <f t="shared" si="2"/>
        <v>BAHIA DE CADIZ</v>
      </c>
      <c r="F60" s="42">
        <f t="shared" si="9"/>
        <v>38313</v>
      </c>
      <c r="G60" s="42">
        <f t="shared" si="8"/>
        <v>65019</v>
      </c>
    </row>
    <row r="61" spans="1:7" x14ac:dyDescent="0.25">
      <c r="A61" s="42" t="str">
        <f t="shared" si="3"/>
        <v>SEVILLA</v>
      </c>
      <c r="B61" s="41">
        <f t="shared" si="4"/>
        <v>226511</v>
      </c>
      <c r="C61" s="41">
        <f t="shared" si="5"/>
        <v>211968</v>
      </c>
      <c r="D61" s="41">
        <f t="shared" si="6"/>
        <v>18</v>
      </c>
      <c r="E61" s="42" t="str">
        <f t="shared" si="2"/>
        <v>MELILLA</v>
      </c>
      <c r="F61" s="42">
        <f t="shared" si="9"/>
        <v>35788</v>
      </c>
      <c r="G61" s="42">
        <f t="shared" si="8"/>
        <v>34616</v>
      </c>
    </row>
    <row r="62" spans="1:7" x14ac:dyDescent="0.25">
      <c r="A62" s="42" t="str">
        <f t="shared" si="3"/>
        <v>TARRAGONA</v>
      </c>
      <c r="B62" s="41">
        <f t="shared" si="4"/>
        <v>9385276</v>
      </c>
      <c r="C62" s="41">
        <f t="shared" si="5"/>
        <v>8804354</v>
      </c>
      <c r="D62" s="41">
        <f t="shared" si="6"/>
        <v>4</v>
      </c>
      <c r="E62" s="42" t="str">
        <f t="shared" si="2"/>
        <v>MALAGA</v>
      </c>
      <c r="F62" s="42">
        <f t="shared" si="9"/>
        <v>32463</v>
      </c>
      <c r="G62" s="42">
        <f t="shared" si="8"/>
        <v>45143</v>
      </c>
    </row>
    <row r="63" spans="1:7" x14ac:dyDescent="0.25">
      <c r="A63" s="42" t="str">
        <f t="shared" si="3"/>
        <v>VALENCIA</v>
      </c>
      <c r="B63" s="41">
        <f t="shared" si="4"/>
        <v>1694385</v>
      </c>
      <c r="C63" s="41">
        <f t="shared" si="5"/>
        <v>692557</v>
      </c>
      <c r="D63" s="41">
        <f t="shared" si="6"/>
        <v>11</v>
      </c>
      <c r="E63" s="42" t="str">
        <f t="shared" si="2"/>
        <v>ALMERIA</v>
      </c>
      <c r="F63" s="42">
        <f t="shared" si="9"/>
        <v>5051</v>
      </c>
      <c r="G63" s="42">
        <f t="shared" si="8"/>
        <v>6094</v>
      </c>
    </row>
    <row r="64" spans="1:7" x14ac:dyDescent="0.25">
      <c r="A64" s="42" t="str">
        <f t="shared" si="3"/>
        <v>VIGO</v>
      </c>
      <c r="B64" s="41">
        <f t="shared" si="4"/>
        <v>47407</v>
      </c>
      <c r="C64" s="41">
        <f t="shared" si="5"/>
        <v>32113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10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175181</v>
      </c>
      <c r="C65" s="41">
        <f t="shared" si="5"/>
        <v>177661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372911</v>
      </c>
      <c r="C7" s="19">
        <v>226815</v>
      </c>
      <c r="D7" s="19">
        <v>2288207</v>
      </c>
      <c r="E7" s="19">
        <v>1955138</v>
      </c>
      <c r="F7" s="10">
        <f>((E7*100)/D7)-100</f>
        <v>-14.555894637154765</v>
      </c>
      <c r="G7" s="1"/>
      <c r="H7" s="1"/>
      <c r="I7" s="1"/>
    </row>
    <row r="8" spans="1:12" x14ac:dyDescent="0.25">
      <c r="A8" s="11" t="s">
        <v>42</v>
      </c>
      <c r="B8" s="20">
        <v>177605</v>
      </c>
      <c r="C8" s="20">
        <v>182984</v>
      </c>
      <c r="D8" s="20">
        <v>798274</v>
      </c>
      <c r="E8" s="20">
        <v>897789</v>
      </c>
      <c r="F8" s="13">
        <f t="shared" ref="F8:F35" si="0">((E8*100)/D8)-100</f>
        <v>12.466270979638566</v>
      </c>
      <c r="G8" s="1"/>
      <c r="H8" s="1"/>
      <c r="I8" s="1"/>
    </row>
    <row r="9" spans="1:12" x14ac:dyDescent="0.25">
      <c r="A9" s="8" t="s">
        <v>43</v>
      </c>
      <c r="B9" s="19">
        <v>672427</v>
      </c>
      <c r="C9" s="19">
        <v>515095</v>
      </c>
      <c r="D9" s="19">
        <v>3137490</v>
      </c>
      <c r="E9" s="19">
        <v>2888396</v>
      </c>
      <c r="F9" s="10">
        <f t="shared" si="0"/>
        <v>-7.9392763004822342</v>
      </c>
      <c r="G9" s="1"/>
      <c r="H9" s="1"/>
      <c r="I9" s="1"/>
    </row>
    <row r="10" spans="1:12" x14ac:dyDescent="0.25">
      <c r="A10" s="11" t="s">
        <v>44</v>
      </c>
      <c r="B10" s="20">
        <v>252994</v>
      </c>
      <c r="C10" s="20">
        <v>304652</v>
      </c>
      <c r="D10" s="20">
        <v>1501902</v>
      </c>
      <c r="E10" s="20">
        <v>1937707</v>
      </c>
      <c r="F10" s="13">
        <f t="shared" si="0"/>
        <v>29.016873271358577</v>
      </c>
      <c r="G10" s="1"/>
      <c r="H10" s="1"/>
      <c r="I10" s="1"/>
    </row>
    <row r="11" spans="1:12" x14ac:dyDescent="0.25">
      <c r="A11" s="8" t="s">
        <v>45</v>
      </c>
      <c r="B11" s="19">
        <v>236007</v>
      </c>
      <c r="C11" s="19">
        <v>257986</v>
      </c>
      <c r="D11" s="19">
        <v>1394174</v>
      </c>
      <c r="E11" s="19">
        <v>1303965</v>
      </c>
      <c r="F11" s="10">
        <f t="shared" si="0"/>
        <v>-6.470426216526775</v>
      </c>
      <c r="G11" s="1"/>
      <c r="H11" s="1"/>
      <c r="I11" s="1"/>
    </row>
    <row r="12" spans="1:12" x14ac:dyDescent="0.25">
      <c r="A12" s="11" t="s">
        <v>46</v>
      </c>
      <c r="B12" s="20">
        <v>262765</v>
      </c>
      <c r="C12" s="20">
        <v>143215</v>
      </c>
      <c r="D12" s="20">
        <v>1265117</v>
      </c>
      <c r="E12" s="20">
        <v>1286628</v>
      </c>
      <c r="F12" s="13">
        <f t="shared" si="0"/>
        <v>1.7003170457752077</v>
      </c>
      <c r="G12" s="1"/>
      <c r="H12" s="1"/>
      <c r="I12" s="1"/>
    </row>
    <row r="13" spans="1:12" x14ac:dyDescent="0.25">
      <c r="A13" s="8" t="s">
        <v>47</v>
      </c>
      <c r="B13" s="19">
        <v>218765</v>
      </c>
      <c r="C13" s="19">
        <v>181910</v>
      </c>
      <c r="D13" s="19">
        <v>1201559</v>
      </c>
      <c r="E13" s="19">
        <v>1139110</v>
      </c>
      <c r="F13" s="10">
        <f t="shared" si="0"/>
        <v>-5.1973311339684471</v>
      </c>
      <c r="G13" s="1"/>
      <c r="H13" s="1"/>
      <c r="I13" s="1"/>
    </row>
    <row r="14" spans="1:12" x14ac:dyDescent="0.25">
      <c r="A14" s="11" t="s">
        <v>48</v>
      </c>
      <c r="B14" s="20">
        <v>329779</v>
      </c>
      <c r="C14" s="20">
        <v>366460</v>
      </c>
      <c r="D14" s="20">
        <v>1854902</v>
      </c>
      <c r="E14" s="20">
        <v>2081088</v>
      </c>
      <c r="F14" s="13">
        <f t="shared" si="0"/>
        <v>12.193959573066394</v>
      </c>
      <c r="G14" s="1"/>
      <c r="H14" s="1"/>
      <c r="I14" s="1"/>
    </row>
    <row r="15" spans="1:12" x14ac:dyDescent="0.25">
      <c r="A15" s="8" t="s">
        <v>49</v>
      </c>
      <c r="B15" s="19">
        <v>261906</v>
      </c>
      <c r="C15" s="19">
        <v>465807</v>
      </c>
      <c r="D15" s="19">
        <v>1998276</v>
      </c>
      <c r="E15" s="19">
        <v>2279687</v>
      </c>
      <c r="F15" s="10">
        <f t="shared" si="0"/>
        <v>14.082689278157773</v>
      </c>
      <c r="G15" s="1"/>
      <c r="H15" s="1"/>
      <c r="I15" s="1"/>
    </row>
    <row r="16" spans="1:12" x14ac:dyDescent="0.25">
      <c r="A16" s="11" t="s">
        <v>50</v>
      </c>
      <c r="B16" s="20">
        <v>477201</v>
      </c>
      <c r="C16" s="20">
        <v>344199</v>
      </c>
      <c r="D16" s="20">
        <v>2350168</v>
      </c>
      <c r="E16" s="20">
        <v>2579969</v>
      </c>
      <c r="F16" s="13">
        <f t="shared" si="0"/>
        <v>9.7780669296833196</v>
      </c>
      <c r="G16" s="1"/>
      <c r="H16" s="1"/>
      <c r="I16" s="1"/>
    </row>
    <row r="17" spans="1:9" x14ac:dyDescent="0.25">
      <c r="A17" s="8" t="s">
        <v>51</v>
      </c>
      <c r="B17" s="19">
        <v>333348</v>
      </c>
      <c r="C17" s="19">
        <v>324659</v>
      </c>
      <c r="D17" s="19">
        <v>1516298</v>
      </c>
      <c r="E17" s="19">
        <v>1527346</v>
      </c>
      <c r="F17" s="10">
        <f t="shared" si="0"/>
        <v>0.72861667033788535</v>
      </c>
      <c r="G17" s="1"/>
      <c r="H17" s="1"/>
      <c r="I17" s="1"/>
    </row>
    <row r="18" spans="1:9" x14ac:dyDescent="0.25">
      <c r="A18" s="11" t="s">
        <v>52</v>
      </c>
      <c r="B18" s="20">
        <v>6165</v>
      </c>
      <c r="C18" s="20">
        <v>5952</v>
      </c>
      <c r="D18" s="20">
        <v>36506</v>
      </c>
      <c r="E18" s="20">
        <v>33738</v>
      </c>
      <c r="F18" s="13">
        <f t="shared" si="0"/>
        <v>-7.5823152358516381</v>
      </c>
      <c r="G18" s="1"/>
      <c r="H18" s="1"/>
      <c r="I18" s="1"/>
    </row>
    <row r="19" spans="1:9" x14ac:dyDescent="0.25">
      <c r="A19" s="8" t="s">
        <v>53</v>
      </c>
      <c r="B19" s="19">
        <v>609954</v>
      </c>
      <c r="C19" s="19">
        <v>741201</v>
      </c>
      <c r="D19" s="19">
        <v>3911291</v>
      </c>
      <c r="E19" s="19">
        <v>4342648</v>
      </c>
      <c r="F19" s="10">
        <f t="shared" si="0"/>
        <v>11.028506955887451</v>
      </c>
      <c r="G19" s="1"/>
      <c r="H19" s="1"/>
      <c r="I19" s="1"/>
    </row>
    <row r="20" spans="1:9" x14ac:dyDescent="0.25">
      <c r="A20" s="11" t="s">
        <v>54</v>
      </c>
      <c r="B20" s="20">
        <v>1966820</v>
      </c>
      <c r="C20" s="20">
        <v>1172809</v>
      </c>
      <c r="D20" s="20">
        <v>10462144</v>
      </c>
      <c r="E20" s="20">
        <v>8779896</v>
      </c>
      <c r="F20" s="13">
        <f t="shared" si="0"/>
        <v>-16.079381052296739</v>
      </c>
      <c r="G20" s="1"/>
      <c r="H20" s="1"/>
      <c r="I20" s="1"/>
    </row>
    <row r="21" spans="1:9" x14ac:dyDescent="0.25">
      <c r="A21" s="8" t="s">
        <v>55</v>
      </c>
      <c r="B21" s="19">
        <v>575897</v>
      </c>
      <c r="C21" s="19">
        <v>532041</v>
      </c>
      <c r="D21" s="19">
        <v>3087492</v>
      </c>
      <c r="E21" s="19">
        <v>3388173</v>
      </c>
      <c r="F21" s="10">
        <f t="shared" si="0"/>
        <v>9.7386811042749315</v>
      </c>
      <c r="G21" s="1"/>
      <c r="H21" s="1"/>
      <c r="I21" s="1"/>
    </row>
    <row r="22" spans="1:9" x14ac:dyDescent="0.25">
      <c r="A22" s="11" t="s">
        <v>56</v>
      </c>
      <c r="B22" s="20">
        <v>153662</v>
      </c>
      <c r="C22" s="20">
        <v>127181</v>
      </c>
      <c r="D22" s="20">
        <v>869988</v>
      </c>
      <c r="E22" s="20">
        <v>826737</v>
      </c>
      <c r="F22" s="13">
        <f t="shared" si="0"/>
        <v>-4.9714478820397545</v>
      </c>
      <c r="G22" s="1"/>
      <c r="H22" s="1"/>
      <c r="I22" s="1"/>
    </row>
    <row r="23" spans="1:9" x14ac:dyDescent="0.25">
      <c r="A23" s="8" t="s">
        <v>57</v>
      </c>
      <c r="B23" s="19">
        <v>242819</v>
      </c>
      <c r="C23" s="19">
        <v>126548</v>
      </c>
      <c r="D23" s="19">
        <v>1022740</v>
      </c>
      <c r="E23" s="19">
        <v>864461</v>
      </c>
      <c r="F23" s="10">
        <f t="shared" si="0"/>
        <v>-15.475976298961612</v>
      </c>
      <c r="G23" s="1"/>
      <c r="H23" s="1"/>
      <c r="I23" s="1"/>
    </row>
    <row r="24" spans="1:9" x14ac:dyDescent="0.25">
      <c r="A24" s="11" t="s">
        <v>58</v>
      </c>
      <c r="B24" s="20">
        <v>68254</v>
      </c>
      <c r="C24" s="20">
        <v>78260</v>
      </c>
      <c r="D24" s="20">
        <v>519492</v>
      </c>
      <c r="E24" s="20">
        <v>427257</v>
      </c>
      <c r="F24" s="13">
        <f t="shared" si="0"/>
        <v>-17.754845117922898</v>
      </c>
      <c r="G24" s="1"/>
      <c r="H24" s="1"/>
      <c r="I24" s="1"/>
    </row>
    <row r="25" spans="1:9" x14ac:dyDescent="0.25">
      <c r="A25" s="8" t="s">
        <v>59</v>
      </c>
      <c r="B25" s="19">
        <v>13579</v>
      </c>
      <c r="C25" s="19">
        <v>7160</v>
      </c>
      <c r="D25" s="19">
        <v>43941</v>
      </c>
      <c r="E25" s="19">
        <v>26661</v>
      </c>
      <c r="F25" s="10">
        <f t="shared" si="0"/>
        <v>-39.325459138390116</v>
      </c>
      <c r="G25" s="1"/>
      <c r="H25" s="1"/>
      <c r="I25" s="1"/>
    </row>
    <row r="26" spans="1:9" x14ac:dyDescent="0.25">
      <c r="A26" s="11" t="s">
        <v>60</v>
      </c>
      <c r="B26" s="20">
        <v>87625</v>
      </c>
      <c r="C26" s="20">
        <v>99433</v>
      </c>
      <c r="D26" s="20">
        <v>591303</v>
      </c>
      <c r="E26" s="20">
        <v>615018</v>
      </c>
      <c r="F26" s="13">
        <f t="shared" si="0"/>
        <v>4.0106341418866407</v>
      </c>
      <c r="G26" s="1"/>
      <c r="H26" s="1"/>
      <c r="I26" s="1"/>
    </row>
    <row r="27" spans="1:9" x14ac:dyDescent="0.25">
      <c r="A27" s="8" t="s">
        <v>61</v>
      </c>
      <c r="B27" s="19">
        <v>246821</v>
      </c>
      <c r="C27" s="19">
        <v>307551</v>
      </c>
      <c r="D27" s="19">
        <v>1533926</v>
      </c>
      <c r="E27" s="19">
        <v>1733207</v>
      </c>
      <c r="F27" s="10">
        <f t="shared" si="0"/>
        <v>12.991565434056142</v>
      </c>
      <c r="G27" s="1"/>
      <c r="H27" s="1"/>
      <c r="I27" s="1"/>
    </row>
    <row r="28" spans="1:9" x14ac:dyDescent="0.25">
      <c r="A28" s="11" t="s">
        <v>62</v>
      </c>
      <c r="B28" s="20">
        <v>97882</v>
      </c>
      <c r="C28" s="20">
        <v>129609</v>
      </c>
      <c r="D28" s="20">
        <v>873721</v>
      </c>
      <c r="E28" s="20">
        <v>937205</v>
      </c>
      <c r="F28" s="13">
        <f t="shared" si="0"/>
        <v>7.2659350067126667</v>
      </c>
      <c r="G28" s="1"/>
      <c r="H28" s="1"/>
      <c r="I28" s="1"/>
    </row>
    <row r="29" spans="1:9" x14ac:dyDescent="0.25">
      <c r="A29" s="8" t="s">
        <v>63</v>
      </c>
      <c r="B29" s="19">
        <v>469446</v>
      </c>
      <c r="C29" s="19">
        <v>531295</v>
      </c>
      <c r="D29" s="19">
        <v>2345570</v>
      </c>
      <c r="E29" s="19">
        <v>2228144</v>
      </c>
      <c r="F29" s="10">
        <f t="shared" si="0"/>
        <v>-5.0062884501421792</v>
      </c>
      <c r="G29" s="1"/>
      <c r="H29" s="1"/>
      <c r="I29" s="1"/>
    </row>
    <row r="30" spans="1:9" x14ac:dyDescent="0.25">
      <c r="A30" s="11" t="s">
        <v>64</v>
      </c>
      <c r="B30" s="20">
        <v>287730</v>
      </c>
      <c r="C30" s="20">
        <v>196976</v>
      </c>
      <c r="D30" s="20">
        <v>1211818</v>
      </c>
      <c r="E30" s="20">
        <v>1314620</v>
      </c>
      <c r="F30" s="13">
        <f t="shared" si="0"/>
        <v>8.483287094266629</v>
      </c>
      <c r="G30" s="1"/>
      <c r="H30" s="1"/>
      <c r="I30" s="1"/>
    </row>
    <row r="31" spans="1:9" x14ac:dyDescent="0.25">
      <c r="A31" s="8" t="s">
        <v>65</v>
      </c>
      <c r="B31" s="19">
        <v>1168765</v>
      </c>
      <c r="C31" s="19">
        <v>899389</v>
      </c>
      <c r="D31" s="19">
        <v>5908045</v>
      </c>
      <c r="E31" s="19">
        <v>5593205</v>
      </c>
      <c r="F31" s="10">
        <f t="shared" si="0"/>
        <v>-5.3290047723062344</v>
      </c>
      <c r="G31" s="1"/>
      <c r="H31" s="1"/>
      <c r="I31" s="1"/>
    </row>
    <row r="32" spans="1:9" x14ac:dyDescent="0.25">
      <c r="A32" s="11" t="s">
        <v>66</v>
      </c>
      <c r="B32" s="20">
        <v>695635</v>
      </c>
      <c r="C32" s="20">
        <v>558329</v>
      </c>
      <c r="D32" s="20">
        <v>3082822</v>
      </c>
      <c r="E32" s="20">
        <v>3469061</v>
      </c>
      <c r="F32" s="13">
        <f t="shared" si="0"/>
        <v>12.528748010751187</v>
      </c>
      <c r="G32" s="1"/>
      <c r="H32" s="1"/>
      <c r="I32" s="1"/>
    </row>
    <row r="33" spans="1:9" x14ac:dyDescent="0.25">
      <c r="A33" s="8" t="s">
        <v>67</v>
      </c>
      <c r="B33" s="19">
        <v>61925</v>
      </c>
      <c r="C33" s="19">
        <v>67007</v>
      </c>
      <c r="D33" s="19">
        <v>339863</v>
      </c>
      <c r="E33" s="19">
        <v>360278</v>
      </c>
      <c r="F33" s="10">
        <f t="shared" si="0"/>
        <v>6.0068321647251963</v>
      </c>
      <c r="G33" s="1"/>
      <c r="H33" s="1"/>
      <c r="I33" s="1"/>
    </row>
    <row r="34" spans="1:9" x14ac:dyDescent="0.25">
      <c r="A34" s="11" t="s">
        <v>68</v>
      </c>
      <c r="B34" s="20">
        <v>62682</v>
      </c>
      <c r="C34" s="20">
        <v>54632</v>
      </c>
      <c r="D34" s="20">
        <v>262766</v>
      </c>
      <c r="E34" s="20">
        <v>305589</v>
      </c>
      <c r="F34" s="13">
        <f t="shared" si="0"/>
        <v>16.29700950655716</v>
      </c>
      <c r="G34" s="1"/>
      <c r="H34" s="1"/>
      <c r="I34" s="1"/>
    </row>
    <row r="35" spans="1:9" x14ac:dyDescent="0.25">
      <c r="A35" s="14" t="s">
        <v>69</v>
      </c>
      <c r="B35" s="15">
        <f>SUM(B7:B34)</f>
        <v>10411369</v>
      </c>
      <c r="C35" s="15">
        <f t="shared" ref="C35:E35" si="1">SUM(C7:C34)</f>
        <v>8949155</v>
      </c>
      <c r="D35" s="15">
        <f t="shared" si="1"/>
        <v>55409795</v>
      </c>
      <c r="E35" s="15">
        <f t="shared" si="1"/>
        <v>55122721</v>
      </c>
      <c r="F35" s="16">
        <f t="shared" si="0"/>
        <v>-0.51809251414844937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1955138</v>
      </c>
      <c r="C38" s="41">
        <f>D7</f>
        <v>2288207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8779896</v>
      </c>
      <c r="G38" s="42">
        <f>LOOKUP(E38,$A$38:$A$65,$C$38:$C$65)</f>
        <v>10462144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897789</v>
      </c>
      <c r="C39" s="41">
        <f t="shared" ref="C39:C65" si="5">D8</f>
        <v>798274</v>
      </c>
      <c r="D39" s="41">
        <f t="shared" ref="D39:D65" si="6">_xlfn.RANK.EQ(B39,$B$38:$B$65)+COUNTIF($B$38:$B$65,B39)-1</f>
        <v>20</v>
      </c>
      <c r="E39" s="42" t="str">
        <f t="shared" si="2"/>
        <v>TARRAGONA</v>
      </c>
      <c r="F39" s="42">
        <f t="shared" ref="F39:F54" si="7">LOOKUP(E39,$A$38:$A$65,$B$38:$B$65)</f>
        <v>5593205</v>
      </c>
      <c r="G39" s="42">
        <f t="shared" ref="G39:G65" si="8">LOOKUP(E39,$A$38:$A$65,$C$38:$C$65)</f>
        <v>5908045</v>
      </c>
    </row>
    <row r="40" spans="1:9" x14ac:dyDescent="0.25">
      <c r="A40" s="42" t="str">
        <f t="shared" si="3"/>
        <v>ALMERIA</v>
      </c>
      <c r="B40" s="41">
        <f t="shared" si="4"/>
        <v>2888396</v>
      </c>
      <c r="C40" s="41">
        <f t="shared" si="5"/>
        <v>3137490</v>
      </c>
      <c r="D40" s="41">
        <f t="shared" si="6"/>
        <v>6</v>
      </c>
      <c r="E40" s="42" t="str">
        <f t="shared" si="2"/>
        <v>FERROL-SAN CIBRAO</v>
      </c>
      <c r="F40" s="42">
        <f t="shared" si="7"/>
        <v>4342648</v>
      </c>
      <c r="G40" s="42">
        <f t="shared" si="8"/>
        <v>3911291</v>
      </c>
    </row>
    <row r="41" spans="1:9" x14ac:dyDescent="0.25">
      <c r="A41" s="42" t="str">
        <f t="shared" si="3"/>
        <v>AVILES</v>
      </c>
      <c r="B41" s="41">
        <f t="shared" si="4"/>
        <v>1937707</v>
      </c>
      <c r="C41" s="41">
        <f t="shared" si="5"/>
        <v>1501902</v>
      </c>
      <c r="D41" s="41">
        <f t="shared" si="6"/>
        <v>12</v>
      </c>
      <c r="E41" s="42" t="str">
        <f t="shared" si="2"/>
        <v>VALENCIA</v>
      </c>
      <c r="F41" s="42">
        <f t="shared" si="7"/>
        <v>3469061</v>
      </c>
      <c r="G41" s="42">
        <f t="shared" si="8"/>
        <v>3082822</v>
      </c>
    </row>
    <row r="42" spans="1:9" x14ac:dyDescent="0.25">
      <c r="A42" s="42" t="str">
        <f t="shared" si="3"/>
        <v>BAHIA DE ALGECIRAS</v>
      </c>
      <c r="B42" s="41">
        <f t="shared" si="4"/>
        <v>1303965</v>
      </c>
      <c r="C42" s="41">
        <f t="shared" si="5"/>
        <v>1394174</v>
      </c>
      <c r="D42" s="41">
        <f t="shared" si="6"/>
        <v>16</v>
      </c>
      <c r="E42" s="42" t="str">
        <f t="shared" si="2"/>
        <v>HUELVA</v>
      </c>
      <c r="F42" s="42">
        <f t="shared" si="7"/>
        <v>3388173</v>
      </c>
      <c r="G42" s="42">
        <f t="shared" si="8"/>
        <v>3087492</v>
      </c>
    </row>
    <row r="43" spans="1:9" x14ac:dyDescent="0.25">
      <c r="A43" s="42" t="str">
        <f t="shared" si="3"/>
        <v>BAHIA DE CADIZ</v>
      </c>
      <c r="B43" s="41">
        <f t="shared" si="4"/>
        <v>1286628</v>
      </c>
      <c r="C43" s="41">
        <f t="shared" si="5"/>
        <v>1265117</v>
      </c>
      <c r="D43" s="41">
        <f t="shared" si="6"/>
        <v>17</v>
      </c>
      <c r="E43" s="42" t="str">
        <f t="shared" si="2"/>
        <v>ALMERIA</v>
      </c>
      <c r="F43" s="42">
        <f t="shared" si="7"/>
        <v>2888396</v>
      </c>
      <c r="G43" s="42">
        <f t="shared" si="8"/>
        <v>3137490</v>
      </c>
    </row>
    <row r="44" spans="1:9" x14ac:dyDescent="0.25">
      <c r="A44" s="42" t="str">
        <f t="shared" si="3"/>
        <v>BALEARES</v>
      </c>
      <c r="B44" s="41">
        <f t="shared" si="4"/>
        <v>1139110</v>
      </c>
      <c r="C44" s="41">
        <f t="shared" si="5"/>
        <v>1201559</v>
      </c>
      <c r="D44" s="41">
        <f t="shared" si="6"/>
        <v>18</v>
      </c>
      <c r="E44" s="42" t="str">
        <f t="shared" si="2"/>
        <v>CARTAGENA</v>
      </c>
      <c r="F44" s="42">
        <f t="shared" si="7"/>
        <v>2579969</v>
      </c>
      <c r="G44" s="42">
        <f t="shared" si="8"/>
        <v>2350168</v>
      </c>
    </row>
    <row r="45" spans="1:9" x14ac:dyDescent="0.25">
      <c r="A45" s="42" t="str">
        <f t="shared" si="3"/>
        <v>BARCELONA</v>
      </c>
      <c r="B45" s="41">
        <f t="shared" si="4"/>
        <v>2081088</v>
      </c>
      <c r="C45" s="41">
        <f t="shared" si="5"/>
        <v>1854902</v>
      </c>
      <c r="D45" s="41">
        <f t="shared" si="6"/>
        <v>10</v>
      </c>
      <c r="E45" s="42" t="str">
        <f t="shared" si="2"/>
        <v>BILBAO</v>
      </c>
      <c r="F45" s="42">
        <f t="shared" si="7"/>
        <v>2279687</v>
      </c>
      <c r="G45" s="42">
        <f t="shared" si="8"/>
        <v>1998276</v>
      </c>
    </row>
    <row r="46" spans="1:9" x14ac:dyDescent="0.25">
      <c r="A46" s="42" t="str">
        <f t="shared" si="3"/>
        <v>BILBAO</v>
      </c>
      <c r="B46" s="41">
        <f t="shared" si="4"/>
        <v>2279687</v>
      </c>
      <c r="C46" s="41">
        <f t="shared" si="5"/>
        <v>1998276</v>
      </c>
      <c r="D46" s="41">
        <f t="shared" si="6"/>
        <v>8</v>
      </c>
      <c r="E46" s="42" t="str">
        <f t="shared" si="2"/>
        <v>SANTANDER</v>
      </c>
      <c r="F46" s="42">
        <f t="shared" si="7"/>
        <v>2228144</v>
      </c>
      <c r="G46" s="42">
        <f t="shared" si="8"/>
        <v>2345570</v>
      </c>
    </row>
    <row r="47" spans="1:9" x14ac:dyDescent="0.25">
      <c r="A47" s="42" t="str">
        <f t="shared" si="3"/>
        <v>CARTAGENA</v>
      </c>
      <c r="B47" s="41">
        <f t="shared" si="4"/>
        <v>2579969</v>
      </c>
      <c r="C47" s="41">
        <f t="shared" si="5"/>
        <v>2350168</v>
      </c>
      <c r="D47" s="41">
        <f t="shared" si="6"/>
        <v>7</v>
      </c>
      <c r="E47" s="42" t="str">
        <f t="shared" si="2"/>
        <v>BARCELONA</v>
      </c>
      <c r="F47" s="42">
        <f t="shared" si="7"/>
        <v>2081088</v>
      </c>
      <c r="G47" s="42">
        <f t="shared" si="8"/>
        <v>1854902</v>
      </c>
    </row>
    <row r="48" spans="1:9" x14ac:dyDescent="0.25">
      <c r="A48" s="42" t="str">
        <f t="shared" si="3"/>
        <v>CASTELLON</v>
      </c>
      <c r="B48" s="41">
        <f t="shared" si="4"/>
        <v>1527346</v>
      </c>
      <c r="C48" s="41">
        <f t="shared" si="5"/>
        <v>1516298</v>
      </c>
      <c r="D48" s="41">
        <f t="shared" si="6"/>
        <v>14</v>
      </c>
      <c r="E48" s="42" t="str">
        <f t="shared" si="2"/>
        <v>A CORUÑA</v>
      </c>
      <c r="F48" s="42">
        <f t="shared" si="7"/>
        <v>1955138</v>
      </c>
      <c r="G48" s="42">
        <f t="shared" si="8"/>
        <v>2288207</v>
      </c>
    </row>
    <row r="49" spans="1:7" x14ac:dyDescent="0.25">
      <c r="A49" s="42" t="str">
        <f t="shared" si="3"/>
        <v>CEUTA</v>
      </c>
      <c r="B49" s="41">
        <f t="shared" si="4"/>
        <v>33738</v>
      </c>
      <c r="C49" s="41">
        <f t="shared" si="5"/>
        <v>36506</v>
      </c>
      <c r="D49" s="41">
        <f t="shared" si="6"/>
        <v>27</v>
      </c>
      <c r="E49" s="42" t="str">
        <f t="shared" si="2"/>
        <v>AVILES</v>
      </c>
      <c r="F49" s="42">
        <f t="shared" si="7"/>
        <v>1937707</v>
      </c>
      <c r="G49" s="42">
        <f t="shared" si="8"/>
        <v>1501902</v>
      </c>
    </row>
    <row r="50" spans="1:7" x14ac:dyDescent="0.25">
      <c r="A50" s="42" t="str">
        <f t="shared" si="3"/>
        <v>FERROL-SAN CIBRAO</v>
      </c>
      <c r="B50" s="41">
        <f t="shared" si="4"/>
        <v>4342648</v>
      </c>
      <c r="C50" s="41">
        <f t="shared" si="5"/>
        <v>3911291</v>
      </c>
      <c r="D50" s="41">
        <f t="shared" si="6"/>
        <v>3</v>
      </c>
      <c r="E50" s="42" t="str">
        <f t="shared" si="2"/>
        <v>PASAIA</v>
      </c>
      <c r="F50" s="42">
        <f t="shared" si="7"/>
        <v>1733207</v>
      </c>
      <c r="G50" s="42">
        <f t="shared" si="8"/>
        <v>1533926</v>
      </c>
    </row>
    <row r="51" spans="1:7" x14ac:dyDescent="0.25">
      <c r="A51" s="42" t="str">
        <f t="shared" si="3"/>
        <v>GIJON</v>
      </c>
      <c r="B51" s="41">
        <f t="shared" si="4"/>
        <v>8779896</v>
      </c>
      <c r="C51" s="41">
        <f t="shared" si="5"/>
        <v>10462144</v>
      </c>
      <c r="D51" s="41">
        <f t="shared" si="6"/>
        <v>1</v>
      </c>
      <c r="E51" s="42" t="str">
        <f t="shared" si="2"/>
        <v>CASTELLON</v>
      </c>
      <c r="F51" s="42">
        <f t="shared" si="7"/>
        <v>1527346</v>
      </c>
      <c r="G51" s="42">
        <f t="shared" si="8"/>
        <v>1516298</v>
      </c>
    </row>
    <row r="52" spans="1:7" x14ac:dyDescent="0.25">
      <c r="A52" s="42" t="str">
        <f t="shared" si="3"/>
        <v>HUELVA</v>
      </c>
      <c r="B52" s="41">
        <f t="shared" si="4"/>
        <v>3388173</v>
      </c>
      <c r="C52" s="41">
        <f t="shared" si="5"/>
        <v>3087492</v>
      </c>
      <c r="D52" s="41">
        <f t="shared" si="6"/>
        <v>5</v>
      </c>
      <c r="E52" s="42" t="str">
        <f t="shared" si="2"/>
        <v>SEVILLA</v>
      </c>
      <c r="F52" s="42">
        <f t="shared" si="7"/>
        <v>1314620</v>
      </c>
      <c r="G52" s="42">
        <f t="shared" si="8"/>
        <v>1211818</v>
      </c>
    </row>
    <row r="53" spans="1:7" x14ac:dyDescent="0.25">
      <c r="A53" s="42" t="str">
        <f t="shared" si="3"/>
        <v>LAS PALMAS</v>
      </c>
      <c r="B53" s="41">
        <f t="shared" si="4"/>
        <v>826737</v>
      </c>
      <c r="C53" s="41">
        <f t="shared" si="5"/>
        <v>869988</v>
      </c>
      <c r="D53" s="41">
        <f t="shared" si="6"/>
        <v>22</v>
      </c>
      <c r="E53" s="42" t="str">
        <f t="shared" si="2"/>
        <v>BAHIA DE ALGECIRAS</v>
      </c>
      <c r="F53" s="42">
        <f t="shared" si="7"/>
        <v>1303965</v>
      </c>
      <c r="G53" s="42">
        <f t="shared" si="8"/>
        <v>1394174</v>
      </c>
    </row>
    <row r="54" spans="1:7" x14ac:dyDescent="0.25">
      <c r="A54" s="42" t="str">
        <f t="shared" si="3"/>
        <v>MALAGA</v>
      </c>
      <c r="B54" s="41">
        <f t="shared" si="4"/>
        <v>864461</v>
      </c>
      <c r="C54" s="41">
        <f t="shared" si="5"/>
        <v>1022740</v>
      </c>
      <c r="D54" s="41">
        <f t="shared" si="6"/>
        <v>21</v>
      </c>
      <c r="E54" s="42" t="str">
        <f t="shared" si="2"/>
        <v>BAHIA DE CADIZ</v>
      </c>
      <c r="F54" s="42">
        <f t="shared" si="7"/>
        <v>1286628</v>
      </c>
      <c r="G54" s="42">
        <f t="shared" si="8"/>
        <v>1265117</v>
      </c>
    </row>
    <row r="55" spans="1:7" x14ac:dyDescent="0.25">
      <c r="A55" s="42" t="str">
        <f t="shared" si="3"/>
        <v>MARIN Y RIA DE PONTEVEDRA</v>
      </c>
      <c r="B55" s="41">
        <f t="shared" si="4"/>
        <v>427257</v>
      </c>
      <c r="C55" s="41">
        <f t="shared" si="5"/>
        <v>519492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1139110</v>
      </c>
      <c r="G55" s="42">
        <f t="shared" si="8"/>
        <v>1201559</v>
      </c>
    </row>
    <row r="56" spans="1:7" x14ac:dyDescent="0.25">
      <c r="A56" s="42" t="str">
        <f t="shared" si="3"/>
        <v>MELILLA</v>
      </c>
      <c r="B56" s="41">
        <f t="shared" si="4"/>
        <v>26661</v>
      </c>
      <c r="C56" s="41">
        <f t="shared" si="5"/>
        <v>43941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937205</v>
      </c>
      <c r="G56" s="42">
        <f t="shared" si="8"/>
        <v>873721</v>
      </c>
    </row>
    <row r="57" spans="1:7" x14ac:dyDescent="0.25">
      <c r="A57" s="42" t="str">
        <f t="shared" si="3"/>
        <v>MOTRIL</v>
      </c>
      <c r="B57" s="41">
        <f t="shared" si="4"/>
        <v>615018</v>
      </c>
      <c r="C57" s="41">
        <f t="shared" si="5"/>
        <v>591303</v>
      </c>
      <c r="D57" s="41">
        <f t="shared" si="6"/>
        <v>23</v>
      </c>
      <c r="E57" s="42" t="str">
        <f t="shared" si="2"/>
        <v>ALICANTE</v>
      </c>
      <c r="F57" s="42">
        <f t="shared" si="9"/>
        <v>897789</v>
      </c>
      <c r="G57" s="42">
        <f t="shared" si="8"/>
        <v>798274</v>
      </c>
    </row>
    <row r="58" spans="1:7" x14ac:dyDescent="0.25">
      <c r="A58" s="42" t="str">
        <f t="shared" si="3"/>
        <v>PASAIA</v>
      </c>
      <c r="B58" s="41">
        <f t="shared" si="4"/>
        <v>1733207</v>
      </c>
      <c r="C58" s="41">
        <f t="shared" si="5"/>
        <v>1533926</v>
      </c>
      <c r="D58" s="41">
        <f t="shared" si="6"/>
        <v>13</v>
      </c>
      <c r="E58" s="42" t="str">
        <f t="shared" si="2"/>
        <v>MALAGA</v>
      </c>
      <c r="F58" s="42">
        <f t="shared" si="9"/>
        <v>864461</v>
      </c>
      <c r="G58" s="42">
        <f t="shared" si="8"/>
        <v>1022740</v>
      </c>
    </row>
    <row r="59" spans="1:7" x14ac:dyDescent="0.25">
      <c r="A59" s="42" t="str">
        <f t="shared" si="3"/>
        <v>SANTA CRUZ DE TENERIFE</v>
      </c>
      <c r="B59" s="41">
        <f t="shared" si="4"/>
        <v>937205</v>
      </c>
      <c r="C59" s="41">
        <f t="shared" si="5"/>
        <v>873721</v>
      </c>
      <c r="D59" s="41">
        <f t="shared" si="6"/>
        <v>19</v>
      </c>
      <c r="E59" s="42" t="str">
        <f t="shared" si="2"/>
        <v>LAS PALMAS</v>
      </c>
      <c r="F59" s="42">
        <f t="shared" si="9"/>
        <v>826737</v>
      </c>
      <c r="G59" s="42">
        <f t="shared" si="8"/>
        <v>869988</v>
      </c>
    </row>
    <row r="60" spans="1:7" x14ac:dyDescent="0.25">
      <c r="A60" s="42" t="str">
        <f t="shared" si="3"/>
        <v>SANTANDER</v>
      </c>
      <c r="B60" s="41">
        <f t="shared" si="4"/>
        <v>2228144</v>
      </c>
      <c r="C60" s="41">
        <f t="shared" si="5"/>
        <v>2345570</v>
      </c>
      <c r="D60" s="41">
        <f t="shared" si="6"/>
        <v>9</v>
      </c>
      <c r="E60" s="42" t="str">
        <f t="shared" si="2"/>
        <v>MOTRIL</v>
      </c>
      <c r="F60" s="42">
        <f t="shared" si="9"/>
        <v>615018</v>
      </c>
      <c r="G60" s="42">
        <f t="shared" si="8"/>
        <v>591303</v>
      </c>
    </row>
    <row r="61" spans="1:7" x14ac:dyDescent="0.25">
      <c r="A61" s="42" t="str">
        <f t="shared" si="3"/>
        <v>SEVILLA</v>
      </c>
      <c r="B61" s="41">
        <f t="shared" si="4"/>
        <v>1314620</v>
      </c>
      <c r="C61" s="41">
        <f t="shared" si="5"/>
        <v>1211818</v>
      </c>
      <c r="D61" s="41">
        <f t="shared" si="6"/>
        <v>15</v>
      </c>
      <c r="E61" s="42" t="str">
        <f t="shared" si="2"/>
        <v>MARIN Y RIA DE PONTEVEDRA</v>
      </c>
      <c r="F61" s="42">
        <f t="shared" si="9"/>
        <v>427257</v>
      </c>
      <c r="G61" s="42">
        <f t="shared" si="8"/>
        <v>519492</v>
      </c>
    </row>
    <row r="62" spans="1:7" x14ac:dyDescent="0.25">
      <c r="A62" s="42" t="str">
        <f t="shared" si="3"/>
        <v>TARRAGONA</v>
      </c>
      <c r="B62" s="41">
        <f t="shared" si="4"/>
        <v>5593205</v>
      </c>
      <c r="C62" s="41">
        <f t="shared" si="5"/>
        <v>5908045</v>
      </c>
      <c r="D62" s="41">
        <f t="shared" si="6"/>
        <v>2</v>
      </c>
      <c r="E62" s="42" t="str">
        <f t="shared" si="2"/>
        <v>VIGO</v>
      </c>
      <c r="F62" s="42">
        <f t="shared" si="9"/>
        <v>360278</v>
      </c>
      <c r="G62" s="42">
        <f t="shared" si="8"/>
        <v>339863</v>
      </c>
    </row>
    <row r="63" spans="1:7" x14ac:dyDescent="0.25">
      <c r="A63" s="42" t="str">
        <f t="shared" si="3"/>
        <v>VALENCIA</v>
      </c>
      <c r="B63" s="41">
        <f t="shared" si="4"/>
        <v>3469061</v>
      </c>
      <c r="C63" s="41">
        <f t="shared" si="5"/>
        <v>3082822</v>
      </c>
      <c r="D63" s="41">
        <f t="shared" si="6"/>
        <v>4</v>
      </c>
      <c r="E63" s="42" t="str">
        <f t="shared" si="2"/>
        <v>VILAGARCIA</v>
      </c>
      <c r="F63" s="42">
        <f t="shared" si="9"/>
        <v>305589</v>
      </c>
      <c r="G63" s="42">
        <f t="shared" si="8"/>
        <v>262766</v>
      </c>
    </row>
    <row r="64" spans="1:7" x14ac:dyDescent="0.25">
      <c r="A64" s="42" t="str">
        <f t="shared" si="3"/>
        <v>VIGO</v>
      </c>
      <c r="B64" s="41">
        <f t="shared" si="4"/>
        <v>360278</v>
      </c>
      <c r="C64" s="41">
        <f t="shared" si="5"/>
        <v>339863</v>
      </c>
      <c r="D64" s="41">
        <f t="shared" si="6"/>
        <v>25</v>
      </c>
      <c r="E64" s="42" t="str">
        <f t="shared" si="2"/>
        <v>CEUTA</v>
      </c>
      <c r="F64" s="42">
        <f t="shared" si="9"/>
        <v>33738</v>
      </c>
      <c r="G64" s="42">
        <f t="shared" si="8"/>
        <v>36506</v>
      </c>
    </row>
    <row r="65" spans="1:7" x14ac:dyDescent="0.25">
      <c r="A65" s="42" t="str">
        <f t="shared" si="3"/>
        <v>VILAGARCIA</v>
      </c>
      <c r="B65" s="41">
        <f t="shared" si="4"/>
        <v>305589</v>
      </c>
      <c r="C65" s="41">
        <f t="shared" si="5"/>
        <v>262766</v>
      </c>
      <c r="D65" s="41">
        <f t="shared" si="6"/>
        <v>26</v>
      </c>
      <c r="E65" s="42" t="str">
        <f t="shared" si="2"/>
        <v>MELILLA</v>
      </c>
      <c r="F65" s="42">
        <f t="shared" si="9"/>
        <v>26661</v>
      </c>
      <c r="G65" s="42">
        <f t="shared" si="8"/>
        <v>43941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96594</v>
      </c>
      <c r="C7" s="21">
        <v>113220</v>
      </c>
      <c r="D7" s="21">
        <v>504283</v>
      </c>
      <c r="E7" s="21">
        <v>540046</v>
      </c>
      <c r="F7" s="10">
        <f>((E7*100)/D7)-100</f>
        <v>7.0918512025985478</v>
      </c>
      <c r="G7" s="1"/>
      <c r="H7" s="1"/>
      <c r="I7" s="1"/>
    </row>
    <row r="8" spans="1:12" x14ac:dyDescent="0.25">
      <c r="A8" s="11" t="s">
        <v>42</v>
      </c>
      <c r="B8" s="22">
        <v>130461</v>
      </c>
      <c r="C8" s="22">
        <v>140021</v>
      </c>
      <c r="D8" s="22">
        <v>820745</v>
      </c>
      <c r="E8" s="22">
        <v>858415</v>
      </c>
      <c r="F8" s="13">
        <f t="shared" ref="F8:F35" si="0">((E8*100)/D8)-100</f>
        <v>4.589732499131884</v>
      </c>
      <c r="G8" s="1"/>
      <c r="H8" s="1"/>
      <c r="I8" s="1"/>
    </row>
    <row r="9" spans="1:12" x14ac:dyDescent="0.25">
      <c r="A9" s="8" t="s">
        <v>43</v>
      </c>
      <c r="B9" s="21">
        <v>46021</v>
      </c>
      <c r="C9" s="21">
        <v>44399</v>
      </c>
      <c r="D9" s="21">
        <v>258405</v>
      </c>
      <c r="E9" s="21">
        <v>287066</v>
      </c>
      <c r="F9" s="10">
        <f t="shared" si="0"/>
        <v>11.091503647375248</v>
      </c>
      <c r="G9" s="1"/>
      <c r="H9" s="1"/>
      <c r="I9" s="1"/>
    </row>
    <row r="10" spans="1:12" x14ac:dyDescent="0.25">
      <c r="A10" s="11" t="s">
        <v>44</v>
      </c>
      <c r="B10" s="22">
        <v>81381</v>
      </c>
      <c r="C10" s="22">
        <v>150766</v>
      </c>
      <c r="D10" s="22">
        <v>532294</v>
      </c>
      <c r="E10" s="22">
        <v>785576</v>
      </c>
      <c r="F10" s="13">
        <f t="shared" si="0"/>
        <v>47.583102571135498</v>
      </c>
      <c r="G10" s="1"/>
      <c r="H10" s="1"/>
      <c r="I10" s="1"/>
    </row>
    <row r="11" spans="1:12" x14ac:dyDescent="0.25">
      <c r="A11" s="8" t="s">
        <v>45</v>
      </c>
      <c r="B11" s="21">
        <v>3326139</v>
      </c>
      <c r="C11" s="21">
        <v>3288598</v>
      </c>
      <c r="D11" s="21">
        <v>19952518</v>
      </c>
      <c r="E11" s="21">
        <v>20380234</v>
      </c>
      <c r="F11" s="10">
        <f t="shared" si="0"/>
        <v>2.1436692852501125</v>
      </c>
      <c r="G11" s="1"/>
      <c r="H11" s="1"/>
      <c r="I11" s="1"/>
    </row>
    <row r="12" spans="1:12" x14ac:dyDescent="0.25">
      <c r="A12" s="11" t="s">
        <v>46</v>
      </c>
      <c r="B12" s="22">
        <v>304306</v>
      </c>
      <c r="C12" s="22">
        <v>241314</v>
      </c>
      <c r="D12" s="22">
        <v>1441226</v>
      </c>
      <c r="E12" s="22">
        <v>1501802</v>
      </c>
      <c r="F12" s="13">
        <f t="shared" si="0"/>
        <v>4.2030882040706956</v>
      </c>
      <c r="G12" s="1"/>
      <c r="H12" s="1"/>
      <c r="I12" s="1"/>
    </row>
    <row r="13" spans="1:12" x14ac:dyDescent="0.25">
      <c r="A13" s="8" t="s">
        <v>47</v>
      </c>
      <c r="B13" s="21">
        <v>834948</v>
      </c>
      <c r="C13" s="21">
        <v>1006623</v>
      </c>
      <c r="D13" s="21">
        <v>4294930</v>
      </c>
      <c r="E13" s="21">
        <v>4954697</v>
      </c>
      <c r="F13" s="10">
        <f t="shared" si="0"/>
        <v>15.361530921342137</v>
      </c>
      <c r="G13" s="1"/>
      <c r="H13" s="1"/>
      <c r="I13" s="1"/>
    </row>
    <row r="14" spans="1:12" x14ac:dyDescent="0.25">
      <c r="A14" s="11" t="s">
        <v>48</v>
      </c>
      <c r="B14" s="22">
        <v>2193465</v>
      </c>
      <c r="C14" s="22">
        <v>2871636</v>
      </c>
      <c r="D14" s="22">
        <v>13728018</v>
      </c>
      <c r="E14" s="22">
        <v>15414144</v>
      </c>
      <c r="F14" s="13">
        <f t="shared" si="0"/>
        <v>12.282370259129905</v>
      </c>
      <c r="G14" s="1"/>
      <c r="H14" s="1"/>
      <c r="I14" s="1"/>
    </row>
    <row r="15" spans="1:12" x14ac:dyDescent="0.25">
      <c r="A15" s="8" t="s">
        <v>49</v>
      </c>
      <c r="B15" s="21">
        <v>859398</v>
      </c>
      <c r="C15" s="21">
        <v>918751</v>
      </c>
      <c r="D15" s="21">
        <v>4654733</v>
      </c>
      <c r="E15" s="21">
        <v>4721035</v>
      </c>
      <c r="F15" s="10">
        <f t="shared" si="0"/>
        <v>1.424399637959894</v>
      </c>
      <c r="G15" s="1"/>
      <c r="H15" s="1"/>
      <c r="I15" s="1"/>
    </row>
    <row r="16" spans="1:12" x14ac:dyDescent="0.25">
      <c r="A16" s="11" t="s">
        <v>50</v>
      </c>
      <c r="B16" s="22">
        <v>66747</v>
      </c>
      <c r="C16" s="22">
        <v>78004</v>
      </c>
      <c r="D16" s="22">
        <v>357154</v>
      </c>
      <c r="E16" s="22">
        <v>457305</v>
      </c>
      <c r="F16" s="13">
        <f t="shared" si="0"/>
        <v>28.041405108160632</v>
      </c>
      <c r="G16" s="1"/>
      <c r="H16" s="1"/>
      <c r="I16" s="1"/>
    </row>
    <row r="17" spans="1:9" x14ac:dyDescent="0.25">
      <c r="A17" s="8" t="s">
        <v>51</v>
      </c>
      <c r="B17" s="21">
        <v>103800</v>
      </c>
      <c r="C17" s="21">
        <v>121674</v>
      </c>
      <c r="D17" s="21">
        <v>541330</v>
      </c>
      <c r="E17" s="21">
        <v>639190</v>
      </c>
      <c r="F17" s="10">
        <f t="shared" si="0"/>
        <v>18.077697522767991</v>
      </c>
      <c r="G17" s="1"/>
      <c r="H17" s="1"/>
      <c r="I17" s="1"/>
    </row>
    <row r="18" spans="1:9" x14ac:dyDescent="0.25">
      <c r="A18" s="11" t="s">
        <v>52</v>
      </c>
      <c r="B18" s="22">
        <v>70327</v>
      </c>
      <c r="C18" s="22">
        <v>68001</v>
      </c>
      <c r="D18" s="22">
        <v>399014</v>
      </c>
      <c r="E18" s="22">
        <v>419019</v>
      </c>
      <c r="F18" s="13">
        <f t="shared" si="0"/>
        <v>5.0136085450635761</v>
      </c>
      <c r="G18" s="1"/>
      <c r="H18" s="1"/>
      <c r="I18" s="1"/>
    </row>
    <row r="19" spans="1:9" x14ac:dyDescent="0.25">
      <c r="A19" s="8" t="s">
        <v>53</v>
      </c>
      <c r="B19" s="21">
        <v>44312</v>
      </c>
      <c r="C19" s="21">
        <v>41027</v>
      </c>
      <c r="D19" s="21">
        <v>244248</v>
      </c>
      <c r="E19" s="21">
        <v>244996</v>
      </c>
      <c r="F19" s="10">
        <f t="shared" si="0"/>
        <v>0.306246110510628</v>
      </c>
      <c r="G19" s="1"/>
      <c r="H19" s="1"/>
      <c r="I19" s="1"/>
    </row>
    <row r="20" spans="1:9" x14ac:dyDescent="0.25">
      <c r="A20" s="11" t="s">
        <v>54</v>
      </c>
      <c r="B20" s="22">
        <v>45285</v>
      </c>
      <c r="C20" s="22">
        <v>55746</v>
      </c>
      <c r="D20" s="22">
        <v>263984</v>
      </c>
      <c r="E20" s="22">
        <v>296626</v>
      </c>
      <c r="F20" s="13">
        <f t="shared" si="0"/>
        <v>12.36514334202073</v>
      </c>
      <c r="G20" s="1"/>
      <c r="H20" s="1"/>
      <c r="I20" s="1"/>
    </row>
    <row r="21" spans="1:9" x14ac:dyDescent="0.25">
      <c r="A21" s="8" t="s">
        <v>55</v>
      </c>
      <c r="B21" s="21">
        <v>24812</v>
      </c>
      <c r="C21" s="21">
        <v>32665</v>
      </c>
      <c r="D21" s="21">
        <v>219743</v>
      </c>
      <c r="E21" s="21">
        <v>223155</v>
      </c>
      <c r="F21" s="10">
        <f t="shared" si="0"/>
        <v>1.5527229536321983</v>
      </c>
      <c r="G21" s="1"/>
      <c r="H21" s="1"/>
      <c r="I21" s="1"/>
    </row>
    <row r="22" spans="1:9" x14ac:dyDescent="0.25">
      <c r="A22" s="11" t="s">
        <v>56</v>
      </c>
      <c r="B22" s="22">
        <v>1407640</v>
      </c>
      <c r="C22" s="22">
        <v>1447142</v>
      </c>
      <c r="D22" s="22">
        <v>8158253</v>
      </c>
      <c r="E22" s="22">
        <v>8034007</v>
      </c>
      <c r="F22" s="13">
        <f t="shared" si="0"/>
        <v>-1.5229486018636607</v>
      </c>
      <c r="G22" s="1"/>
      <c r="H22" s="1"/>
      <c r="I22" s="1"/>
    </row>
    <row r="23" spans="1:9" x14ac:dyDescent="0.25">
      <c r="A23" s="8" t="s">
        <v>57</v>
      </c>
      <c r="B23" s="21">
        <v>255401</v>
      </c>
      <c r="C23" s="21">
        <v>207808</v>
      </c>
      <c r="D23" s="21">
        <v>1034664</v>
      </c>
      <c r="E23" s="21">
        <v>1195039</v>
      </c>
      <c r="F23" s="10">
        <f t="shared" si="0"/>
        <v>15.500201031445954</v>
      </c>
      <c r="G23" s="1"/>
      <c r="H23" s="1"/>
      <c r="I23" s="1"/>
    </row>
    <row r="24" spans="1:9" x14ac:dyDescent="0.25">
      <c r="A24" s="11" t="s">
        <v>58</v>
      </c>
      <c r="B24" s="22">
        <v>80823</v>
      </c>
      <c r="C24" s="22">
        <v>85785</v>
      </c>
      <c r="D24" s="22">
        <v>427656</v>
      </c>
      <c r="E24" s="22">
        <v>465779</v>
      </c>
      <c r="F24" s="13">
        <f t="shared" si="0"/>
        <v>8.9144078418167823</v>
      </c>
      <c r="G24" s="1"/>
      <c r="H24" s="1"/>
      <c r="I24" s="1"/>
    </row>
    <row r="25" spans="1:9" x14ac:dyDescent="0.25">
      <c r="A25" s="8" t="s">
        <v>59</v>
      </c>
      <c r="B25" s="21">
        <v>55157</v>
      </c>
      <c r="C25" s="21">
        <v>56602</v>
      </c>
      <c r="D25" s="21">
        <v>308649</v>
      </c>
      <c r="E25" s="21">
        <v>344074</v>
      </c>
      <c r="F25" s="10">
        <f t="shared" si="0"/>
        <v>11.477438773493517</v>
      </c>
      <c r="G25" s="1"/>
      <c r="H25" s="1"/>
      <c r="I25" s="1"/>
    </row>
    <row r="26" spans="1:9" x14ac:dyDescent="0.25">
      <c r="A26" s="11" t="s">
        <v>60</v>
      </c>
      <c r="B26" s="22">
        <v>25605</v>
      </c>
      <c r="C26" s="22">
        <v>23677</v>
      </c>
      <c r="D26" s="22">
        <v>110113</v>
      </c>
      <c r="E26" s="22">
        <v>129789</v>
      </c>
      <c r="F26" s="13">
        <f t="shared" si="0"/>
        <v>17.868916476710282</v>
      </c>
      <c r="G26" s="1"/>
      <c r="H26" s="1"/>
      <c r="I26" s="1"/>
    </row>
    <row r="27" spans="1:9" x14ac:dyDescent="0.25">
      <c r="A27" s="8" t="s">
        <v>61</v>
      </c>
      <c r="B27" s="21">
        <v>204959</v>
      </c>
      <c r="C27" s="21">
        <v>216756</v>
      </c>
      <c r="D27" s="21">
        <v>1100725</v>
      </c>
      <c r="E27" s="21">
        <v>1154799</v>
      </c>
      <c r="F27" s="10">
        <f t="shared" si="0"/>
        <v>4.9125803447727634</v>
      </c>
      <c r="G27" s="1"/>
      <c r="H27" s="1"/>
      <c r="I27" s="1"/>
    </row>
    <row r="28" spans="1:9" x14ac:dyDescent="0.25">
      <c r="A28" s="11" t="s">
        <v>62</v>
      </c>
      <c r="B28" s="22">
        <v>624041</v>
      </c>
      <c r="C28" s="22">
        <v>615311</v>
      </c>
      <c r="D28" s="22">
        <v>3610354</v>
      </c>
      <c r="E28" s="22">
        <v>3588058</v>
      </c>
      <c r="F28" s="13">
        <f t="shared" si="0"/>
        <v>-0.61755717029410562</v>
      </c>
      <c r="G28" s="1"/>
      <c r="H28" s="1"/>
      <c r="I28" s="1"/>
    </row>
    <row r="29" spans="1:9" x14ac:dyDescent="0.25">
      <c r="A29" s="8" t="s">
        <v>63</v>
      </c>
      <c r="B29" s="21">
        <v>107390</v>
      </c>
      <c r="C29" s="21">
        <v>110396</v>
      </c>
      <c r="D29" s="21">
        <v>590905</v>
      </c>
      <c r="E29" s="21">
        <v>599526</v>
      </c>
      <c r="F29" s="10">
        <f t="shared" si="0"/>
        <v>1.458948561951587</v>
      </c>
      <c r="G29" s="1"/>
      <c r="H29" s="1"/>
      <c r="I29" s="1"/>
    </row>
    <row r="30" spans="1:9" x14ac:dyDescent="0.25">
      <c r="A30" s="11" t="s">
        <v>64</v>
      </c>
      <c r="B30" s="22">
        <v>134697</v>
      </c>
      <c r="C30" s="22">
        <v>176286</v>
      </c>
      <c r="D30" s="22">
        <v>801913</v>
      </c>
      <c r="E30" s="22">
        <v>1052457</v>
      </c>
      <c r="F30" s="13">
        <f t="shared" si="0"/>
        <v>31.243289484021346</v>
      </c>
      <c r="G30" s="1"/>
      <c r="H30" s="1"/>
      <c r="I30" s="1"/>
    </row>
    <row r="31" spans="1:9" x14ac:dyDescent="0.25">
      <c r="A31" s="8" t="s">
        <v>65</v>
      </c>
      <c r="B31" s="21">
        <v>113151</v>
      </c>
      <c r="C31" s="21">
        <v>149244</v>
      </c>
      <c r="D31" s="21">
        <v>557028</v>
      </c>
      <c r="E31" s="21">
        <v>710857</v>
      </c>
      <c r="F31" s="10">
        <f t="shared" si="0"/>
        <v>27.616026483408376</v>
      </c>
      <c r="G31" s="1"/>
      <c r="H31" s="1"/>
      <c r="I31" s="1"/>
    </row>
    <row r="32" spans="1:9" x14ac:dyDescent="0.25">
      <c r="A32" s="11" t="s">
        <v>66</v>
      </c>
      <c r="B32" s="22">
        <v>2936000</v>
      </c>
      <c r="C32" s="22">
        <v>3259545</v>
      </c>
      <c r="D32" s="22">
        <v>16431815</v>
      </c>
      <c r="E32" s="22">
        <v>17668891</v>
      </c>
      <c r="F32" s="13">
        <f t="shared" si="0"/>
        <v>7.5285414301463334</v>
      </c>
      <c r="G32" s="1"/>
      <c r="H32" s="1"/>
      <c r="I32" s="1"/>
    </row>
    <row r="33" spans="1:9" x14ac:dyDescent="0.25">
      <c r="A33" s="8" t="s">
        <v>67</v>
      </c>
      <c r="B33" s="21">
        <v>347453</v>
      </c>
      <c r="C33" s="21">
        <v>320768</v>
      </c>
      <c r="D33" s="21">
        <v>1838060</v>
      </c>
      <c r="E33" s="21">
        <v>1877907</v>
      </c>
      <c r="F33" s="10">
        <f t="shared" si="0"/>
        <v>2.1678835293733556</v>
      </c>
      <c r="G33" s="1"/>
      <c r="H33" s="1"/>
      <c r="I33" s="1"/>
    </row>
    <row r="34" spans="1:9" x14ac:dyDescent="0.25">
      <c r="A34" s="11" t="s">
        <v>68</v>
      </c>
      <c r="B34" s="22">
        <v>12942</v>
      </c>
      <c r="C34" s="22">
        <v>8980</v>
      </c>
      <c r="D34" s="22">
        <v>122337</v>
      </c>
      <c r="E34" s="22">
        <v>104435</v>
      </c>
      <c r="F34" s="13">
        <f t="shared" si="0"/>
        <v>-14.633348864202986</v>
      </c>
      <c r="G34" s="1"/>
      <c r="H34" s="1"/>
      <c r="I34" s="1"/>
    </row>
    <row r="35" spans="1:9" x14ac:dyDescent="0.25">
      <c r="A35" s="14" t="s">
        <v>69</v>
      </c>
      <c r="B35" s="15">
        <f>SUM(B7:B34)</f>
        <v>14533255</v>
      </c>
      <c r="C35" s="15">
        <f t="shared" ref="C35:E35" si="1">SUM(C7:C34)</f>
        <v>15850745</v>
      </c>
      <c r="D35" s="15">
        <f t="shared" si="1"/>
        <v>83305097</v>
      </c>
      <c r="E35" s="15">
        <f t="shared" si="1"/>
        <v>88648924</v>
      </c>
      <c r="F35" s="16">
        <f t="shared" si="0"/>
        <v>6.4147659536366604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540046</v>
      </c>
      <c r="C38" s="41">
        <f>D7</f>
        <v>504283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20380234</v>
      </c>
      <c r="G38" s="42">
        <f>LOOKUP(E38,$A$38:$A$65,$C$38:$C$65)</f>
        <v>19952518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858415</v>
      </c>
      <c r="C39" s="41">
        <f t="shared" ref="C39:C65" si="5">D8</f>
        <v>820745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17668891</v>
      </c>
      <c r="G39" s="42">
        <f t="shared" ref="G39:G65" si="8">LOOKUP(E39,$A$38:$A$65,$C$38:$C$65)</f>
        <v>16431815</v>
      </c>
    </row>
    <row r="40" spans="1:9" x14ac:dyDescent="0.25">
      <c r="A40" s="42" t="str">
        <f t="shared" si="3"/>
        <v>ALMERIA</v>
      </c>
      <c r="B40" s="41">
        <f t="shared" si="4"/>
        <v>287066</v>
      </c>
      <c r="C40" s="41">
        <f t="shared" si="5"/>
        <v>258405</v>
      </c>
      <c r="D40" s="41">
        <f t="shared" si="6"/>
        <v>24</v>
      </c>
      <c r="E40" s="42" t="str">
        <f t="shared" si="2"/>
        <v>BARCELONA</v>
      </c>
      <c r="F40" s="42">
        <f t="shared" si="7"/>
        <v>15414144</v>
      </c>
      <c r="G40" s="42">
        <f t="shared" si="8"/>
        <v>13728018</v>
      </c>
    </row>
    <row r="41" spans="1:9" x14ac:dyDescent="0.25">
      <c r="A41" s="42" t="str">
        <f t="shared" si="3"/>
        <v>AVILES</v>
      </c>
      <c r="B41" s="41">
        <f t="shared" si="4"/>
        <v>785576</v>
      </c>
      <c r="C41" s="41">
        <f t="shared" si="5"/>
        <v>532294</v>
      </c>
      <c r="D41" s="41">
        <f t="shared" si="6"/>
        <v>14</v>
      </c>
      <c r="E41" s="42" t="str">
        <f t="shared" si="2"/>
        <v>LAS PALMAS</v>
      </c>
      <c r="F41" s="42">
        <f t="shared" si="7"/>
        <v>8034007</v>
      </c>
      <c r="G41" s="42">
        <f t="shared" si="8"/>
        <v>8158253</v>
      </c>
    </row>
    <row r="42" spans="1:9" x14ac:dyDescent="0.25">
      <c r="A42" s="42" t="str">
        <f t="shared" si="3"/>
        <v>BAHIA DE ALGECIRAS</v>
      </c>
      <c r="B42" s="41">
        <f t="shared" si="4"/>
        <v>20380234</v>
      </c>
      <c r="C42" s="41">
        <f t="shared" si="5"/>
        <v>19952518</v>
      </c>
      <c r="D42" s="41">
        <f t="shared" si="6"/>
        <v>1</v>
      </c>
      <c r="E42" s="42" t="str">
        <f t="shared" si="2"/>
        <v>BALEARES</v>
      </c>
      <c r="F42" s="42">
        <f t="shared" si="7"/>
        <v>4954697</v>
      </c>
      <c r="G42" s="42">
        <f t="shared" si="8"/>
        <v>4294930</v>
      </c>
    </row>
    <row r="43" spans="1:9" x14ac:dyDescent="0.25">
      <c r="A43" s="42" t="str">
        <f t="shared" si="3"/>
        <v>BAHIA DE CADIZ</v>
      </c>
      <c r="B43" s="41">
        <f t="shared" si="4"/>
        <v>1501802</v>
      </c>
      <c r="C43" s="41">
        <f t="shared" si="5"/>
        <v>1441226</v>
      </c>
      <c r="D43" s="41">
        <f t="shared" si="6"/>
        <v>9</v>
      </c>
      <c r="E43" s="42" t="str">
        <f t="shared" si="2"/>
        <v>BILBAO</v>
      </c>
      <c r="F43" s="42">
        <f t="shared" si="7"/>
        <v>4721035</v>
      </c>
      <c r="G43" s="42">
        <f t="shared" si="8"/>
        <v>4654733</v>
      </c>
    </row>
    <row r="44" spans="1:9" x14ac:dyDescent="0.25">
      <c r="A44" s="42" t="str">
        <f t="shared" si="3"/>
        <v>BALEARES</v>
      </c>
      <c r="B44" s="41">
        <f t="shared" si="4"/>
        <v>4954697</v>
      </c>
      <c r="C44" s="41">
        <f t="shared" si="5"/>
        <v>4294930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3588058</v>
      </c>
      <c r="G44" s="42">
        <f t="shared" si="8"/>
        <v>3610354</v>
      </c>
    </row>
    <row r="45" spans="1:9" x14ac:dyDescent="0.25">
      <c r="A45" s="42" t="str">
        <f t="shared" si="3"/>
        <v>BARCELONA</v>
      </c>
      <c r="B45" s="41">
        <f t="shared" si="4"/>
        <v>15414144</v>
      </c>
      <c r="C45" s="41">
        <f t="shared" si="5"/>
        <v>13728018</v>
      </c>
      <c r="D45" s="41">
        <f t="shared" si="6"/>
        <v>3</v>
      </c>
      <c r="E45" s="42" t="str">
        <f t="shared" si="2"/>
        <v>VIGO</v>
      </c>
      <c r="F45" s="42">
        <f t="shared" si="7"/>
        <v>1877907</v>
      </c>
      <c r="G45" s="42">
        <f t="shared" si="8"/>
        <v>1838060</v>
      </c>
    </row>
    <row r="46" spans="1:9" x14ac:dyDescent="0.25">
      <c r="A46" s="42" t="str">
        <f t="shared" si="3"/>
        <v>BILBAO</v>
      </c>
      <c r="B46" s="41">
        <f t="shared" si="4"/>
        <v>4721035</v>
      </c>
      <c r="C46" s="41">
        <f t="shared" si="5"/>
        <v>4654733</v>
      </c>
      <c r="D46" s="41">
        <f t="shared" si="6"/>
        <v>6</v>
      </c>
      <c r="E46" s="42" t="str">
        <f t="shared" si="2"/>
        <v>BAHIA DE CADIZ</v>
      </c>
      <c r="F46" s="42">
        <f t="shared" si="7"/>
        <v>1501802</v>
      </c>
      <c r="G46" s="42">
        <f t="shared" si="8"/>
        <v>1441226</v>
      </c>
    </row>
    <row r="47" spans="1:9" x14ac:dyDescent="0.25">
      <c r="A47" s="42" t="str">
        <f t="shared" si="3"/>
        <v>CARTAGENA</v>
      </c>
      <c r="B47" s="41">
        <f t="shared" si="4"/>
        <v>457305</v>
      </c>
      <c r="C47" s="41">
        <f t="shared" si="5"/>
        <v>357154</v>
      </c>
      <c r="D47" s="41">
        <f t="shared" si="6"/>
        <v>20</v>
      </c>
      <c r="E47" s="42" t="str">
        <f t="shared" si="2"/>
        <v>MALAGA</v>
      </c>
      <c r="F47" s="42">
        <f t="shared" si="7"/>
        <v>1195039</v>
      </c>
      <c r="G47" s="42">
        <f t="shared" si="8"/>
        <v>1034664</v>
      </c>
    </row>
    <row r="48" spans="1:9" x14ac:dyDescent="0.25">
      <c r="A48" s="42" t="str">
        <f t="shared" si="3"/>
        <v>CASTELLON</v>
      </c>
      <c r="B48" s="41">
        <f t="shared" si="4"/>
        <v>639190</v>
      </c>
      <c r="C48" s="41">
        <f t="shared" si="5"/>
        <v>541330</v>
      </c>
      <c r="D48" s="41">
        <f t="shared" si="6"/>
        <v>16</v>
      </c>
      <c r="E48" s="42" t="str">
        <f t="shared" si="2"/>
        <v>PASAIA</v>
      </c>
      <c r="F48" s="42">
        <f t="shared" si="7"/>
        <v>1154799</v>
      </c>
      <c r="G48" s="42">
        <f t="shared" si="8"/>
        <v>1100725</v>
      </c>
    </row>
    <row r="49" spans="1:7" x14ac:dyDescent="0.25">
      <c r="A49" s="42" t="str">
        <f t="shared" si="3"/>
        <v>CEUTA</v>
      </c>
      <c r="B49" s="41">
        <f t="shared" si="4"/>
        <v>419019</v>
      </c>
      <c r="C49" s="41">
        <f t="shared" si="5"/>
        <v>399014</v>
      </c>
      <c r="D49" s="41">
        <f t="shared" si="6"/>
        <v>21</v>
      </c>
      <c r="E49" s="42" t="str">
        <f t="shared" si="2"/>
        <v>SEVILLA</v>
      </c>
      <c r="F49" s="42">
        <f t="shared" si="7"/>
        <v>1052457</v>
      </c>
      <c r="G49" s="42">
        <f t="shared" si="8"/>
        <v>801913</v>
      </c>
    </row>
    <row r="50" spans="1:7" x14ac:dyDescent="0.25">
      <c r="A50" s="42" t="str">
        <f t="shared" si="3"/>
        <v>FERROL-SAN CIBRAO</v>
      </c>
      <c r="B50" s="41">
        <f t="shared" si="4"/>
        <v>244996</v>
      </c>
      <c r="C50" s="41">
        <f t="shared" si="5"/>
        <v>244248</v>
      </c>
      <c r="D50" s="41">
        <f t="shared" si="6"/>
        <v>25</v>
      </c>
      <c r="E50" s="42" t="str">
        <f t="shared" si="2"/>
        <v>ALICANTE</v>
      </c>
      <c r="F50" s="42">
        <f t="shared" si="7"/>
        <v>858415</v>
      </c>
      <c r="G50" s="42">
        <f t="shared" si="8"/>
        <v>820745</v>
      </c>
    </row>
    <row r="51" spans="1:7" x14ac:dyDescent="0.25">
      <c r="A51" s="42" t="str">
        <f t="shared" si="3"/>
        <v>GIJON</v>
      </c>
      <c r="B51" s="41">
        <f t="shared" si="4"/>
        <v>296626</v>
      </c>
      <c r="C51" s="41">
        <f t="shared" si="5"/>
        <v>263984</v>
      </c>
      <c r="D51" s="41">
        <f t="shared" si="6"/>
        <v>23</v>
      </c>
      <c r="E51" s="42" t="str">
        <f t="shared" si="2"/>
        <v>AVILES</v>
      </c>
      <c r="F51" s="42">
        <f t="shared" si="7"/>
        <v>785576</v>
      </c>
      <c r="G51" s="42">
        <f t="shared" si="8"/>
        <v>532294</v>
      </c>
    </row>
    <row r="52" spans="1:7" x14ac:dyDescent="0.25">
      <c r="A52" s="42" t="str">
        <f t="shared" si="3"/>
        <v>HUELVA</v>
      </c>
      <c r="B52" s="41">
        <f t="shared" si="4"/>
        <v>223155</v>
      </c>
      <c r="C52" s="41">
        <f t="shared" si="5"/>
        <v>219743</v>
      </c>
      <c r="D52" s="41">
        <f t="shared" si="6"/>
        <v>26</v>
      </c>
      <c r="E52" s="42" t="str">
        <f t="shared" si="2"/>
        <v>TARRAGONA</v>
      </c>
      <c r="F52" s="42">
        <f t="shared" si="7"/>
        <v>710857</v>
      </c>
      <c r="G52" s="42">
        <f t="shared" si="8"/>
        <v>557028</v>
      </c>
    </row>
    <row r="53" spans="1:7" x14ac:dyDescent="0.25">
      <c r="A53" s="42" t="str">
        <f t="shared" si="3"/>
        <v>LAS PALMAS</v>
      </c>
      <c r="B53" s="41">
        <f t="shared" si="4"/>
        <v>8034007</v>
      </c>
      <c r="C53" s="41">
        <f t="shared" si="5"/>
        <v>8158253</v>
      </c>
      <c r="D53" s="41">
        <f t="shared" si="6"/>
        <v>4</v>
      </c>
      <c r="E53" s="42" t="str">
        <f t="shared" si="2"/>
        <v>CASTELLON</v>
      </c>
      <c r="F53" s="42">
        <f t="shared" si="7"/>
        <v>639190</v>
      </c>
      <c r="G53" s="42">
        <f t="shared" si="8"/>
        <v>541330</v>
      </c>
    </row>
    <row r="54" spans="1:7" x14ac:dyDescent="0.25">
      <c r="A54" s="42" t="str">
        <f t="shared" si="3"/>
        <v>MALAGA</v>
      </c>
      <c r="B54" s="41">
        <f t="shared" si="4"/>
        <v>1195039</v>
      </c>
      <c r="C54" s="41">
        <f t="shared" si="5"/>
        <v>1034664</v>
      </c>
      <c r="D54" s="41">
        <f t="shared" si="6"/>
        <v>10</v>
      </c>
      <c r="E54" s="42" t="str">
        <f t="shared" si="2"/>
        <v>SANTANDER</v>
      </c>
      <c r="F54" s="42">
        <f t="shared" si="7"/>
        <v>599526</v>
      </c>
      <c r="G54" s="42">
        <f t="shared" si="8"/>
        <v>590905</v>
      </c>
    </row>
    <row r="55" spans="1:7" x14ac:dyDescent="0.25">
      <c r="A55" s="42" t="str">
        <f t="shared" si="3"/>
        <v>MARIN Y RIA DE PONTEVEDRA</v>
      </c>
      <c r="B55" s="41">
        <f t="shared" si="4"/>
        <v>465779</v>
      </c>
      <c r="C55" s="41">
        <f t="shared" si="5"/>
        <v>427656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540046</v>
      </c>
      <c r="G55" s="42">
        <f t="shared" si="8"/>
        <v>504283</v>
      </c>
    </row>
    <row r="56" spans="1:7" x14ac:dyDescent="0.25">
      <c r="A56" s="42" t="str">
        <f t="shared" si="3"/>
        <v>MELILLA</v>
      </c>
      <c r="B56" s="41">
        <f t="shared" si="4"/>
        <v>344074</v>
      </c>
      <c r="C56" s="41">
        <f t="shared" si="5"/>
        <v>308649</v>
      </c>
      <c r="D56" s="41">
        <f t="shared" si="6"/>
        <v>22</v>
      </c>
      <c r="E56" s="42" t="str">
        <f t="shared" si="2"/>
        <v>MARIN Y RIA DE PONTEVEDRA</v>
      </c>
      <c r="F56" s="42">
        <f t="shared" si="9"/>
        <v>465779</v>
      </c>
      <c r="G56" s="42">
        <f t="shared" si="8"/>
        <v>427656</v>
      </c>
    </row>
    <row r="57" spans="1:7" x14ac:dyDescent="0.25">
      <c r="A57" s="42" t="str">
        <f t="shared" si="3"/>
        <v>MOTRIL</v>
      </c>
      <c r="B57" s="41">
        <f t="shared" si="4"/>
        <v>129789</v>
      </c>
      <c r="C57" s="41">
        <f t="shared" si="5"/>
        <v>110113</v>
      </c>
      <c r="D57" s="41">
        <f t="shared" si="6"/>
        <v>27</v>
      </c>
      <c r="E57" s="42" t="str">
        <f t="shared" si="2"/>
        <v>CARTAGENA</v>
      </c>
      <c r="F57" s="42">
        <f t="shared" si="9"/>
        <v>457305</v>
      </c>
      <c r="G57" s="42">
        <f t="shared" si="8"/>
        <v>357154</v>
      </c>
    </row>
    <row r="58" spans="1:7" x14ac:dyDescent="0.25">
      <c r="A58" s="42" t="str">
        <f t="shared" si="3"/>
        <v>PASAIA</v>
      </c>
      <c r="B58" s="41">
        <f t="shared" si="4"/>
        <v>1154799</v>
      </c>
      <c r="C58" s="41">
        <f t="shared" si="5"/>
        <v>1100725</v>
      </c>
      <c r="D58" s="41">
        <f t="shared" si="6"/>
        <v>11</v>
      </c>
      <c r="E58" s="42" t="str">
        <f t="shared" si="2"/>
        <v>CEUTA</v>
      </c>
      <c r="F58" s="42">
        <f t="shared" si="9"/>
        <v>419019</v>
      </c>
      <c r="G58" s="42">
        <f t="shared" si="8"/>
        <v>399014</v>
      </c>
    </row>
    <row r="59" spans="1:7" x14ac:dyDescent="0.25">
      <c r="A59" s="42" t="str">
        <f t="shared" si="3"/>
        <v>SANTA CRUZ DE TENERIFE</v>
      </c>
      <c r="B59" s="41">
        <f t="shared" si="4"/>
        <v>3588058</v>
      </c>
      <c r="C59" s="41">
        <f t="shared" si="5"/>
        <v>3610354</v>
      </c>
      <c r="D59" s="41">
        <f t="shared" si="6"/>
        <v>7</v>
      </c>
      <c r="E59" s="42" t="str">
        <f t="shared" si="2"/>
        <v>MELILLA</v>
      </c>
      <c r="F59" s="42">
        <f t="shared" si="9"/>
        <v>344074</v>
      </c>
      <c r="G59" s="42">
        <f t="shared" si="8"/>
        <v>308649</v>
      </c>
    </row>
    <row r="60" spans="1:7" x14ac:dyDescent="0.25">
      <c r="A60" s="42" t="str">
        <f t="shared" si="3"/>
        <v>SANTANDER</v>
      </c>
      <c r="B60" s="41">
        <f t="shared" si="4"/>
        <v>599526</v>
      </c>
      <c r="C60" s="41">
        <f t="shared" si="5"/>
        <v>590905</v>
      </c>
      <c r="D60" s="41">
        <f t="shared" si="6"/>
        <v>17</v>
      </c>
      <c r="E60" s="42" t="str">
        <f t="shared" si="2"/>
        <v>GIJON</v>
      </c>
      <c r="F60" s="42">
        <f t="shared" si="9"/>
        <v>296626</v>
      </c>
      <c r="G60" s="42">
        <f t="shared" si="8"/>
        <v>263984</v>
      </c>
    </row>
    <row r="61" spans="1:7" x14ac:dyDescent="0.25">
      <c r="A61" s="42" t="str">
        <f t="shared" si="3"/>
        <v>SEVILLA</v>
      </c>
      <c r="B61" s="41">
        <f t="shared" si="4"/>
        <v>1052457</v>
      </c>
      <c r="C61" s="41">
        <f t="shared" si="5"/>
        <v>801913</v>
      </c>
      <c r="D61" s="41">
        <f t="shared" si="6"/>
        <v>12</v>
      </c>
      <c r="E61" s="42" t="str">
        <f t="shared" si="2"/>
        <v>ALMERIA</v>
      </c>
      <c r="F61" s="42">
        <f t="shared" si="9"/>
        <v>287066</v>
      </c>
      <c r="G61" s="42">
        <f t="shared" si="8"/>
        <v>258405</v>
      </c>
    </row>
    <row r="62" spans="1:7" x14ac:dyDescent="0.25">
      <c r="A62" s="42" t="str">
        <f t="shared" si="3"/>
        <v>TARRAGONA</v>
      </c>
      <c r="B62" s="41">
        <f t="shared" si="4"/>
        <v>710857</v>
      </c>
      <c r="C62" s="41">
        <f t="shared" si="5"/>
        <v>557028</v>
      </c>
      <c r="D62" s="41">
        <f t="shared" si="6"/>
        <v>15</v>
      </c>
      <c r="E62" s="42" t="str">
        <f t="shared" si="2"/>
        <v>FERROL-SAN CIBRAO</v>
      </c>
      <c r="F62" s="42">
        <f t="shared" si="9"/>
        <v>244996</v>
      </c>
      <c r="G62" s="42">
        <f t="shared" si="8"/>
        <v>244248</v>
      </c>
    </row>
    <row r="63" spans="1:7" x14ac:dyDescent="0.25">
      <c r="A63" s="42" t="str">
        <f t="shared" si="3"/>
        <v>VALENCIA</v>
      </c>
      <c r="B63" s="41">
        <f t="shared" si="4"/>
        <v>17668891</v>
      </c>
      <c r="C63" s="41">
        <f t="shared" si="5"/>
        <v>16431815</v>
      </c>
      <c r="D63" s="41">
        <f t="shared" si="6"/>
        <v>2</v>
      </c>
      <c r="E63" s="42" t="str">
        <f t="shared" si="2"/>
        <v>HUELVA</v>
      </c>
      <c r="F63" s="42">
        <f t="shared" si="9"/>
        <v>223155</v>
      </c>
      <c r="G63" s="42">
        <f t="shared" si="8"/>
        <v>219743</v>
      </c>
    </row>
    <row r="64" spans="1:7" x14ac:dyDescent="0.25">
      <c r="A64" s="42" t="str">
        <f t="shared" si="3"/>
        <v>VIGO</v>
      </c>
      <c r="B64" s="41">
        <f t="shared" si="4"/>
        <v>1877907</v>
      </c>
      <c r="C64" s="41">
        <f t="shared" si="5"/>
        <v>1838060</v>
      </c>
      <c r="D64" s="41">
        <f t="shared" si="6"/>
        <v>8</v>
      </c>
      <c r="E64" s="42" t="str">
        <f t="shared" si="2"/>
        <v>MOTRIL</v>
      </c>
      <c r="F64" s="42">
        <f t="shared" si="9"/>
        <v>129789</v>
      </c>
      <c r="G64" s="42">
        <f t="shared" si="8"/>
        <v>110113</v>
      </c>
    </row>
    <row r="65" spans="1:7" x14ac:dyDescent="0.25">
      <c r="A65" s="42" t="str">
        <f t="shared" si="3"/>
        <v>VILAGARCIA</v>
      </c>
      <c r="B65" s="41">
        <f t="shared" si="4"/>
        <v>104435</v>
      </c>
      <c r="C65" s="41">
        <f t="shared" si="5"/>
        <v>122337</v>
      </c>
      <c r="D65" s="41">
        <f t="shared" si="6"/>
        <v>28</v>
      </c>
      <c r="E65" s="42" t="str">
        <f t="shared" si="2"/>
        <v>VILAGARCIA</v>
      </c>
      <c r="F65" s="42">
        <f t="shared" si="9"/>
        <v>104435</v>
      </c>
      <c r="G65" s="42">
        <f t="shared" si="8"/>
        <v>122337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2485</v>
      </c>
      <c r="C7" s="23">
        <v>2893</v>
      </c>
      <c r="D7" s="23">
        <v>15887</v>
      </c>
      <c r="E7" s="23">
        <v>16115</v>
      </c>
      <c r="F7" s="10">
        <f>((E7*100)/D7)-100</f>
        <v>1.4351356454963167</v>
      </c>
      <c r="G7" s="1"/>
      <c r="H7" s="1"/>
      <c r="I7" s="1"/>
    </row>
    <row r="8" spans="1:12" x14ac:dyDescent="0.25">
      <c r="A8" s="11" t="s">
        <v>42</v>
      </c>
      <c r="B8" s="24">
        <v>297</v>
      </c>
      <c r="C8" s="24">
        <v>94</v>
      </c>
      <c r="D8" s="24">
        <v>1904</v>
      </c>
      <c r="E8" s="24">
        <v>796</v>
      </c>
      <c r="F8" s="13">
        <f t="shared" ref="F8:F35" si="0">((E8*100)/D8)-100</f>
        <v>-58.193277310924373</v>
      </c>
      <c r="G8" s="1"/>
      <c r="H8" s="1"/>
      <c r="I8" s="1"/>
    </row>
    <row r="9" spans="1:12" x14ac:dyDescent="0.25">
      <c r="A9" s="8" t="s">
        <v>43</v>
      </c>
      <c r="B9" s="23">
        <v>821</v>
      </c>
      <c r="C9" s="23">
        <v>0</v>
      </c>
      <c r="D9" s="23">
        <v>2315</v>
      </c>
      <c r="E9" s="23">
        <v>2198</v>
      </c>
      <c r="F9" s="10">
        <f t="shared" si="0"/>
        <v>-5.0539956803455794</v>
      </c>
      <c r="G9" s="1"/>
      <c r="H9" s="1"/>
      <c r="I9" s="1"/>
    </row>
    <row r="10" spans="1:12" x14ac:dyDescent="0.25">
      <c r="A10" s="11" t="s">
        <v>44</v>
      </c>
      <c r="B10" s="24">
        <v>1527</v>
      </c>
      <c r="C10" s="24">
        <v>1635</v>
      </c>
      <c r="D10" s="24">
        <v>10172</v>
      </c>
      <c r="E10" s="24">
        <v>8626</v>
      </c>
      <c r="F10" s="13">
        <f t="shared" si="0"/>
        <v>-15.198584349193865</v>
      </c>
      <c r="G10" s="1"/>
      <c r="H10" s="1"/>
      <c r="I10" s="1"/>
    </row>
    <row r="11" spans="1:12" x14ac:dyDescent="0.25">
      <c r="A11" s="8" t="s">
        <v>45</v>
      </c>
      <c r="B11" s="23">
        <v>102</v>
      </c>
      <c r="C11" s="23">
        <v>124</v>
      </c>
      <c r="D11" s="23">
        <v>651</v>
      </c>
      <c r="E11" s="23">
        <v>563</v>
      </c>
      <c r="F11" s="10">
        <f t="shared" si="0"/>
        <v>-13.517665130568361</v>
      </c>
      <c r="G11" s="1"/>
      <c r="H11" s="1"/>
      <c r="I11" s="1"/>
    </row>
    <row r="12" spans="1:12" x14ac:dyDescent="0.25">
      <c r="A12" s="11" t="s">
        <v>46</v>
      </c>
      <c r="B12" s="24">
        <v>2569</v>
      </c>
      <c r="C12" s="24">
        <v>2246</v>
      </c>
      <c r="D12" s="24">
        <v>14039</v>
      </c>
      <c r="E12" s="24">
        <v>12794</v>
      </c>
      <c r="F12" s="13">
        <f t="shared" si="0"/>
        <v>-8.8681530023505957</v>
      </c>
      <c r="G12" s="1"/>
      <c r="H12" s="1"/>
      <c r="I12" s="1"/>
    </row>
    <row r="13" spans="1:12" x14ac:dyDescent="0.25">
      <c r="A13" s="8" t="s">
        <v>47</v>
      </c>
      <c r="B13" s="23">
        <v>272</v>
      </c>
      <c r="C13" s="23">
        <v>213</v>
      </c>
      <c r="D13" s="23">
        <v>1550</v>
      </c>
      <c r="E13" s="23">
        <v>1078</v>
      </c>
      <c r="F13" s="10">
        <f t="shared" si="0"/>
        <v>-30.451612903225808</v>
      </c>
      <c r="G13" s="1"/>
      <c r="H13" s="1"/>
      <c r="I13" s="1"/>
    </row>
    <row r="14" spans="1:12" x14ac:dyDescent="0.25">
      <c r="A14" s="11" t="s">
        <v>48</v>
      </c>
      <c r="B14" s="24">
        <v>602</v>
      </c>
      <c r="C14" s="24">
        <v>200</v>
      </c>
      <c r="D14" s="24">
        <v>2074</v>
      </c>
      <c r="E14" s="24">
        <v>1725</v>
      </c>
      <c r="F14" s="13">
        <f t="shared" si="0"/>
        <v>-16.827386692381864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88</v>
      </c>
      <c r="C16" s="24">
        <v>98</v>
      </c>
      <c r="D16" s="24">
        <v>747</v>
      </c>
      <c r="E16" s="24">
        <v>626</v>
      </c>
      <c r="F16" s="13">
        <f t="shared" si="0"/>
        <v>-16.198125836680049</v>
      </c>
      <c r="G16" s="1"/>
      <c r="H16" s="1"/>
      <c r="I16" s="1"/>
    </row>
    <row r="17" spans="1:9" x14ac:dyDescent="0.25">
      <c r="A17" s="8" t="s">
        <v>51</v>
      </c>
      <c r="B17" s="23">
        <v>712</v>
      </c>
      <c r="C17" s="23">
        <v>357</v>
      </c>
      <c r="D17" s="23">
        <v>3634</v>
      </c>
      <c r="E17" s="23">
        <v>3933</v>
      </c>
      <c r="F17" s="10">
        <f t="shared" si="0"/>
        <v>8.2278481012658204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0</v>
      </c>
      <c r="D18" s="24">
        <v>25</v>
      </c>
      <c r="E18" s="24">
        <v>9</v>
      </c>
      <c r="F18" s="13">
        <f t="shared" si="0"/>
        <v>-64</v>
      </c>
      <c r="G18" s="1"/>
      <c r="H18" s="1"/>
      <c r="I18" s="1"/>
    </row>
    <row r="19" spans="1:9" x14ac:dyDescent="0.25">
      <c r="A19" s="8" t="s">
        <v>53</v>
      </c>
      <c r="B19" s="23">
        <v>53</v>
      </c>
      <c r="C19" s="23">
        <v>8</v>
      </c>
      <c r="D19" s="23">
        <v>196</v>
      </c>
      <c r="E19" s="23">
        <v>97</v>
      </c>
      <c r="F19" s="10">
        <f t="shared" si="0"/>
        <v>-50.510204081632651</v>
      </c>
      <c r="G19" s="1"/>
      <c r="H19" s="1"/>
      <c r="I19" s="1"/>
    </row>
    <row r="20" spans="1:9" x14ac:dyDescent="0.25">
      <c r="A20" s="11" t="s">
        <v>54</v>
      </c>
      <c r="B20" s="24">
        <v>225</v>
      </c>
      <c r="C20" s="24">
        <v>6187</v>
      </c>
      <c r="D20" s="24">
        <v>1569</v>
      </c>
      <c r="E20" s="24">
        <v>9624</v>
      </c>
      <c r="F20" s="13">
        <f t="shared" si="0"/>
        <v>513.38432122370932</v>
      </c>
      <c r="G20" s="1"/>
      <c r="H20" s="1"/>
      <c r="I20" s="1"/>
    </row>
    <row r="21" spans="1:9" x14ac:dyDescent="0.25">
      <c r="A21" s="8" t="s">
        <v>55</v>
      </c>
      <c r="B21" s="23">
        <v>99</v>
      </c>
      <c r="C21" s="23">
        <v>284</v>
      </c>
      <c r="D21" s="23">
        <v>983</v>
      </c>
      <c r="E21" s="23">
        <v>1294</v>
      </c>
      <c r="F21" s="10">
        <f t="shared" si="0"/>
        <v>31.637843336724302</v>
      </c>
      <c r="G21" s="1"/>
      <c r="H21" s="1"/>
      <c r="I21" s="1"/>
    </row>
    <row r="22" spans="1:9" x14ac:dyDescent="0.25">
      <c r="A22" s="11" t="s">
        <v>56</v>
      </c>
      <c r="B22" s="24">
        <v>501</v>
      </c>
      <c r="C22" s="24">
        <v>428</v>
      </c>
      <c r="D22" s="24">
        <v>2568</v>
      </c>
      <c r="E22" s="24">
        <v>2231</v>
      </c>
      <c r="F22" s="13">
        <f t="shared" si="0"/>
        <v>-13.123052959501564</v>
      </c>
      <c r="G22" s="1"/>
      <c r="H22" s="1"/>
      <c r="I22" s="1"/>
    </row>
    <row r="23" spans="1:9" x14ac:dyDescent="0.25">
      <c r="A23" s="8" t="s">
        <v>57</v>
      </c>
      <c r="B23" s="23">
        <v>252</v>
      </c>
      <c r="C23" s="23">
        <v>239</v>
      </c>
      <c r="D23" s="23">
        <v>533</v>
      </c>
      <c r="E23" s="23">
        <v>897</v>
      </c>
      <c r="F23" s="10">
        <f t="shared" si="0"/>
        <v>68.292682926829258</v>
      </c>
      <c r="G23" s="1"/>
      <c r="H23" s="1"/>
      <c r="I23" s="1"/>
    </row>
    <row r="24" spans="1:9" x14ac:dyDescent="0.25">
      <c r="A24" s="11" t="s">
        <v>58</v>
      </c>
      <c r="B24" s="24">
        <v>393</v>
      </c>
      <c r="C24" s="24">
        <v>370</v>
      </c>
      <c r="D24" s="24">
        <v>2755</v>
      </c>
      <c r="E24" s="24">
        <v>2386</v>
      </c>
      <c r="F24" s="13">
        <f t="shared" si="0"/>
        <v>-13.393829401088922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309</v>
      </c>
      <c r="C26" s="24">
        <v>411</v>
      </c>
      <c r="D26" s="24">
        <v>1168</v>
      </c>
      <c r="E26" s="24">
        <v>1751</v>
      </c>
      <c r="F26" s="13">
        <f t="shared" si="0"/>
        <v>49.914383561643831</v>
      </c>
      <c r="G26" s="1"/>
      <c r="H26" s="1"/>
      <c r="I26" s="1"/>
    </row>
    <row r="27" spans="1:9" x14ac:dyDescent="0.25">
      <c r="A27" s="8" t="s">
        <v>61</v>
      </c>
      <c r="B27" s="23">
        <v>841</v>
      </c>
      <c r="C27" s="23">
        <v>745</v>
      </c>
      <c r="D27" s="23">
        <v>6960</v>
      </c>
      <c r="E27" s="23">
        <v>6582</v>
      </c>
      <c r="F27" s="10">
        <f t="shared" si="0"/>
        <v>-5.4310344827586192</v>
      </c>
      <c r="G27" s="1"/>
      <c r="H27" s="1"/>
      <c r="I27" s="1"/>
    </row>
    <row r="28" spans="1:9" x14ac:dyDescent="0.25">
      <c r="A28" s="11" t="s">
        <v>62</v>
      </c>
      <c r="B28" s="24">
        <v>491</v>
      </c>
      <c r="C28" s="24">
        <v>755</v>
      </c>
      <c r="D28" s="24">
        <v>1282</v>
      </c>
      <c r="E28" s="24">
        <v>1701</v>
      </c>
      <c r="F28" s="13">
        <f t="shared" si="0"/>
        <v>32.683307332293282</v>
      </c>
      <c r="G28" s="1"/>
      <c r="H28" s="1"/>
      <c r="I28" s="1"/>
    </row>
    <row r="29" spans="1:9" x14ac:dyDescent="0.25">
      <c r="A29" s="8" t="s">
        <v>63</v>
      </c>
      <c r="B29" s="23">
        <v>584</v>
      </c>
      <c r="C29" s="23">
        <v>195</v>
      </c>
      <c r="D29" s="23">
        <v>4140</v>
      </c>
      <c r="E29" s="23">
        <v>5195</v>
      </c>
      <c r="F29" s="10">
        <f t="shared" si="0"/>
        <v>25.483091787439619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489</v>
      </c>
      <c r="C31" s="23">
        <v>285</v>
      </c>
      <c r="D31" s="23">
        <v>1578</v>
      </c>
      <c r="E31" s="23">
        <v>1677</v>
      </c>
      <c r="F31" s="10">
        <f t="shared" si="0"/>
        <v>6.2737642585551328</v>
      </c>
      <c r="G31" s="1"/>
      <c r="H31" s="1"/>
      <c r="I31" s="1"/>
    </row>
    <row r="32" spans="1:9" x14ac:dyDescent="0.25">
      <c r="A32" s="11" t="s">
        <v>66</v>
      </c>
      <c r="B32" s="24">
        <v>154</v>
      </c>
      <c r="C32" s="24">
        <v>120</v>
      </c>
      <c r="D32" s="24">
        <v>1184</v>
      </c>
      <c r="E32" s="24">
        <v>805</v>
      </c>
      <c r="F32" s="13">
        <f t="shared" si="0"/>
        <v>-32.01013513513513</v>
      </c>
      <c r="G32" s="1"/>
      <c r="H32" s="1"/>
      <c r="I32" s="1"/>
    </row>
    <row r="33" spans="1:9" x14ac:dyDescent="0.25">
      <c r="A33" s="8" t="s">
        <v>67</v>
      </c>
      <c r="B33" s="23">
        <v>7526</v>
      </c>
      <c r="C33" s="23">
        <v>8742</v>
      </c>
      <c r="D33" s="23">
        <v>34138</v>
      </c>
      <c r="E33" s="23">
        <v>38441</v>
      </c>
      <c r="F33" s="10">
        <f t="shared" si="0"/>
        <v>12.604722010662599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21392</v>
      </c>
      <c r="C35" s="15">
        <f t="shared" ref="C35:E35" si="1">SUM(C7:C34)</f>
        <v>26629</v>
      </c>
      <c r="D35" s="15">
        <f t="shared" si="1"/>
        <v>112052</v>
      </c>
      <c r="E35" s="15">
        <f t="shared" si="1"/>
        <v>121144</v>
      </c>
      <c r="F35" s="16">
        <f t="shared" si="0"/>
        <v>8.1140898868382578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16115</v>
      </c>
      <c r="C38" s="41">
        <f>D7</f>
        <v>15887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38441</v>
      </c>
      <c r="G38" s="42">
        <f>LOOKUP(E38,$A$38:$A$65,$C$38:$C$65)</f>
        <v>34138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796</v>
      </c>
      <c r="C39" s="41">
        <f t="shared" ref="C39:C65" si="5">D8</f>
        <v>1904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16115</v>
      </c>
      <c r="G39" s="42">
        <f t="shared" ref="G39:G65" si="8">LOOKUP(E39,$A$38:$A$65,$C$38:$C$65)</f>
        <v>15887</v>
      </c>
    </row>
    <row r="40" spans="1:9" x14ac:dyDescent="0.25">
      <c r="A40" s="42" t="str">
        <f t="shared" si="3"/>
        <v>ALMERIA</v>
      </c>
      <c r="B40" s="41">
        <f t="shared" si="4"/>
        <v>2198</v>
      </c>
      <c r="C40" s="41">
        <f t="shared" si="5"/>
        <v>2315</v>
      </c>
      <c r="D40" s="41">
        <f t="shared" si="6"/>
        <v>11</v>
      </c>
      <c r="E40" s="42" t="str">
        <f t="shared" si="2"/>
        <v>BAHIA DE CADIZ</v>
      </c>
      <c r="F40" s="42">
        <f t="shared" si="7"/>
        <v>12794</v>
      </c>
      <c r="G40" s="42">
        <f t="shared" si="8"/>
        <v>14039</v>
      </c>
    </row>
    <row r="41" spans="1:9" x14ac:dyDescent="0.25">
      <c r="A41" s="42" t="str">
        <f t="shared" si="3"/>
        <v>AVILES</v>
      </c>
      <c r="B41" s="41">
        <f t="shared" si="4"/>
        <v>8626</v>
      </c>
      <c r="C41" s="41">
        <f t="shared" si="5"/>
        <v>10172</v>
      </c>
      <c r="D41" s="41">
        <f t="shared" si="6"/>
        <v>5</v>
      </c>
      <c r="E41" s="42" t="str">
        <f t="shared" si="2"/>
        <v>GIJON</v>
      </c>
      <c r="F41" s="42">
        <f t="shared" si="7"/>
        <v>9624</v>
      </c>
      <c r="G41" s="42">
        <f t="shared" si="8"/>
        <v>1569</v>
      </c>
    </row>
    <row r="42" spans="1:9" x14ac:dyDescent="0.25">
      <c r="A42" s="42" t="str">
        <f t="shared" si="3"/>
        <v>BAHIA DE ALGECIRAS</v>
      </c>
      <c r="B42" s="41">
        <f t="shared" si="4"/>
        <v>563</v>
      </c>
      <c r="C42" s="41">
        <f t="shared" si="5"/>
        <v>651</v>
      </c>
      <c r="D42" s="41">
        <f t="shared" si="6"/>
        <v>22</v>
      </c>
      <c r="E42" s="42" t="str">
        <f t="shared" si="2"/>
        <v>AVILES</v>
      </c>
      <c r="F42" s="42">
        <f t="shared" si="7"/>
        <v>8626</v>
      </c>
      <c r="G42" s="42">
        <f t="shared" si="8"/>
        <v>10172</v>
      </c>
    </row>
    <row r="43" spans="1:9" x14ac:dyDescent="0.25">
      <c r="A43" s="42" t="str">
        <f t="shared" si="3"/>
        <v>BAHIA DE CADIZ</v>
      </c>
      <c r="B43" s="41">
        <f t="shared" si="4"/>
        <v>12794</v>
      </c>
      <c r="C43" s="41">
        <f t="shared" si="5"/>
        <v>14039</v>
      </c>
      <c r="D43" s="41">
        <f t="shared" si="6"/>
        <v>3</v>
      </c>
      <c r="E43" s="42" t="str">
        <f t="shared" si="2"/>
        <v>PASAIA</v>
      </c>
      <c r="F43" s="42">
        <f t="shared" si="7"/>
        <v>6582</v>
      </c>
      <c r="G43" s="42">
        <f t="shared" si="8"/>
        <v>6960</v>
      </c>
    </row>
    <row r="44" spans="1:9" x14ac:dyDescent="0.25">
      <c r="A44" s="42" t="str">
        <f t="shared" si="3"/>
        <v>BALEARES</v>
      </c>
      <c r="B44" s="41">
        <f t="shared" si="4"/>
        <v>1078</v>
      </c>
      <c r="C44" s="41">
        <f t="shared" si="5"/>
        <v>1550</v>
      </c>
      <c r="D44" s="41">
        <f t="shared" si="6"/>
        <v>17</v>
      </c>
      <c r="E44" s="42" t="str">
        <f t="shared" si="2"/>
        <v>SANTANDER</v>
      </c>
      <c r="F44" s="42">
        <f t="shared" si="7"/>
        <v>5195</v>
      </c>
      <c r="G44" s="42">
        <f t="shared" si="8"/>
        <v>4140</v>
      </c>
    </row>
    <row r="45" spans="1:9" x14ac:dyDescent="0.25">
      <c r="A45" s="42" t="str">
        <f t="shared" si="3"/>
        <v>BARCELONA</v>
      </c>
      <c r="B45" s="41">
        <f t="shared" si="4"/>
        <v>1725</v>
      </c>
      <c r="C45" s="41">
        <f t="shared" si="5"/>
        <v>2074</v>
      </c>
      <c r="D45" s="41">
        <f t="shared" si="6"/>
        <v>13</v>
      </c>
      <c r="E45" s="42" t="str">
        <f t="shared" si="2"/>
        <v>CASTELLON</v>
      </c>
      <c r="F45" s="42">
        <f t="shared" si="7"/>
        <v>3933</v>
      </c>
      <c r="G45" s="42">
        <f t="shared" si="8"/>
        <v>3634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MARIN Y RIA DE PONTEVEDRA</v>
      </c>
      <c r="F46" s="42">
        <f t="shared" si="7"/>
        <v>2386</v>
      </c>
      <c r="G46" s="42">
        <f t="shared" si="8"/>
        <v>2755</v>
      </c>
    </row>
    <row r="47" spans="1:9" x14ac:dyDescent="0.25">
      <c r="A47" s="42" t="str">
        <f t="shared" si="3"/>
        <v>CARTAGENA</v>
      </c>
      <c r="B47" s="41">
        <f t="shared" si="4"/>
        <v>626</v>
      </c>
      <c r="C47" s="41">
        <f t="shared" si="5"/>
        <v>747</v>
      </c>
      <c r="D47" s="41">
        <f t="shared" si="6"/>
        <v>21</v>
      </c>
      <c r="E47" s="42" t="str">
        <f t="shared" si="2"/>
        <v>LAS PALMAS</v>
      </c>
      <c r="F47" s="42">
        <f t="shared" si="7"/>
        <v>2231</v>
      </c>
      <c r="G47" s="42">
        <f t="shared" si="8"/>
        <v>2568</v>
      </c>
    </row>
    <row r="48" spans="1:9" x14ac:dyDescent="0.25">
      <c r="A48" s="42" t="str">
        <f t="shared" si="3"/>
        <v>CASTELLON</v>
      </c>
      <c r="B48" s="41">
        <f t="shared" si="4"/>
        <v>3933</v>
      </c>
      <c r="C48" s="41">
        <f t="shared" si="5"/>
        <v>3634</v>
      </c>
      <c r="D48" s="41">
        <f t="shared" si="6"/>
        <v>8</v>
      </c>
      <c r="E48" s="42" t="str">
        <f t="shared" si="2"/>
        <v>ALMERIA</v>
      </c>
      <c r="F48" s="42">
        <f t="shared" si="7"/>
        <v>2198</v>
      </c>
      <c r="G48" s="42">
        <f t="shared" si="8"/>
        <v>2315</v>
      </c>
    </row>
    <row r="49" spans="1:7" x14ac:dyDescent="0.25">
      <c r="A49" s="42" t="str">
        <f t="shared" si="3"/>
        <v>CEUTA</v>
      </c>
      <c r="B49" s="41">
        <f t="shared" si="4"/>
        <v>9</v>
      </c>
      <c r="C49" s="41">
        <f t="shared" si="5"/>
        <v>25</v>
      </c>
      <c r="D49" s="41">
        <f t="shared" si="6"/>
        <v>24</v>
      </c>
      <c r="E49" s="42" t="str">
        <f t="shared" si="2"/>
        <v>MOTRIL</v>
      </c>
      <c r="F49" s="42">
        <f t="shared" si="7"/>
        <v>1751</v>
      </c>
      <c r="G49" s="42">
        <f t="shared" si="8"/>
        <v>1168</v>
      </c>
    </row>
    <row r="50" spans="1:7" x14ac:dyDescent="0.25">
      <c r="A50" s="42" t="str">
        <f t="shared" si="3"/>
        <v>FERROL-SAN CIBRAO</v>
      </c>
      <c r="B50" s="41">
        <f t="shared" si="4"/>
        <v>97</v>
      </c>
      <c r="C50" s="41">
        <f t="shared" si="5"/>
        <v>196</v>
      </c>
      <c r="D50" s="41">
        <f t="shared" si="6"/>
        <v>23</v>
      </c>
      <c r="E50" s="42" t="str">
        <f t="shared" si="2"/>
        <v>BARCELONA</v>
      </c>
      <c r="F50" s="42">
        <f t="shared" si="7"/>
        <v>1725</v>
      </c>
      <c r="G50" s="42">
        <f t="shared" si="8"/>
        <v>2074</v>
      </c>
    </row>
    <row r="51" spans="1:7" x14ac:dyDescent="0.25">
      <c r="A51" s="42" t="str">
        <f t="shared" si="3"/>
        <v>GIJON</v>
      </c>
      <c r="B51" s="41">
        <f t="shared" si="4"/>
        <v>9624</v>
      </c>
      <c r="C51" s="41">
        <f t="shared" si="5"/>
        <v>1569</v>
      </c>
      <c r="D51" s="41">
        <f t="shared" si="6"/>
        <v>4</v>
      </c>
      <c r="E51" s="42" t="str">
        <f t="shared" si="2"/>
        <v>SANTA CRUZ DE TENERIFE</v>
      </c>
      <c r="F51" s="42">
        <f t="shared" si="7"/>
        <v>1701</v>
      </c>
      <c r="G51" s="42">
        <f t="shared" si="8"/>
        <v>1282</v>
      </c>
    </row>
    <row r="52" spans="1:7" x14ac:dyDescent="0.25">
      <c r="A52" s="42" t="str">
        <f t="shared" si="3"/>
        <v>HUELVA</v>
      </c>
      <c r="B52" s="41">
        <f t="shared" si="4"/>
        <v>1294</v>
      </c>
      <c r="C52" s="41">
        <f t="shared" si="5"/>
        <v>983</v>
      </c>
      <c r="D52" s="41">
        <f t="shared" si="6"/>
        <v>16</v>
      </c>
      <c r="E52" s="42" t="str">
        <f t="shared" si="2"/>
        <v>TARRAGONA</v>
      </c>
      <c r="F52" s="42">
        <f t="shared" si="7"/>
        <v>1677</v>
      </c>
      <c r="G52" s="42">
        <f t="shared" si="8"/>
        <v>1578</v>
      </c>
    </row>
    <row r="53" spans="1:7" x14ac:dyDescent="0.25">
      <c r="A53" s="42" t="str">
        <f t="shared" si="3"/>
        <v>LAS PALMAS</v>
      </c>
      <c r="B53" s="41">
        <f t="shared" si="4"/>
        <v>2231</v>
      </c>
      <c r="C53" s="41">
        <f t="shared" si="5"/>
        <v>2568</v>
      </c>
      <c r="D53" s="41">
        <f t="shared" si="6"/>
        <v>10</v>
      </c>
      <c r="E53" s="42" t="str">
        <f t="shared" si="2"/>
        <v>HUELVA</v>
      </c>
      <c r="F53" s="42">
        <f t="shared" si="7"/>
        <v>1294</v>
      </c>
      <c r="G53" s="42">
        <f t="shared" si="8"/>
        <v>983</v>
      </c>
    </row>
    <row r="54" spans="1:7" x14ac:dyDescent="0.25">
      <c r="A54" s="42" t="str">
        <f t="shared" si="3"/>
        <v>MALAGA</v>
      </c>
      <c r="B54" s="41">
        <f t="shared" si="4"/>
        <v>897</v>
      </c>
      <c r="C54" s="41">
        <f t="shared" si="5"/>
        <v>533</v>
      </c>
      <c r="D54" s="41">
        <f t="shared" si="6"/>
        <v>18</v>
      </c>
      <c r="E54" s="42" t="str">
        <f t="shared" si="2"/>
        <v>BALEARES</v>
      </c>
      <c r="F54" s="42">
        <f t="shared" si="7"/>
        <v>1078</v>
      </c>
      <c r="G54" s="42">
        <f t="shared" si="8"/>
        <v>1550</v>
      </c>
    </row>
    <row r="55" spans="1:7" x14ac:dyDescent="0.25">
      <c r="A55" s="42" t="str">
        <f t="shared" si="3"/>
        <v>MARIN Y RIA DE PONTEVEDRA</v>
      </c>
      <c r="B55" s="41">
        <f t="shared" si="4"/>
        <v>2386</v>
      </c>
      <c r="C55" s="41">
        <f t="shared" si="5"/>
        <v>2755</v>
      </c>
      <c r="D55" s="41">
        <f t="shared" si="6"/>
        <v>9</v>
      </c>
      <c r="E55" s="42" t="str">
        <f t="shared" si="2"/>
        <v>MALAGA</v>
      </c>
      <c r="F55" s="42">
        <f t="shared" ref="F55:F65" si="9">LOOKUP(E55,$A$38:$A$65,$B$38:$B$65)</f>
        <v>897</v>
      </c>
      <c r="G55" s="42">
        <f t="shared" si="8"/>
        <v>533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805</v>
      </c>
      <c r="G56" s="42">
        <f t="shared" si="8"/>
        <v>1184</v>
      </c>
    </row>
    <row r="57" spans="1:7" x14ac:dyDescent="0.25">
      <c r="A57" s="42" t="str">
        <f t="shared" si="3"/>
        <v>MOTRIL</v>
      </c>
      <c r="B57" s="41">
        <f t="shared" si="4"/>
        <v>1751</v>
      </c>
      <c r="C57" s="41">
        <f t="shared" si="5"/>
        <v>1168</v>
      </c>
      <c r="D57" s="41">
        <f t="shared" si="6"/>
        <v>12</v>
      </c>
      <c r="E57" s="42" t="str">
        <f t="shared" si="2"/>
        <v>ALICANTE</v>
      </c>
      <c r="F57" s="42">
        <f t="shared" si="9"/>
        <v>796</v>
      </c>
      <c r="G57" s="42">
        <f t="shared" si="8"/>
        <v>1904</v>
      </c>
    </row>
    <row r="58" spans="1:7" x14ac:dyDescent="0.25">
      <c r="A58" s="42" t="str">
        <f t="shared" si="3"/>
        <v>PASAIA</v>
      </c>
      <c r="B58" s="41">
        <f t="shared" si="4"/>
        <v>6582</v>
      </c>
      <c r="C58" s="41">
        <f t="shared" si="5"/>
        <v>6960</v>
      </c>
      <c r="D58" s="41">
        <f t="shared" si="6"/>
        <v>6</v>
      </c>
      <c r="E58" s="42" t="str">
        <f t="shared" si="2"/>
        <v>CARTAGENA</v>
      </c>
      <c r="F58" s="42">
        <f t="shared" si="9"/>
        <v>626</v>
      </c>
      <c r="G58" s="42">
        <f t="shared" si="8"/>
        <v>747</v>
      </c>
    </row>
    <row r="59" spans="1:7" x14ac:dyDescent="0.25">
      <c r="A59" s="42" t="str">
        <f t="shared" si="3"/>
        <v>SANTA CRUZ DE TENERIFE</v>
      </c>
      <c r="B59" s="41">
        <f t="shared" si="4"/>
        <v>1701</v>
      </c>
      <c r="C59" s="41">
        <f t="shared" si="5"/>
        <v>1282</v>
      </c>
      <c r="D59" s="41">
        <f t="shared" si="6"/>
        <v>14</v>
      </c>
      <c r="E59" s="42" t="str">
        <f t="shared" si="2"/>
        <v>BAHIA DE ALGECIRAS</v>
      </c>
      <c r="F59" s="42">
        <f t="shared" si="9"/>
        <v>563</v>
      </c>
      <c r="G59" s="42">
        <f t="shared" si="8"/>
        <v>651</v>
      </c>
    </row>
    <row r="60" spans="1:7" x14ac:dyDescent="0.25">
      <c r="A60" s="42" t="str">
        <f t="shared" si="3"/>
        <v>SANTANDER</v>
      </c>
      <c r="B60" s="41">
        <f t="shared" si="4"/>
        <v>5195</v>
      </c>
      <c r="C60" s="41">
        <f t="shared" si="5"/>
        <v>4140</v>
      </c>
      <c r="D60" s="41">
        <f t="shared" si="6"/>
        <v>7</v>
      </c>
      <c r="E60" s="42" t="str">
        <f t="shared" si="2"/>
        <v>FERROL-SAN CIBRAO</v>
      </c>
      <c r="F60" s="42">
        <f t="shared" si="9"/>
        <v>97</v>
      </c>
      <c r="G60" s="42">
        <f t="shared" si="8"/>
        <v>196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9</v>
      </c>
      <c r="G61" s="42">
        <f t="shared" si="8"/>
        <v>25</v>
      </c>
    </row>
    <row r="62" spans="1:7" x14ac:dyDescent="0.25">
      <c r="A62" s="42" t="str">
        <f t="shared" si="3"/>
        <v>TARRAGONA</v>
      </c>
      <c r="B62" s="41">
        <f t="shared" si="4"/>
        <v>1677</v>
      </c>
      <c r="C62" s="41">
        <f t="shared" si="5"/>
        <v>1578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805</v>
      </c>
      <c r="C63" s="41">
        <f t="shared" si="5"/>
        <v>1184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38441</v>
      </c>
      <c r="C64" s="41">
        <f t="shared" si="5"/>
        <v>34138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5727</v>
      </c>
      <c r="C7" s="25">
        <v>5959</v>
      </c>
      <c r="D7" s="25">
        <v>35123</v>
      </c>
      <c r="E7" s="25">
        <v>29231</v>
      </c>
      <c r="F7" s="10">
        <f>((E7*100)/D7)-100</f>
        <v>-16.775332403268507</v>
      </c>
      <c r="G7" s="1"/>
      <c r="H7" s="1"/>
      <c r="I7" s="1"/>
    </row>
    <row r="8" spans="1:12" x14ac:dyDescent="0.25">
      <c r="A8" s="11" t="s">
        <v>42</v>
      </c>
      <c r="B8" s="26">
        <v>4556</v>
      </c>
      <c r="C8" s="26">
        <v>6849</v>
      </c>
      <c r="D8" s="26">
        <v>25013</v>
      </c>
      <c r="E8" s="26">
        <v>30832</v>
      </c>
      <c r="F8" s="13">
        <f t="shared" ref="F8:F35" si="0">((E8*100)/D8)-100</f>
        <v>23.263902770559312</v>
      </c>
      <c r="G8" s="1"/>
      <c r="H8" s="1"/>
      <c r="I8" s="1"/>
    </row>
    <row r="9" spans="1:12" x14ac:dyDescent="0.25">
      <c r="A9" s="8" t="s">
        <v>43</v>
      </c>
      <c r="B9" s="25">
        <v>13093</v>
      </c>
      <c r="C9" s="25">
        <v>10293</v>
      </c>
      <c r="D9" s="25">
        <v>61377</v>
      </c>
      <c r="E9" s="25">
        <v>51481</v>
      </c>
      <c r="F9" s="10">
        <f t="shared" si="0"/>
        <v>-16.123303517604313</v>
      </c>
      <c r="G9" s="1"/>
      <c r="H9" s="1"/>
      <c r="I9" s="1"/>
    </row>
    <row r="10" spans="1:12" x14ac:dyDescent="0.25">
      <c r="A10" s="11" t="s">
        <v>44</v>
      </c>
      <c r="B10" s="26">
        <v>4822</v>
      </c>
      <c r="C10" s="26">
        <v>4676</v>
      </c>
      <c r="D10" s="26">
        <v>26393</v>
      </c>
      <c r="E10" s="26">
        <v>27930</v>
      </c>
      <c r="F10" s="13">
        <f t="shared" si="0"/>
        <v>5.8235138104800512</v>
      </c>
      <c r="G10" s="1"/>
      <c r="H10" s="1"/>
      <c r="I10" s="1"/>
    </row>
    <row r="11" spans="1:12" x14ac:dyDescent="0.25">
      <c r="A11" s="8" t="s">
        <v>45</v>
      </c>
      <c r="B11" s="25">
        <v>235392</v>
      </c>
      <c r="C11" s="25">
        <v>263101</v>
      </c>
      <c r="D11" s="25">
        <v>1390047</v>
      </c>
      <c r="E11" s="25">
        <v>1569629</v>
      </c>
      <c r="F11" s="10">
        <f t="shared" si="0"/>
        <v>12.919131511380556</v>
      </c>
      <c r="G11" s="1"/>
      <c r="H11" s="1"/>
      <c r="I11" s="1"/>
    </row>
    <row r="12" spans="1:12" x14ac:dyDescent="0.25">
      <c r="A12" s="11" t="s">
        <v>46</v>
      </c>
      <c r="B12" s="26">
        <v>7492</v>
      </c>
      <c r="C12" s="26">
        <v>8741</v>
      </c>
      <c r="D12" s="26">
        <v>41331</v>
      </c>
      <c r="E12" s="26">
        <v>40705</v>
      </c>
      <c r="F12" s="13">
        <f t="shared" si="0"/>
        <v>-1.5146016307372179</v>
      </c>
      <c r="G12" s="1"/>
      <c r="H12" s="1"/>
      <c r="I12" s="1"/>
    </row>
    <row r="13" spans="1:12" x14ac:dyDescent="0.25">
      <c r="A13" s="8" t="s">
        <v>47</v>
      </c>
      <c r="B13" s="25">
        <v>37730</v>
      </c>
      <c r="C13" s="25">
        <v>29228</v>
      </c>
      <c r="D13" s="25">
        <v>109132</v>
      </c>
      <c r="E13" s="25">
        <v>84230</v>
      </c>
      <c r="F13" s="10">
        <f t="shared" si="0"/>
        <v>-22.818238463512074</v>
      </c>
      <c r="G13" s="1"/>
      <c r="H13" s="1"/>
      <c r="I13" s="1"/>
    </row>
    <row r="14" spans="1:12" x14ac:dyDescent="0.25">
      <c r="A14" s="11" t="s">
        <v>48</v>
      </c>
      <c r="B14" s="26">
        <v>103879</v>
      </c>
      <c r="C14" s="26">
        <v>76500</v>
      </c>
      <c r="D14" s="26">
        <v>541472</v>
      </c>
      <c r="E14" s="26">
        <v>466043</v>
      </c>
      <c r="F14" s="13">
        <f t="shared" si="0"/>
        <v>-13.930360203297681</v>
      </c>
      <c r="G14" s="1"/>
      <c r="H14" s="1"/>
      <c r="I14" s="1"/>
    </row>
    <row r="15" spans="1:12" x14ac:dyDescent="0.25">
      <c r="A15" s="8" t="s">
        <v>49</v>
      </c>
      <c r="B15" s="25">
        <v>11375</v>
      </c>
      <c r="C15" s="25">
        <v>13305</v>
      </c>
      <c r="D15" s="25">
        <v>67053</v>
      </c>
      <c r="E15" s="25">
        <v>69105</v>
      </c>
      <c r="F15" s="10">
        <f t="shared" si="0"/>
        <v>3.0602657599212506</v>
      </c>
      <c r="G15" s="1"/>
      <c r="H15" s="1"/>
      <c r="I15" s="1"/>
    </row>
    <row r="16" spans="1:12" x14ac:dyDescent="0.25">
      <c r="A16" s="11" t="s">
        <v>50</v>
      </c>
      <c r="B16" s="26">
        <v>9132</v>
      </c>
      <c r="C16" s="26">
        <v>10718</v>
      </c>
      <c r="D16" s="26">
        <v>70645</v>
      </c>
      <c r="E16" s="26">
        <v>58429</v>
      </c>
      <c r="F16" s="13">
        <f t="shared" si="0"/>
        <v>-17.292094274187846</v>
      </c>
      <c r="G16" s="1"/>
      <c r="H16" s="1"/>
      <c r="I16" s="1"/>
    </row>
    <row r="17" spans="1:9" x14ac:dyDescent="0.25">
      <c r="A17" s="8" t="s">
        <v>51</v>
      </c>
      <c r="B17" s="25">
        <v>4141</v>
      </c>
      <c r="C17" s="25">
        <v>3946</v>
      </c>
      <c r="D17" s="25">
        <v>17962</v>
      </c>
      <c r="E17" s="25">
        <v>20118</v>
      </c>
      <c r="F17" s="10">
        <f t="shared" si="0"/>
        <v>12.003117692907253</v>
      </c>
      <c r="G17" s="1"/>
      <c r="H17" s="1"/>
      <c r="I17" s="1"/>
    </row>
    <row r="18" spans="1:9" x14ac:dyDescent="0.25">
      <c r="A18" s="11" t="s">
        <v>52</v>
      </c>
      <c r="B18" s="26">
        <v>30497</v>
      </c>
      <c r="C18" s="26">
        <v>41708</v>
      </c>
      <c r="D18" s="26">
        <v>181582</v>
      </c>
      <c r="E18" s="26">
        <v>199071</v>
      </c>
      <c r="F18" s="13">
        <f t="shared" si="0"/>
        <v>9.6314612681873797</v>
      </c>
      <c r="G18" s="1"/>
      <c r="H18" s="1"/>
      <c r="I18" s="1"/>
    </row>
    <row r="19" spans="1:9" x14ac:dyDescent="0.25">
      <c r="A19" s="8" t="s">
        <v>53</v>
      </c>
      <c r="B19" s="25">
        <v>907</v>
      </c>
      <c r="C19" s="25">
        <v>1550</v>
      </c>
      <c r="D19" s="25">
        <v>7184</v>
      </c>
      <c r="E19" s="25">
        <v>7519</v>
      </c>
      <c r="F19" s="10">
        <f t="shared" si="0"/>
        <v>4.663140311804014</v>
      </c>
      <c r="G19" s="1"/>
      <c r="H19" s="1"/>
      <c r="I19" s="1"/>
    </row>
    <row r="20" spans="1:9" x14ac:dyDescent="0.25">
      <c r="A20" s="11" t="s">
        <v>54</v>
      </c>
      <c r="B20" s="26">
        <v>23608</v>
      </c>
      <c r="C20" s="26">
        <v>13545</v>
      </c>
      <c r="D20" s="26">
        <v>106558</v>
      </c>
      <c r="E20" s="26">
        <v>121267</v>
      </c>
      <c r="F20" s="13">
        <f t="shared" si="0"/>
        <v>13.803750070384197</v>
      </c>
      <c r="G20" s="1"/>
      <c r="H20" s="1"/>
      <c r="I20" s="1"/>
    </row>
    <row r="21" spans="1:9" x14ac:dyDescent="0.25">
      <c r="A21" s="8" t="s">
        <v>55</v>
      </c>
      <c r="B21" s="25">
        <v>10872</v>
      </c>
      <c r="C21" s="25">
        <v>8570</v>
      </c>
      <c r="D21" s="25">
        <v>45951</v>
      </c>
      <c r="E21" s="25">
        <v>46567</v>
      </c>
      <c r="F21" s="10">
        <f t="shared" si="0"/>
        <v>1.3405584209266408</v>
      </c>
      <c r="G21" s="1"/>
      <c r="H21" s="1"/>
      <c r="I21" s="1"/>
    </row>
    <row r="22" spans="1:9" x14ac:dyDescent="0.25">
      <c r="A22" s="11" t="s">
        <v>56</v>
      </c>
      <c r="B22" s="26">
        <v>133475</v>
      </c>
      <c r="C22" s="26">
        <v>170757</v>
      </c>
      <c r="D22" s="26">
        <v>1034151</v>
      </c>
      <c r="E22" s="26">
        <v>975225</v>
      </c>
      <c r="F22" s="13">
        <f t="shared" si="0"/>
        <v>-5.6980073509574538</v>
      </c>
      <c r="G22" s="1"/>
      <c r="H22" s="1"/>
      <c r="I22" s="1"/>
    </row>
    <row r="23" spans="1:9" x14ac:dyDescent="0.25">
      <c r="A23" s="8" t="s">
        <v>57</v>
      </c>
      <c r="B23" s="25">
        <v>10109</v>
      </c>
      <c r="C23" s="25">
        <v>6833</v>
      </c>
      <c r="D23" s="25">
        <v>43643</v>
      </c>
      <c r="E23" s="25">
        <v>59646</v>
      </c>
      <c r="F23" s="10">
        <f t="shared" si="0"/>
        <v>36.667965080310694</v>
      </c>
      <c r="G23" s="1"/>
      <c r="H23" s="1"/>
      <c r="I23" s="1"/>
    </row>
    <row r="24" spans="1:9" x14ac:dyDescent="0.25">
      <c r="A24" s="11" t="s">
        <v>58</v>
      </c>
      <c r="B24" s="26">
        <v>6082</v>
      </c>
      <c r="C24" s="26">
        <v>8017</v>
      </c>
      <c r="D24" s="26">
        <v>38434</v>
      </c>
      <c r="E24" s="26">
        <v>33960</v>
      </c>
      <c r="F24" s="13">
        <f t="shared" si="0"/>
        <v>-11.640734766092521</v>
      </c>
      <c r="G24" s="1"/>
      <c r="H24" s="1"/>
      <c r="I24" s="1"/>
    </row>
    <row r="25" spans="1:9" x14ac:dyDescent="0.25">
      <c r="A25" s="8" t="s">
        <v>59</v>
      </c>
      <c r="B25" s="25">
        <v>874</v>
      </c>
      <c r="C25" s="25">
        <v>0</v>
      </c>
      <c r="D25" s="25">
        <v>6965</v>
      </c>
      <c r="E25" s="25">
        <v>10111</v>
      </c>
      <c r="F25" s="10">
        <f t="shared" si="0"/>
        <v>45.168700646087586</v>
      </c>
      <c r="G25" s="1"/>
      <c r="H25" s="1"/>
      <c r="I25" s="1"/>
    </row>
    <row r="26" spans="1:9" x14ac:dyDescent="0.25">
      <c r="A26" s="11" t="s">
        <v>60</v>
      </c>
      <c r="B26" s="26">
        <v>2036</v>
      </c>
      <c r="C26" s="26">
        <v>1924</v>
      </c>
      <c r="D26" s="26">
        <v>8835</v>
      </c>
      <c r="E26" s="26">
        <v>8848</v>
      </c>
      <c r="F26" s="13">
        <f t="shared" si="0"/>
        <v>0.14714204867006231</v>
      </c>
      <c r="G26" s="1"/>
      <c r="H26" s="1"/>
      <c r="I26" s="1"/>
    </row>
    <row r="27" spans="1:9" x14ac:dyDescent="0.25">
      <c r="A27" s="8" t="s">
        <v>61</v>
      </c>
      <c r="B27" s="25">
        <v>2509</v>
      </c>
      <c r="C27" s="25">
        <v>3447</v>
      </c>
      <c r="D27" s="25">
        <v>20381</v>
      </c>
      <c r="E27" s="25">
        <v>24652</v>
      </c>
      <c r="F27" s="10">
        <f t="shared" si="0"/>
        <v>20.955792159364108</v>
      </c>
      <c r="G27" s="1"/>
      <c r="H27" s="1"/>
      <c r="I27" s="1"/>
    </row>
    <row r="28" spans="1:9" x14ac:dyDescent="0.25">
      <c r="A28" s="11" t="s">
        <v>62</v>
      </c>
      <c r="B28" s="26">
        <v>71802</v>
      </c>
      <c r="C28" s="26">
        <v>64478</v>
      </c>
      <c r="D28" s="26">
        <v>520996</v>
      </c>
      <c r="E28" s="26">
        <v>471337</v>
      </c>
      <c r="F28" s="13">
        <f t="shared" si="0"/>
        <v>-9.5315511059585845</v>
      </c>
      <c r="G28" s="1"/>
      <c r="H28" s="1"/>
      <c r="I28" s="1"/>
    </row>
    <row r="29" spans="1:9" x14ac:dyDescent="0.25">
      <c r="A29" s="8" t="s">
        <v>63</v>
      </c>
      <c r="B29" s="25">
        <v>5240</v>
      </c>
      <c r="C29" s="25">
        <v>6928</v>
      </c>
      <c r="D29" s="25">
        <v>30431</v>
      </c>
      <c r="E29" s="25">
        <v>26548</v>
      </c>
      <c r="F29" s="10">
        <f t="shared" si="0"/>
        <v>-12.760014458939892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19315</v>
      </c>
      <c r="C31" s="25">
        <v>12642</v>
      </c>
      <c r="D31" s="25">
        <v>125611</v>
      </c>
      <c r="E31" s="25">
        <v>90517</v>
      </c>
      <c r="F31" s="10">
        <f t="shared" si="0"/>
        <v>-27.938635947488677</v>
      </c>
      <c r="G31" s="1"/>
      <c r="H31" s="1"/>
      <c r="I31" s="1"/>
    </row>
    <row r="32" spans="1:9" x14ac:dyDescent="0.25">
      <c r="A32" s="11" t="s">
        <v>66</v>
      </c>
      <c r="B32" s="26">
        <v>28216</v>
      </c>
      <c r="C32" s="26">
        <v>17820</v>
      </c>
      <c r="D32" s="26">
        <v>159081</v>
      </c>
      <c r="E32" s="26">
        <v>110796</v>
      </c>
      <c r="F32" s="13">
        <f t="shared" si="0"/>
        <v>-30.352461953344516</v>
      </c>
      <c r="G32" s="1"/>
      <c r="H32" s="1"/>
      <c r="I32" s="1"/>
    </row>
    <row r="33" spans="1:9" x14ac:dyDescent="0.25">
      <c r="A33" s="8" t="s">
        <v>67</v>
      </c>
      <c r="B33" s="25">
        <v>40446</v>
      </c>
      <c r="C33" s="25">
        <v>35316</v>
      </c>
      <c r="D33" s="25">
        <v>200711</v>
      </c>
      <c r="E33" s="25">
        <v>210805</v>
      </c>
      <c r="F33" s="10">
        <f t="shared" si="0"/>
        <v>5.0291214731629026</v>
      </c>
      <c r="G33" s="1"/>
      <c r="H33" s="1"/>
      <c r="I33" s="1"/>
    </row>
    <row r="34" spans="1:9" x14ac:dyDescent="0.25">
      <c r="A34" s="11" t="s">
        <v>68</v>
      </c>
      <c r="B34" s="26">
        <v>343</v>
      </c>
      <c r="C34" s="26">
        <v>584</v>
      </c>
      <c r="D34" s="26">
        <v>3877</v>
      </c>
      <c r="E34" s="26">
        <v>4404</v>
      </c>
      <c r="F34" s="13">
        <f t="shared" si="0"/>
        <v>13.592984266185198</v>
      </c>
      <c r="G34" s="1"/>
      <c r="H34" s="1"/>
      <c r="I34" s="1"/>
    </row>
    <row r="35" spans="1:9" x14ac:dyDescent="0.25">
      <c r="A35" s="14" t="s">
        <v>69</v>
      </c>
      <c r="B35" s="15">
        <f>SUM(B7:B34)</f>
        <v>823670</v>
      </c>
      <c r="C35" s="15">
        <f t="shared" ref="C35:E35" si="1">SUM(C7:C34)</f>
        <v>827435</v>
      </c>
      <c r="D35" s="15">
        <f t="shared" si="1"/>
        <v>4919939</v>
      </c>
      <c r="E35" s="15">
        <f t="shared" si="1"/>
        <v>4849006</v>
      </c>
      <c r="F35" s="16">
        <f t="shared" si="0"/>
        <v>-1.4417455175765355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29231</v>
      </c>
      <c r="C38" s="41">
        <f>D7</f>
        <v>35123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1569629</v>
      </c>
      <c r="G38" s="42">
        <f>LOOKUP(E38,$A$38:$A$65,$C$38:$C$65)</f>
        <v>1390047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30832</v>
      </c>
      <c r="C39" s="41">
        <f t="shared" ref="C39:C65" si="5">D8</f>
        <v>25013</v>
      </c>
      <c r="D39" s="41">
        <f t="shared" ref="D39:D65" si="6">_xlfn.RANK.EQ(B39,$B$38:$B$65)+COUNTIF($B$38:$B$65,B39)-1</f>
        <v>18</v>
      </c>
      <c r="E39" s="42" t="str">
        <f t="shared" si="2"/>
        <v>LAS PALMAS</v>
      </c>
      <c r="F39" s="42">
        <f t="shared" ref="F39:F54" si="7">LOOKUP(E39,$A$38:$A$65,$B$38:$B$65)</f>
        <v>975225</v>
      </c>
      <c r="G39" s="42">
        <f t="shared" ref="G39:G65" si="8">LOOKUP(E39,$A$38:$A$65,$C$38:$C$65)</f>
        <v>1034151</v>
      </c>
    </row>
    <row r="40" spans="1:9" x14ac:dyDescent="0.25">
      <c r="A40" s="42" t="str">
        <f t="shared" si="3"/>
        <v>ALMERIA</v>
      </c>
      <c r="B40" s="41">
        <f t="shared" si="4"/>
        <v>51481</v>
      </c>
      <c r="C40" s="41">
        <f t="shared" si="5"/>
        <v>61377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471337</v>
      </c>
      <c r="G40" s="42">
        <f t="shared" si="8"/>
        <v>520996</v>
      </c>
    </row>
    <row r="41" spans="1:9" x14ac:dyDescent="0.25">
      <c r="A41" s="42" t="str">
        <f t="shared" si="3"/>
        <v>AVILES</v>
      </c>
      <c r="B41" s="41">
        <f t="shared" si="4"/>
        <v>27930</v>
      </c>
      <c r="C41" s="41">
        <f t="shared" si="5"/>
        <v>26393</v>
      </c>
      <c r="D41" s="41">
        <f t="shared" si="6"/>
        <v>20</v>
      </c>
      <c r="E41" s="42" t="str">
        <f t="shared" si="2"/>
        <v>BARCELONA</v>
      </c>
      <c r="F41" s="42">
        <f t="shared" si="7"/>
        <v>466043</v>
      </c>
      <c r="G41" s="42">
        <f t="shared" si="8"/>
        <v>541472</v>
      </c>
    </row>
    <row r="42" spans="1:9" x14ac:dyDescent="0.25">
      <c r="A42" s="42" t="str">
        <f t="shared" si="3"/>
        <v>BAHIA DE ALGECIRAS</v>
      </c>
      <c r="B42" s="41">
        <f t="shared" si="4"/>
        <v>1569629</v>
      </c>
      <c r="C42" s="41">
        <f t="shared" si="5"/>
        <v>1390047</v>
      </c>
      <c r="D42" s="41">
        <f t="shared" si="6"/>
        <v>1</v>
      </c>
      <c r="E42" s="42" t="str">
        <f t="shared" si="2"/>
        <v>VIGO</v>
      </c>
      <c r="F42" s="42">
        <f t="shared" si="7"/>
        <v>210805</v>
      </c>
      <c r="G42" s="42">
        <f t="shared" si="8"/>
        <v>200711</v>
      </c>
    </row>
    <row r="43" spans="1:9" x14ac:dyDescent="0.25">
      <c r="A43" s="42" t="str">
        <f t="shared" si="3"/>
        <v>BAHIA DE CADIZ</v>
      </c>
      <c r="B43" s="41">
        <f t="shared" si="4"/>
        <v>40705</v>
      </c>
      <c r="C43" s="41">
        <f t="shared" si="5"/>
        <v>41331</v>
      </c>
      <c r="D43" s="41">
        <f t="shared" si="6"/>
        <v>16</v>
      </c>
      <c r="E43" s="42" t="str">
        <f t="shared" si="2"/>
        <v>CEUTA</v>
      </c>
      <c r="F43" s="42">
        <f t="shared" si="7"/>
        <v>199071</v>
      </c>
      <c r="G43" s="42">
        <f t="shared" si="8"/>
        <v>181582</v>
      </c>
    </row>
    <row r="44" spans="1:9" x14ac:dyDescent="0.25">
      <c r="A44" s="42" t="str">
        <f t="shared" si="3"/>
        <v>BALEARES</v>
      </c>
      <c r="B44" s="41">
        <f t="shared" si="4"/>
        <v>84230</v>
      </c>
      <c r="C44" s="41">
        <f t="shared" si="5"/>
        <v>109132</v>
      </c>
      <c r="D44" s="41">
        <f t="shared" si="6"/>
        <v>10</v>
      </c>
      <c r="E44" s="42" t="str">
        <f t="shared" si="2"/>
        <v>GIJON</v>
      </c>
      <c r="F44" s="42">
        <f t="shared" si="7"/>
        <v>121267</v>
      </c>
      <c r="G44" s="42">
        <f t="shared" si="8"/>
        <v>106558</v>
      </c>
    </row>
    <row r="45" spans="1:9" x14ac:dyDescent="0.25">
      <c r="A45" s="42" t="str">
        <f t="shared" si="3"/>
        <v>BARCELONA</v>
      </c>
      <c r="B45" s="41">
        <f t="shared" si="4"/>
        <v>466043</v>
      </c>
      <c r="C45" s="41">
        <f t="shared" si="5"/>
        <v>541472</v>
      </c>
      <c r="D45" s="41">
        <f t="shared" si="6"/>
        <v>4</v>
      </c>
      <c r="E45" s="42" t="str">
        <f t="shared" si="2"/>
        <v>VALENCIA</v>
      </c>
      <c r="F45" s="42">
        <f t="shared" si="7"/>
        <v>110796</v>
      </c>
      <c r="G45" s="42">
        <f t="shared" si="8"/>
        <v>159081</v>
      </c>
    </row>
    <row r="46" spans="1:9" x14ac:dyDescent="0.25">
      <c r="A46" s="42" t="str">
        <f t="shared" si="3"/>
        <v>BILBAO</v>
      </c>
      <c r="B46" s="41">
        <f t="shared" si="4"/>
        <v>69105</v>
      </c>
      <c r="C46" s="41">
        <f t="shared" si="5"/>
        <v>67053</v>
      </c>
      <c r="D46" s="41">
        <f t="shared" si="6"/>
        <v>11</v>
      </c>
      <c r="E46" s="42" t="str">
        <f t="shared" si="2"/>
        <v>TARRAGONA</v>
      </c>
      <c r="F46" s="42">
        <f t="shared" si="7"/>
        <v>90517</v>
      </c>
      <c r="G46" s="42">
        <f t="shared" si="8"/>
        <v>125611</v>
      </c>
    </row>
    <row r="47" spans="1:9" x14ac:dyDescent="0.25">
      <c r="A47" s="42" t="str">
        <f t="shared" si="3"/>
        <v>CARTAGENA</v>
      </c>
      <c r="B47" s="41">
        <f t="shared" si="4"/>
        <v>58429</v>
      </c>
      <c r="C47" s="41">
        <f t="shared" si="5"/>
        <v>70645</v>
      </c>
      <c r="D47" s="41">
        <f t="shared" si="6"/>
        <v>13</v>
      </c>
      <c r="E47" s="42" t="str">
        <f t="shared" si="2"/>
        <v>BALEARES</v>
      </c>
      <c r="F47" s="42">
        <f t="shared" si="7"/>
        <v>84230</v>
      </c>
      <c r="G47" s="42">
        <f t="shared" si="8"/>
        <v>109132</v>
      </c>
    </row>
    <row r="48" spans="1:9" x14ac:dyDescent="0.25">
      <c r="A48" s="42" t="str">
        <f t="shared" si="3"/>
        <v>CASTELLON</v>
      </c>
      <c r="B48" s="41">
        <f t="shared" si="4"/>
        <v>20118</v>
      </c>
      <c r="C48" s="41">
        <f t="shared" si="5"/>
        <v>17962</v>
      </c>
      <c r="D48" s="41">
        <f t="shared" si="6"/>
        <v>23</v>
      </c>
      <c r="E48" s="42" t="str">
        <f t="shared" si="2"/>
        <v>BILBAO</v>
      </c>
      <c r="F48" s="42">
        <f t="shared" si="7"/>
        <v>69105</v>
      </c>
      <c r="G48" s="42">
        <f t="shared" si="8"/>
        <v>67053</v>
      </c>
    </row>
    <row r="49" spans="1:7" x14ac:dyDescent="0.25">
      <c r="A49" s="42" t="str">
        <f t="shared" si="3"/>
        <v>CEUTA</v>
      </c>
      <c r="B49" s="41">
        <f t="shared" si="4"/>
        <v>199071</v>
      </c>
      <c r="C49" s="41">
        <f t="shared" si="5"/>
        <v>181582</v>
      </c>
      <c r="D49" s="41">
        <f t="shared" si="6"/>
        <v>6</v>
      </c>
      <c r="E49" s="42" t="str">
        <f t="shared" si="2"/>
        <v>MALAGA</v>
      </c>
      <c r="F49" s="42">
        <f t="shared" si="7"/>
        <v>59646</v>
      </c>
      <c r="G49" s="42">
        <f t="shared" si="8"/>
        <v>43643</v>
      </c>
    </row>
    <row r="50" spans="1:7" x14ac:dyDescent="0.25">
      <c r="A50" s="42" t="str">
        <f t="shared" si="3"/>
        <v>FERROL-SAN CIBRAO</v>
      </c>
      <c r="B50" s="41">
        <f t="shared" si="4"/>
        <v>7519</v>
      </c>
      <c r="C50" s="41">
        <f t="shared" si="5"/>
        <v>7184</v>
      </c>
      <c r="D50" s="41">
        <f t="shared" si="6"/>
        <v>26</v>
      </c>
      <c r="E50" s="42" t="str">
        <f t="shared" si="2"/>
        <v>CARTAGENA</v>
      </c>
      <c r="F50" s="42">
        <f t="shared" si="7"/>
        <v>58429</v>
      </c>
      <c r="G50" s="42">
        <f t="shared" si="8"/>
        <v>70645</v>
      </c>
    </row>
    <row r="51" spans="1:7" x14ac:dyDescent="0.25">
      <c r="A51" s="42" t="str">
        <f t="shared" si="3"/>
        <v>GIJON</v>
      </c>
      <c r="B51" s="41">
        <f t="shared" si="4"/>
        <v>121267</v>
      </c>
      <c r="C51" s="41">
        <f t="shared" si="5"/>
        <v>106558</v>
      </c>
      <c r="D51" s="41">
        <f t="shared" si="6"/>
        <v>7</v>
      </c>
      <c r="E51" s="42" t="str">
        <f t="shared" si="2"/>
        <v>ALMERIA</v>
      </c>
      <c r="F51" s="42">
        <f t="shared" si="7"/>
        <v>51481</v>
      </c>
      <c r="G51" s="42">
        <f t="shared" si="8"/>
        <v>61377</v>
      </c>
    </row>
    <row r="52" spans="1:7" x14ac:dyDescent="0.25">
      <c r="A52" s="42" t="str">
        <f t="shared" si="3"/>
        <v>HUELVA</v>
      </c>
      <c r="B52" s="41">
        <f t="shared" si="4"/>
        <v>46567</v>
      </c>
      <c r="C52" s="41">
        <f t="shared" si="5"/>
        <v>45951</v>
      </c>
      <c r="D52" s="41">
        <f t="shared" si="6"/>
        <v>15</v>
      </c>
      <c r="E52" s="42" t="str">
        <f t="shared" si="2"/>
        <v>HUELVA</v>
      </c>
      <c r="F52" s="42">
        <f t="shared" si="7"/>
        <v>46567</v>
      </c>
      <c r="G52" s="42">
        <f t="shared" si="8"/>
        <v>45951</v>
      </c>
    </row>
    <row r="53" spans="1:7" x14ac:dyDescent="0.25">
      <c r="A53" s="42" t="str">
        <f t="shared" si="3"/>
        <v>LAS PALMAS</v>
      </c>
      <c r="B53" s="41">
        <f t="shared" si="4"/>
        <v>975225</v>
      </c>
      <c r="C53" s="41">
        <f t="shared" si="5"/>
        <v>1034151</v>
      </c>
      <c r="D53" s="41">
        <f t="shared" si="6"/>
        <v>2</v>
      </c>
      <c r="E53" s="42" t="str">
        <f t="shared" si="2"/>
        <v>BAHIA DE CADIZ</v>
      </c>
      <c r="F53" s="42">
        <f t="shared" si="7"/>
        <v>40705</v>
      </c>
      <c r="G53" s="42">
        <f t="shared" si="8"/>
        <v>41331</v>
      </c>
    </row>
    <row r="54" spans="1:7" x14ac:dyDescent="0.25">
      <c r="A54" s="42" t="str">
        <f t="shared" si="3"/>
        <v>MALAGA</v>
      </c>
      <c r="B54" s="41">
        <f t="shared" si="4"/>
        <v>59646</v>
      </c>
      <c r="C54" s="41">
        <f t="shared" si="5"/>
        <v>43643</v>
      </c>
      <c r="D54" s="41">
        <f t="shared" si="6"/>
        <v>12</v>
      </c>
      <c r="E54" s="42" t="str">
        <f t="shared" si="2"/>
        <v>MARIN Y RIA DE PONTEVEDRA</v>
      </c>
      <c r="F54" s="42">
        <f t="shared" si="7"/>
        <v>33960</v>
      </c>
      <c r="G54" s="42">
        <f t="shared" si="8"/>
        <v>38434</v>
      </c>
    </row>
    <row r="55" spans="1:7" x14ac:dyDescent="0.25">
      <c r="A55" s="42" t="str">
        <f t="shared" si="3"/>
        <v>MARIN Y RIA DE PONTEVEDRA</v>
      </c>
      <c r="B55" s="41">
        <f t="shared" si="4"/>
        <v>33960</v>
      </c>
      <c r="C55" s="41">
        <f t="shared" si="5"/>
        <v>38434</v>
      </c>
      <c r="D55" s="41">
        <f t="shared" si="6"/>
        <v>17</v>
      </c>
      <c r="E55" s="42" t="str">
        <f t="shared" si="2"/>
        <v>ALICANTE</v>
      </c>
      <c r="F55" s="42">
        <f t="shared" ref="F55:F65" si="9">LOOKUP(E55,$A$38:$A$65,$B$38:$B$65)</f>
        <v>30832</v>
      </c>
      <c r="G55" s="42">
        <f t="shared" si="8"/>
        <v>25013</v>
      </c>
    </row>
    <row r="56" spans="1:7" x14ac:dyDescent="0.25">
      <c r="A56" s="42" t="str">
        <f t="shared" si="3"/>
        <v>MELILLA</v>
      </c>
      <c r="B56" s="41">
        <f t="shared" si="4"/>
        <v>10111</v>
      </c>
      <c r="C56" s="41">
        <f t="shared" si="5"/>
        <v>6965</v>
      </c>
      <c r="D56" s="41">
        <f t="shared" si="6"/>
        <v>24</v>
      </c>
      <c r="E56" s="42" t="str">
        <f t="shared" si="2"/>
        <v>A CORUÑA</v>
      </c>
      <c r="F56" s="42">
        <f t="shared" si="9"/>
        <v>29231</v>
      </c>
      <c r="G56" s="42">
        <f t="shared" si="8"/>
        <v>35123</v>
      </c>
    </row>
    <row r="57" spans="1:7" x14ac:dyDescent="0.25">
      <c r="A57" s="42" t="str">
        <f t="shared" si="3"/>
        <v>MOTRIL</v>
      </c>
      <c r="B57" s="41">
        <f t="shared" si="4"/>
        <v>8848</v>
      </c>
      <c r="C57" s="41">
        <f t="shared" si="5"/>
        <v>8835</v>
      </c>
      <c r="D57" s="41">
        <f t="shared" si="6"/>
        <v>25</v>
      </c>
      <c r="E57" s="42" t="str">
        <f t="shared" si="2"/>
        <v>AVILES</v>
      </c>
      <c r="F57" s="42">
        <f t="shared" si="9"/>
        <v>27930</v>
      </c>
      <c r="G57" s="42">
        <f t="shared" si="8"/>
        <v>26393</v>
      </c>
    </row>
    <row r="58" spans="1:7" x14ac:dyDescent="0.25">
      <c r="A58" s="42" t="str">
        <f t="shared" si="3"/>
        <v>PASAIA</v>
      </c>
      <c r="B58" s="41">
        <f t="shared" si="4"/>
        <v>24652</v>
      </c>
      <c r="C58" s="41">
        <f t="shared" si="5"/>
        <v>20381</v>
      </c>
      <c r="D58" s="41">
        <f t="shared" si="6"/>
        <v>22</v>
      </c>
      <c r="E58" s="42" t="str">
        <f t="shared" si="2"/>
        <v>SANTANDER</v>
      </c>
      <c r="F58" s="42">
        <f t="shared" si="9"/>
        <v>26548</v>
      </c>
      <c r="G58" s="42">
        <f t="shared" si="8"/>
        <v>30431</v>
      </c>
    </row>
    <row r="59" spans="1:7" x14ac:dyDescent="0.25">
      <c r="A59" s="42" t="str">
        <f t="shared" si="3"/>
        <v>SANTA CRUZ DE TENERIFE</v>
      </c>
      <c r="B59" s="41">
        <f t="shared" si="4"/>
        <v>471337</v>
      </c>
      <c r="C59" s="41">
        <f t="shared" si="5"/>
        <v>520996</v>
      </c>
      <c r="D59" s="41">
        <f t="shared" si="6"/>
        <v>3</v>
      </c>
      <c r="E59" s="42" t="str">
        <f t="shared" si="2"/>
        <v>PASAIA</v>
      </c>
      <c r="F59" s="42">
        <f t="shared" si="9"/>
        <v>24652</v>
      </c>
      <c r="G59" s="42">
        <f t="shared" si="8"/>
        <v>20381</v>
      </c>
    </row>
    <row r="60" spans="1:7" x14ac:dyDescent="0.25">
      <c r="A60" s="42" t="str">
        <f t="shared" si="3"/>
        <v>SANTANDER</v>
      </c>
      <c r="B60" s="41">
        <f t="shared" si="4"/>
        <v>26548</v>
      </c>
      <c r="C60" s="41">
        <f t="shared" si="5"/>
        <v>30431</v>
      </c>
      <c r="D60" s="41">
        <f t="shared" si="6"/>
        <v>21</v>
      </c>
      <c r="E60" s="42" t="str">
        <f t="shared" si="2"/>
        <v>CASTELLON</v>
      </c>
      <c r="F60" s="42">
        <f t="shared" si="9"/>
        <v>20118</v>
      </c>
      <c r="G60" s="42">
        <f t="shared" si="8"/>
        <v>17962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MELILLA</v>
      </c>
      <c r="F61" s="42">
        <f t="shared" si="9"/>
        <v>10111</v>
      </c>
      <c r="G61" s="42">
        <f t="shared" si="8"/>
        <v>6965</v>
      </c>
    </row>
    <row r="62" spans="1:7" x14ac:dyDescent="0.25">
      <c r="A62" s="42" t="str">
        <f t="shared" si="3"/>
        <v>TARRAGONA</v>
      </c>
      <c r="B62" s="41">
        <f t="shared" si="4"/>
        <v>90517</v>
      </c>
      <c r="C62" s="41">
        <f t="shared" si="5"/>
        <v>125611</v>
      </c>
      <c r="D62" s="41">
        <f t="shared" si="6"/>
        <v>9</v>
      </c>
      <c r="E62" s="42" t="str">
        <f t="shared" si="2"/>
        <v>MOTRIL</v>
      </c>
      <c r="F62" s="42">
        <f t="shared" si="9"/>
        <v>8848</v>
      </c>
      <c r="G62" s="42">
        <f t="shared" si="8"/>
        <v>8835</v>
      </c>
    </row>
    <row r="63" spans="1:7" x14ac:dyDescent="0.25">
      <c r="A63" s="42" t="str">
        <f t="shared" si="3"/>
        <v>VALENCIA</v>
      </c>
      <c r="B63" s="41">
        <f t="shared" si="4"/>
        <v>110796</v>
      </c>
      <c r="C63" s="41">
        <f t="shared" si="5"/>
        <v>159081</v>
      </c>
      <c r="D63" s="41">
        <f t="shared" si="6"/>
        <v>8</v>
      </c>
      <c r="E63" s="42" t="str">
        <f t="shared" si="2"/>
        <v>FERROL-SAN CIBRAO</v>
      </c>
      <c r="F63" s="42">
        <f t="shared" si="9"/>
        <v>7519</v>
      </c>
      <c r="G63" s="42">
        <f t="shared" si="8"/>
        <v>7184</v>
      </c>
    </row>
    <row r="64" spans="1:7" x14ac:dyDescent="0.25">
      <c r="A64" s="42" t="str">
        <f t="shared" si="3"/>
        <v>VIGO</v>
      </c>
      <c r="B64" s="41">
        <f t="shared" si="4"/>
        <v>210805</v>
      </c>
      <c r="C64" s="41">
        <f t="shared" si="5"/>
        <v>200711</v>
      </c>
      <c r="D64" s="41">
        <f t="shared" si="6"/>
        <v>5</v>
      </c>
      <c r="E64" s="42" t="str">
        <f t="shared" si="2"/>
        <v>VILAGARCIA</v>
      </c>
      <c r="F64" s="42">
        <f t="shared" si="9"/>
        <v>4404</v>
      </c>
      <c r="G64" s="42">
        <f t="shared" si="8"/>
        <v>3877</v>
      </c>
    </row>
    <row r="65" spans="1:7" x14ac:dyDescent="0.25">
      <c r="A65" s="42" t="str">
        <f t="shared" si="3"/>
        <v>VILAGARCIA</v>
      </c>
      <c r="B65" s="41">
        <f t="shared" si="4"/>
        <v>4404</v>
      </c>
      <c r="C65" s="41">
        <f t="shared" si="5"/>
        <v>3877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11820</v>
      </c>
      <c r="E10" s="28">
        <v>6382</v>
      </c>
      <c r="F10" s="13">
        <f t="shared" si="0"/>
        <v>-46.006768189509309</v>
      </c>
      <c r="G10" s="1"/>
      <c r="H10" s="1"/>
      <c r="I10" s="1"/>
    </row>
    <row r="11" spans="1:12" x14ac:dyDescent="0.25">
      <c r="A11" s="8" t="s">
        <v>45</v>
      </c>
      <c r="B11" s="27">
        <v>2803810</v>
      </c>
      <c r="C11" s="27">
        <v>2791101</v>
      </c>
      <c r="D11" s="27">
        <v>16626557</v>
      </c>
      <c r="E11" s="27">
        <v>16623916</v>
      </c>
      <c r="F11" s="10">
        <f t="shared" si="0"/>
        <v>-1.5884226662194578E-2</v>
      </c>
      <c r="G11" s="1"/>
      <c r="H11" s="1"/>
      <c r="I11" s="1"/>
    </row>
    <row r="12" spans="1:12" x14ac:dyDescent="0.25">
      <c r="A12" s="11" t="s">
        <v>46</v>
      </c>
      <c r="B12" s="28">
        <v>2006</v>
      </c>
      <c r="C12" s="28">
        <v>5618</v>
      </c>
      <c r="D12" s="28">
        <v>25615</v>
      </c>
      <c r="E12" s="28">
        <v>58118</v>
      </c>
      <c r="F12" s="13">
        <f t="shared" si="0"/>
        <v>126.89049385125904</v>
      </c>
      <c r="G12" s="1"/>
      <c r="H12" s="1"/>
      <c r="I12" s="1"/>
    </row>
    <row r="13" spans="1:12" x14ac:dyDescent="0.25">
      <c r="A13" s="8" t="s">
        <v>47</v>
      </c>
      <c r="B13" s="27">
        <v>9719</v>
      </c>
      <c r="C13" s="27">
        <v>2464</v>
      </c>
      <c r="D13" s="27">
        <v>49478</v>
      </c>
      <c r="E13" s="27">
        <v>13660</v>
      </c>
      <c r="F13" s="10">
        <f t="shared" si="0"/>
        <v>-72.391770079631357</v>
      </c>
      <c r="G13" s="1"/>
      <c r="H13" s="1"/>
      <c r="I13" s="1"/>
    </row>
    <row r="14" spans="1:12" x14ac:dyDescent="0.25">
      <c r="A14" s="11" t="s">
        <v>48</v>
      </c>
      <c r="B14" s="28">
        <v>729446</v>
      </c>
      <c r="C14" s="28">
        <v>943249</v>
      </c>
      <c r="D14" s="28">
        <v>4174504</v>
      </c>
      <c r="E14" s="28">
        <v>4967912</v>
      </c>
      <c r="F14" s="13">
        <f t="shared" si="0"/>
        <v>19.006042394497641</v>
      </c>
      <c r="G14" s="1"/>
      <c r="H14" s="1"/>
      <c r="I14" s="1"/>
    </row>
    <row r="15" spans="1:12" x14ac:dyDescent="0.25">
      <c r="A15" s="8" t="s">
        <v>49</v>
      </c>
      <c r="B15" s="27">
        <v>112118</v>
      </c>
      <c r="C15" s="27">
        <v>138983</v>
      </c>
      <c r="D15" s="27">
        <v>697870</v>
      </c>
      <c r="E15" s="27">
        <v>597608</v>
      </c>
      <c r="F15" s="10">
        <f t="shared" si="0"/>
        <v>-14.366859157149619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2</v>
      </c>
      <c r="E16" s="28">
        <v>2005</v>
      </c>
      <c r="F16" s="13">
        <f t="shared" si="0"/>
        <v>100150</v>
      </c>
      <c r="G16" s="1"/>
      <c r="H16" s="1"/>
      <c r="I16" s="1"/>
    </row>
    <row r="17" spans="1:9" x14ac:dyDescent="0.25">
      <c r="A17" s="8" t="s">
        <v>51</v>
      </c>
      <c r="B17" s="27">
        <v>70</v>
      </c>
      <c r="C17" s="27">
        <v>333</v>
      </c>
      <c r="D17" s="27">
        <v>1475</v>
      </c>
      <c r="E17" s="27">
        <v>1668</v>
      </c>
      <c r="F17" s="10">
        <f t="shared" si="0"/>
        <v>13.084745762711862</v>
      </c>
      <c r="G17" s="1"/>
      <c r="H17" s="1"/>
      <c r="I17" s="1"/>
    </row>
    <row r="18" spans="1:9" x14ac:dyDescent="0.25">
      <c r="A18" s="11" t="s">
        <v>52</v>
      </c>
      <c r="B18" s="28">
        <v>2108</v>
      </c>
      <c r="C18" s="28">
        <v>82273</v>
      </c>
      <c r="D18" s="28">
        <v>173215</v>
      </c>
      <c r="E18" s="28">
        <v>412940</v>
      </c>
      <c r="F18" s="13">
        <f t="shared" si="0"/>
        <v>138.39736743353635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0</v>
      </c>
      <c r="C20" s="28">
        <v>11475</v>
      </c>
      <c r="D20" s="28">
        <v>0</v>
      </c>
      <c r="E20" s="28">
        <v>81231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773241</v>
      </c>
      <c r="C22" s="28">
        <v>888105</v>
      </c>
      <c r="D22" s="28">
        <v>4595915</v>
      </c>
      <c r="E22" s="28">
        <v>4614144</v>
      </c>
      <c r="F22" s="13">
        <f t="shared" si="0"/>
        <v>0.39663483767650121</v>
      </c>
      <c r="G22" s="1"/>
      <c r="H22" s="1"/>
      <c r="I22" s="1"/>
    </row>
    <row r="23" spans="1:9" x14ac:dyDescent="0.25">
      <c r="A23" s="8" t="s">
        <v>57</v>
      </c>
      <c r="B23" s="27">
        <v>220213</v>
      </c>
      <c r="C23" s="27">
        <v>168470</v>
      </c>
      <c r="D23" s="27">
        <v>836945</v>
      </c>
      <c r="E23" s="27">
        <v>943291</v>
      </c>
      <c r="F23" s="10">
        <f t="shared" si="0"/>
        <v>12.706450244639726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0</v>
      </c>
      <c r="E26" s="2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40466</v>
      </c>
      <c r="C28" s="28">
        <v>25225</v>
      </c>
      <c r="D28" s="28">
        <v>268001</v>
      </c>
      <c r="E28" s="28">
        <v>171608</v>
      </c>
      <c r="F28" s="13">
        <f t="shared" si="0"/>
        <v>-35.967403106704822</v>
      </c>
      <c r="G28" s="1"/>
      <c r="H28" s="1"/>
      <c r="I28" s="1"/>
    </row>
    <row r="29" spans="1:9" x14ac:dyDescent="0.25">
      <c r="A29" s="8" t="s">
        <v>63</v>
      </c>
      <c r="B29" s="27">
        <v>161</v>
      </c>
      <c r="C29" s="27">
        <v>1761</v>
      </c>
      <c r="D29" s="27">
        <v>981</v>
      </c>
      <c r="E29" s="27">
        <v>5262</v>
      </c>
      <c r="F29" s="10">
        <f t="shared" si="0"/>
        <v>436.39143730886849</v>
      </c>
      <c r="G29" s="1"/>
      <c r="H29" s="1"/>
      <c r="I29" s="1"/>
    </row>
    <row r="30" spans="1:9" x14ac:dyDescent="0.25">
      <c r="A30" s="11" t="s">
        <v>64</v>
      </c>
      <c r="B30" s="28">
        <v>6</v>
      </c>
      <c r="C30" s="28">
        <v>0</v>
      </c>
      <c r="D30" s="28">
        <v>6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7">
        <v>218335</v>
      </c>
      <c r="C31" s="27">
        <v>212897</v>
      </c>
      <c r="D31" s="27">
        <v>1268010</v>
      </c>
      <c r="E31" s="27">
        <v>1435037</v>
      </c>
      <c r="F31" s="10">
        <f t="shared" si="0"/>
        <v>13.172372457630459</v>
      </c>
      <c r="G31" s="1"/>
      <c r="H31" s="1"/>
      <c r="I31" s="1"/>
    </row>
    <row r="32" spans="1:9" x14ac:dyDescent="0.25">
      <c r="A32" s="11" t="s">
        <v>66</v>
      </c>
      <c r="B32" s="28">
        <v>891483</v>
      </c>
      <c r="C32" s="28">
        <v>923163</v>
      </c>
      <c r="D32" s="28">
        <v>4806995</v>
      </c>
      <c r="E32" s="28">
        <v>5214316</v>
      </c>
      <c r="F32" s="13">
        <f t="shared" si="0"/>
        <v>8.4735057972808363</v>
      </c>
      <c r="G32" s="1"/>
      <c r="H32" s="1"/>
      <c r="I32" s="1"/>
    </row>
    <row r="33" spans="1:9" x14ac:dyDescent="0.25">
      <c r="A33" s="8" t="s">
        <v>67</v>
      </c>
      <c r="B33" s="27">
        <v>6824</v>
      </c>
      <c r="C33" s="27">
        <v>9791</v>
      </c>
      <c r="D33" s="27">
        <v>39337</v>
      </c>
      <c r="E33" s="27">
        <v>42264</v>
      </c>
      <c r="F33" s="10">
        <f t="shared" si="0"/>
        <v>7.4408317868673208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5810006</v>
      </c>
      <c r="C35" s="15">
        <f t="shared" ref="C35:E35" si="1">SUM(C7:C34)</f>
        <v>6204908</v>
      </c>
      <c r="D35" s="15">
        <f t="shared" si="1"/>
        <v>33576726</v>
      </c>
      <c r="E35" s="15">
        <f t="shared" si="1"/>
        <v>35191364</v>
      </c>
      <c r="F35" s="16">
        <f t="shared" si="0"/>
        <v>4.8088011916349416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16623916</v>
      </c>
      <c r="G38" s="42">
        <f>LOOKUP(E38,$A$38:$A$65,$C$38:$C$65)</f>
        <v>16626557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5214316</v>
      </c>
      <c r="G39" s="42">
        <f t="shared" ref="G39:G65" si="8">LOOKUP(E39,$A$38:$A$65,$C$38:$C$65)</f>
        <v>4806995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4967912</v>
      </c>
      <c r="G40" s="42">
        <f t="shared" si="8"/>
        <v>4174504</v>
      </c>
    </row>
    <row r="41" spans="1:9" x14ac:dyDescent="0.25">
      <c r="A41" s="42" t="str">
        <f t="shared" si="3"/>
        <v>AVILES</v>
      </c>
      <c r="B41" s="41">
        <f t="shared" si="4"/>
        <v>6382</v>
      </c>
      <c r="C41" s="41">
        <f t="shared" si="5"/>
        <v>11820</v>
      </c>
      <c r="D41" s="41">
        <f t="shared" si="6"/>
        <v>14</v>
      </c>
      <c r="E41" s="42" t="str">
        <f t="shared" si="2"/>
        <v>LAS PALMAS</v>
      </c>
      <c r="F41" s="42">
        <f t="shared" si="7"/>
        <v>4614144</v>
      </c>
      <c r="G41" s="42">
        <f t="shared" si="8"/>
        <v>4595915</v>
      </c>
    </row>
    <row r="42" spans="1:9" x14ac:dyDescent="0.25">
      <c r="A42" s="42" t="str">
        <f t="shared" si="3"/>
        <v>BAHIA DE ALGECIRAS</v>
      </c>
      <c r="B42" s="41">
        <f t="shared" si="4"/>
        <v>16623916</v>
      </c>
      <c r="C42" s="41">
        <f t="shared" si="5"/>
        <v>16626557</v>
      </c>
      <c r="D42" s="41">
        <f t="shared" si="6"/>
        <v>1</v>
      </c>
      <c r="E42" s="42" t="str">
        <f t="shared" si="2"/>
        <v>TARRAGONA</v>
      </c>
      <c r="F42" s="42">
        <f t="shared" si="7"/>
        <v>1435037</v>
      </c>
      <c r="G42" s="42">
        <f t="shared" si="8"/>
        <v>1268010</v>
      </c>
    </row>
    <row r="43" spans="1:9" x14ac:dyDescent="0.25">
      <c r="A43" s="42" t="str">
        <f t="shared" si="3"/>
        <v>BAHIA DE CADIZ</v>
      </c>
      <c r="B43" s="41">
        <f t="shared" si="4"/>
        <v>58118</v>
      </c>
      <c r="C43" s="41">
        <f t="shared" si="5"/>
        <v>25615</v>
      </c>
      <c r="D43" s="41">
        <f t="shared" si="6"/>
        <v>11</v>
      </c>
      <c r="E43" s="42" t="str">
        <f t="shared" si="2"/>
        <v>MALAGA</v>
      </c>
      <c r="F43" s="42">
        <f t="shared" si="7"/>
        <v>943291</v>
      </c>
      <c r="G43" s="42">
        <f t="shared" si="8"/>
        <v>836945</v>
      </c>
    </row>
    <row r="44" spans="1:9" x14ac:dyDescent="0.25">
      <c r="A44" s="42" t="str">
        <f t="shared" si="3"/>
        <v>BALEARES</v>
      </c>
      <c r="B44" s="41">
        <f t="shared" si="4"/>
        <v>13660</v>
      </c>
      <c r="C44" s="41">
        <f t="shared" si="5"/>
        <v>49478</v>
      </c>
      <c r="D44" s="41">
        <f t="shared" si="6"/>
        <v>13</v>
      </c>
      <c r="E44" s="42" t="str">
        <f t="shared" si="2"/>
        <v>BILBAO</v>
      </c>
      <c r="F44" s="42">
        <f t="shared" si="7"/>
        <v>597608</v>
      </c>
      <c r="G44" s="42">
        <f t="shared" si="8"/>
        <v>697870</v>
      </c>
    </row>
    <row r="45" spans="1:9" x14ac:dyDescent="0.25">
      <c r="A45" s="42" t="str">
        <f t="shared" si="3"/>
        <v>BARCELONA</v>
      </c>
      <c r="B45" s="41">
        <f t="shared" si="4"/>
        <v>4967912</v>
      </c>
      <c r="C45" s="41">
        <f t="shared" si="5"/>
        <v>4174504</v>
      </c>
      <c r="D45" s="41">
        <f t="shared" si="6"/>
        <v>3</v>
      </c>
      <c r="E45" s="42" t="str">
        <f t="shared" si="2"/>
        <v>CEUTA</v>
      </c>
      <c r="F45" s="42">
        <f t="shared" si="7"/>
        <v>412940</v>
      </c>
      <c r="G45" s="42">
        <f t="shared" si="8"/>
        <v>173215</v>
      </c>
    </row>
    <row r="46" spans="1:9" x14ac:dyDescent="0.25">
      <c r="A46" s="42" t="str">
        <f t="shared" si="3"/>
        <v>BILBAO</v>
      </c>
      <c r="B46" s="41">
        <f t="shared" si="4"/>
        <v>597608</v>
      </c>
      <c r="C46" s="41">
        <f t="shared" si="5"/>
        <v>697870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171608</v>
      </c>
      <c r="G46" s="42">
        <f t="shared" si="8"/>
        <v>268001</v>
      </c>
    </row>
    <row r="47" spans="1:9" x14ac:dyDescent="0.25">
      <c r="A47" s="42" t="str">
        <f t="shared" si="3"/>
        <v>CARTAGENA</v>
      </c>
      <c r="B47" s="41">
        <f t="shared" si="4"/>
        <v>2005</v>
      </c>
      <c r="C47" s="41">
        <f t="shared" si="5"/>
        <v>2</v>
      </c>
      <c r="D47" s="41">
        <f t="shared" si="6"/>
        <v>16</v>
      </c>
      <c r="E47" s="42" t="str">
        <f t="shared" si="2"/>
        <v>GIJON</v>
      </c>
      <c r="F47" s="42">
        <f t="shared" si="7"/>
        <v>81231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1668</v>
      </c>
      <c r="C48" s="41">
        <f t="shared" si="5"/>
        <v>1475</v>
      </c>
      <c r="D48" s="41">
        <f t="shared" si="6"/>
        <v>17</v>
      </c>
      <c r="E48" s="42" t="str">
        <f t="shared" si="2"/>
        <v>BAHIA DE CADIZ</v>
      </c>
      <c r="F48" s="42">
        <f t="shared" si="7"/>
        <v>58118</v>
      </c>
      <c r="G48" s="42">
        <f t="shared" si="8"/>
        <v>25615</v>
      </c>
    </row>
    <row r="49" spans="1:7" x14ac:dyDescent="0.25">
      <c r="A49" s="42" t="str">
        <f t="shared" si="3"/>
        <v>CEUTA</v>
      </c>
      <c r="B49" s="41">
        <f t="shared" si="4"/>
        <v>412940</v>
      </c>
      <c r="C49" s="41">
        <f t="shared" si="5"/>
        <v>173215</v>
      </c>
      <c r="D49" s="41">
        <f t="shared" si="6"/>
        <v>8</v>
      </c>
      <c r="E49" s="42" t="str">
        <f t="shared" si="2"/>
        <v>VIGO</v>
      </c>
      <c r="F49" s="42">
        <f t="shared" si="7"/>
        <v>42264</v>
      </c>
      <c r="G49" s="42">
        <f t="shared" si="8"/>
        <v>39337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13660</v>
      </c>
      <c r="G50" s="42">
        <f t="shared" si="8"/>
        <v>49478</v>
      </c>
    </row>
    <row r="51" spans="1:7" x14ac:dyDescent="0.25">
      <c r="A51" s="42" t="str">
        <f t="shared" si="3"/>
        <v>GIJON</v>
      </c>
      <c r="B51" s="41">
        <f t="shared" si="4"/>
        <v>81231</v>
      </c>
      <c r="C51" s="41">
        <f t="shared" si="5"/>
        <v>0</v>
      </c>
      <c r="D51" s="41">
        <f t="shared" si="6"/>
        <v>10</v>
      </c>
      <c r="E51" s="42" t="str">
        <f t="shared" si="2"/>
        <v>AVILES</v>
      </c>
      <c r="F51" s="42">
        <f t="shared" si="7"/>
        <v>6382</v>
      </c>
      <c r="G51" s="42">
        <f t="shared" si="8"/>
        <v>11820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5262</v>
      </c>
      <c r="G52" s="42">
        <f t="shared" si="8"/>
        <v>981</v>
      </c>
    </row>
    <row r="53" spans="1:7" x14ac:dyDescent="0.25">
      <c r="A53" s="42" t="str">
        <f t="shared" si="3"/>
        <v>LAS PALMAS</v>
      </c>
      <c r="B53" s="41">
        <f t="shared" si="4"/>
        <v>4614144</v>
      </c>
      <c r="C53" s="41">
        <f t="shared" si="5"/>
        <v>4595915</v>
      </c>
      <c r="D53" s="41">
        <f t="shared" si="6"/>
        <v>4</v>
      </c>
      <c r="E53" s="42" t="str">
        <f t="shared" si="2"/>
        <v>CARTAGENA</v>
      </c>
      <c r="F53" s="42">
        <f t="shared" si="7"/>
        <v>2005</v>
      </c>
      <c r="G53" s="42">
        <f t="shared" si="8"/>
        <v>2</v>
      </c>
    </row>
    <row r="54" spans="1:7" x14ac:dyDescent="0.25">
      <c r="A54" s="42" t="str">
        <f t="shared" si="3"/>
        <v>MALAGA</v>
      </c>
      <c r="B54" s="41">
        <f t="shared" si="4"/>
        <v>943291</v>
      </c>
      <c r="C54" s="41">
        <f t="shared" si="5"/>
        <v>836945</v>
      </c>
      <c r="D54" s="41">
        <f t="shared" si="6"/>
        <v>6</v>
      </c>
      <c r="E54" s="42" t="str">
        <f t="shared" si="2"/>
        <v>CASTELLON</v>
      </c>
      <c r="F54" s="42">
        <f t="shared" si="7"/>
        <v>1668</v>
      </c>
      <c r="G54" s="42">
        <f t="shared" si="8"/>
        <v>1475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2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171608</v>
      </c>
      <c r="C59" s="41">
        <f t="shared" si="5"/>
        <v>268001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5262</v>
      </c>
      <c r="C60" s="41">
        <f t="shared" si="5"/>
        <v>981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1435037</v>
      </c>
      <c r="C62" s="41">
        <f t="shared" si="5"/>
        <v>1268010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5214316</v>
      </c>
      <c r="C63" s="41">
        <f t="shared" si="5"/>
        <v>4806995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42264</v>
      </c>
      <c r="C64" s="41">
        <f t="shared" si="5"/>
        <v>39337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2802648</v>
      </c>
      <c r="C11" s="29">
        <v>2900826</v>
      </c>
      <c r="D11" s="29">
        <v>16584773</v>
      </c>
      <c r="E11" s="29">
        <v>16615595</v>
      </c>
      <c r="F11" s="10">
        <f t="shared" si="0"/>
        <v>0.18584517255678179</v>
      </c>
      <c r="G11" s="1"/>
      <c r="H11" s="1"/>
      <c r="I11" s="1"/>
    </row>
    <row r="12" spans="1:12" x14ac:dyDescent="0.25">
      <c r="A12" s="11" t="s">
        <v>46</v>
      </c>
      <c r="B12" s="30">
        <v>2006</v>
      </c>
      <c r="C12" s="30">
        <v>5618</v>
      </c>
      <c r="D12" s="30">
        <v>19693</v>
      </c>
      <c r="E12" s="30">
        <v>42382</v>
      </c>
      <c r="F12" s="13">
        <f t="shared" si="0"/>
        <v>115.21352764941858</v>
      </c>
      <c r="G12" s="1"/>
      <c r="H12" s="1"/>
      <c r="I12" s="1"/>
    </row>
    <row r="13" spans="1:12" x14ac:dyDescent="0.25">
      <c r="A13" s="8" t="s">
        <v>47</v>
      </c>
      <c r="B13" s="29">
        <v>5139</v>
      </c>
      <c r="C13" s="29">
        <v>536</v>
      </c>
      <c r="D13" s="29">
        <v>23097</v>
      </c>
      <c r="E13" s="29">
        <v>3017</v>
      </c>
      <c r="F13" s="10">
        <f t="shared" si="0"/>
        <v>-86.937697536476605</v>
      </c>
      <c r="G13" s="1"/>
      <c r="H13" s="1"/>
      <c r="I13" s="1"/>
    </row>
    <row r="14" spans="1:12" x14ac:dyDescent="0.25">
      <c r="A14" s="11" t="s">
        <v>48</v>
      </c>
      <c r="B14" s="30">
        <v>697272</v>
      </c>
      <c r="C14" s="30">
        <v>921712</v>
      </c>
      <c r="D14" s="30">
        <v>4001249</v>
      </c>
      <c r="E14" s="30">
        <v>4815348</v>
      </c>
      <c r="F14" s="13">
        <f t="shared" si="0"/>
        <v>20.346121923429408</v>
      </c>
      <c r="G14" s="1"/>
      <c r="H14" s="1"/>
      <c r="I14" s="1"/>
    </row>
    <row r="15" spans="1:12" x14ac:dyDescent="0.25">
      <c r="A15" s="8" t="s">
        <v>49</v>
      </c>
      <c r="B15" s="29">
        <v>11850</v>
      </c>
      <c r="C15" s="29">
        <v>10041</v>
      </c>
      <c r="D15" s="29">
        <v>81097</v>
      </c>
      <c r="E15" s="29">
        <v>74499</v>
      </c>
      <c r="F15" s="10">
        <f t="shared" si="0"/>
        <v>-8.1359359779030029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70</v>
      </c>
      <c r="C17" s="29">
        <v>333</v>
      </c>
      <c r="D17" s="29">
        <v>1475</v>
      </c>
      <c r="E17" s="29">
        <v>1668</v>
      </c>
      <c r="F17" s="10">
        <f t="shared" si="0"/>
        <v>13.084745762711862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766225</v>
      </c>
      <c r="C22" s="30">
        <v>817813</v>
      </c>
      <c r="D22" s="30">
        <v>4528006</v>
      </c>
      <c r="E22" s="30">
        <v>4433422</v>
      </c>
      <c r="F22" s="13">
        <f t="shared" si="0"/>
        <v>-2.0888664900179066</v>
      </c>
      <c r="G22" s="1"/>
      <c r="H22" s="1"/>
      <c r="I22" s="1"/>
    </row>
    <row r="23" spans="1:9" x14ac:dyDescent="0.25">
      <c r="A23" s="8" t="s">
        <v>57</v>
      </c>
      <c r="B23" s="29">
        <v>220082</v>
      </c>
      <c r="C23" s="29">
        <v>168222</v>
      </c>
      <c r="D23" s="29">
        <v>836738</v>
      </c>
      <c r="E23" s="29">
        <v>942038</v>
      </c>
      <c r="F23" s="10">
        <f t="shared" si="0"/>
        <v>12.58458442188595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35702</v>
      </c>
      <c r="C28" s="30">
        <v>23131</v>
      </c>
      <c r="D28" s="30">
        <v>242048</v>
      </c>
      <c r="E28" s="30">
        <v>155330</v>
      </c>
      <c r="F28" s="13">
        <f t="shared" si="0"/>
        <v>-35.826778159703863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6</v>
      </c>
      <c r="C30" s="30">
        <v>0</v>
      </c>
      <c r="D30" s="30">
        <v>6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2</v>
      </c>
      <c r="C31" s="29">
        <v>3307</v>
      </c>
      <c r="D31" s="29">
        <v>356</v>
      </c>
      <c r="E31" s="29">
        <v>11124</v>
      </c>
      <c r="F31" s="10">
        <f t="shared" si="0"/>
        <v>3024.7191011235955</v>
      </c>
      <c r="G31" s="1"/>
      <c r="H31" s="1"/>
      <c r="I31" s="1"/>
    </row>
    <row r="32" spans="1:9" x14ac:dyDescent="0.25">
      <c r="A32" s="11" t="s">
        <v>66</v>
      </c>
      <c r="B32" s="30">
        <v>888148</v>
      </c>
      <c r="C32" s="30">
        <v>917535</v>
      </c>
      <c r="D32" s="30">
        <v>4758344</v>
      </c>
      <c r="E32" s="30">
        <v>5162067</v>
      </c>
      <c r="F32" s="13">
        <f t="shared" si="0"/>
        <v>8.4845273902012934</v>
      </c>
      <c r="G32" s="1"/>
      <c r="H32" s="1"/>
      <c r="I32" s="1"/>
    </row>
    <row r="33" spans="1:9" x14ac:dyDescent="0.25">
      <c r="A33" s="8" t="s">
        <v>67</v>
      </c>
      <c r="B33" s="29">
        <v>5621</v>
      </c>
      <c r="C33" s="29">
        <v>5131</v>
      </c>
      <c r="D33" s="29">
        <v>34708</v>
      </c>
      <c r="E33" s="29">
        <v>18336</v>
      </c>
      <c r="F33" s="10">
        <f t="shared" si="0"/>
        <v>-47.170681110983061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5434771</v>
      </c>
      <c r="C35" s="15">
        <f t="shared" ref="C35:E35" si="1">SUM(C7:C34)</f>
        <v>5774205</v>
      </c>
      <c r="D35" s="15">
        <f t="shared" si="1"/>
        <v>31111590</v>
      </c>
      <c r="E35" s="15">
        <f t="shared" si="1"/>
        <v>32274832</v>
      </c>
      <c r="F35" s="16">
        <f t="shared" si="0"/>
        <v>3.7389345899711373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16615595</v>
      </c>
      <c r="G38" s="42">
        <f>LOOKUP(E38,$A$38:$A$65,$C$38:$C$65)</f>
        <v>16584773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5162067</v>
      </c>
      <c r="G39" s="42">
        <f t="shared" ref="G39:G65" si="8">LOOKUP(E39,$A$38:$A$65,$C$38:$C$65)</f>
        <v>4758344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4815348</v>
      </c>
      <c r="G40" s="42">
        <f t="shared" si="8"/>
        <v>4001249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4433422</v>
      </c>
      <c r="G41" s="42">
        <f t="shared" si="8"/>
        <v>4528006</v>
      </c>
    </row>
    <row r="42" spans="1:9" x14ac:dyDescent="0.25">
      <c r="A42" s="42" t="str">
        <f t="shared" si="3"/>
        <v>BAHIA DE ALGECIRAS</v>
      </c>
      <c r="B42" s="41">
        <f t="shared" si="4"/>
        <v>16615595</v>
      </c>
      <c r="C42" s="41">
        <f t="shared" si="5"/>
        <v>16584773</v>
      </c>
      <c r="D42" s="41">
        <f t="shared" si="6"/>
        <v>1</v>
      </c>
      <c r="E42" s="42" t="str">
        <f t="shared" si="2"/>
        <v>MALAGA</v>
      </c>
      <c r="F42" s="42">
        <f t="shared" si="7"/>
        <v>942038</v>
      </c>
      <c r="G42" s="42">
        <f t="shared" si="8"/>
        <v>836738</v>
      </c>
    </row>
    <row r="43" spans="1:9" x14ac:dyDescent="0.25">
      <c r="A43" s="42" t="str">
        <f t="shared" si="3"/>
        <v>BAHIA DE CADIZ</v>
      </c>
      <c r="B43" s="41">
        <f t="shared" si="4"/>
        <v>42382</v>
      </c>
      <c r="C43" s="41">
        <f t="shared" si="5"/>
        <v>19693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155330</v>
      </c>
      <c r="G43" s="42">
        <f t="shared" si="8"/>
        <v>242048</v>
      </c>
    </row>
    <row r="44" spans="1:9" x14ac:dyDescent="0.25">
      <c r="A44" s="42" t="str">
        <f t="shared" si="3"/>
        <v>BALEARES</v>
      </c>
      <c r="B44" s="41">
        <f t="shared" si="4"/>
        <v>3017</v>
      </c>
      <c r="C44" s="41">
        <f t="shared" si="5"/>
        <v>23097</v>
      </c>
      <c r="D44" s="41">
        <f t="shared" si="6"/>
        <v>11</v>
      </c>
      <c r="E44" s="42" t="str">
        <f t="shared" si="2"/>
        <v>BILBAO</v>
      </c>
      <c r="F44" s="42">
        <f t="shared" si="7"/>
        <v>74499</v>
      </c>
      <c r="G44" s="42">
        <f t="shared" si="8"/>
        <v>81097</v>
      </c>
    </row>
    <row r="45" spans="1:9" x14ac:dyDescent="0.25">
      <c r="A45" s="42" t="str">
        <f t="shared" si="3"/>
        <v>BARCELONA</v>
      </c>
      <c r="B45" s="41">
        <f t="shared" si="4"/>
        <v>4815348</v>
      </c>
      <c r="C45" s="41">
        <f t="shared" si="5"/>
        <v>4001249</v>
      </c>
      <c r="D45" s="41">
        <f t="shared" si="6"/>
        <v>3</v>
      </c>
      <c r="E45" s="42" t="str">
        <f t="shared" si="2"/>
        <v>BAHIA DE CADIZ</v>
      </c>
      <c r="F45" s="42">
        <f t="shared" si="7"/>
        <v>42382</v>
      </c>
      <c r="G45" s="42">
        <f t="shared" si="8"/>
        <v>19693</v>
      </c>
    </row>
    <row r="46" spans="1:9" x14ac:dyDescent="0.25">
      <c r="A46" s="42" t="str">
        <f t="shared" si="3"/>
        <v>BILBAO</v>
      </c>
      <c r="B46" s="41">
        <f t="shared" si="4"/>
        <v>74499</v>
      </c>
      <c r="C46" s="41">
        <f t="shared" si="5"/>
        <v>81097</v>
      </c>
      <c r="D46" s="41">
        <f t="shared" si="6"/>
        <v>7</v>
      </c>
      <c r="E46" s="42" t="str">
        <f t="shared" si="2"/>
        <v>VIGO</v>
      </c>
      <c r="F46" s="42">
        <f t="shared" si="7"/>
        <v>18336</v>
      </c>
      <c r="G46" s="42">
        <f t="shared" si="8"/>
        <v>34708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11124</v>
      </c>
      <c r="G47" s="42">
        <f t="shared" si="8"/>
        <v>356</v>
      </c>
    </row>
    <row r="48" spans="1:9" x14ac:dyDescent="0.25">
      <c r="A48" s="42" t="str">
        <f t="shared" si="3"/>
        <v>CASTELLON</v>
      </c>
      <c r="B48" s="41">
        <f t="shared" si="4"/>
        <v>1668</v>
      </c>
      <c r="C48" s="41">
        <f t="shared" si="5"/>
        <v>1475</v>
      </c>
      <c r="D48" s="41">
        <f t="shared" si="6"/>
        <v>12</v>
      </c>
      <c r="E48" s="42" t="str">
        <f t="shared" si="2"/>
        <v>BALEARES</v>
      </c>
      <c r="F48" s="42">
        <f t="shared" si="7"/>
        <v>3017</v>
      </c>
      <c r="G48" s="42">
        <f t="shared" si="8"/>
        <v>23097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CASTELLON</v>
      </c>
      <c r="F49" s="42">
        <f t="shared" si="7"/>
        <v>1668</v>
      </c>
      <c r="G49" s="42">
        <f t="shared" si="8"/>
        <v>1475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4433422</v>
      </c>
      <c r="C53" s="41">
        <f t="shared" si="5"/>
        <v>4528006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942038</v>
      </c>
      <c r="C54" s="41">
        <f t="shared" si="5"/>
        <v>836738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155330</v>
      </c>
      <c r="C59" s="41">
        <f t="shared" si="5"/>
        <v>242048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</v>
      </c>
      <c r="C60" s="41">
        <f t="shared" si="5"/>
        <v>0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11124</v>
      </c>
      <c r="C62" s="41">
        <f t="shared" si="5"/>
        <v>356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5162067</v>
      </c>
      <c r="C63" s="41">
        <f t="shared" si="5"/>
        <v>4758344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18336</v>
      </c>
      <c r="C64" s="41">
        <f t="shared" si="5"/>
        <v>34708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0</v>
      </c>
      <c r="D7" s="31">
        <v>0</v>
      </c>
      <c r="E7" s="31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83268</v>
      </c>
      <c r="C8" s="32">
        <v>86743</v>
      </c>
      <c r="D8" s="32">
        <v>548512</v>
      </c>
      <c r="E8" s="32">
        <v>558084</v>
      </c>
      <c r="F8" s="13">
        <f t="shared" ref="F8:F35" si="0">((E8*100)/D8)-100</f>
        <v>1.7450848841957907</v>
      </c>
      <c r="G8" s="1"/>
      <c r="H8" s="1"/>
      <c r="I8" s="1"/>
    </row>
    <row r="9" spans="1:12" x14ac:dyDescent="0.25">
      <c r="A9" s="8" t="s">
        <v>43</v>
      </c>
      <c r="B9" s="31">
        <v>13</v>
      </c>
      <c r="C9" s="31">
        <v>38</v>
      </c>
      <c r="D9" s="31">
        <v>67</v>
      </c>
      <c r="E9" s="31">
        <v>254</v>
      </c>
      <c r="F9" s="10">
        <f t="shared" si="0"/>
        <v>279.1044776119403</v>
      </c>
      <c r="G9" s="1"/>
      <c r="H9" s="1"/>
      <c r="I9" s="1"/>
    </row>
    <row r="10" spans="1:12" x14ac:dyDescent="0.25">
      <c r="A10" s="11" t="s">
        <v>44</v>
      </c>
      <c r="B10" s="32">
        <v>8590</v>
      </c>
      <c r="C10" s="32">
        <v>5376</v>
      </c>
      <c r="D10" s="32">
        <v>46550</v>
      </c>
      <c r="E10" s="32">
        <v>38693</v>
      </c>
      <c r="F10" s="17">
        <f t="shared" si="0"/>
        <v>-16.878625134264226</v>
      </c>
      <c r="G10" s="1"/>
      <c r="H10" s="1"/>
      <c r="I10" s="1"/>
    </row>
    <row r="11" spans="1:12" x14ac:dyDescent="0.25">
      <c r="A11" s="8" t="s">
        <v>45</v>
      </c>
      <c r="B11" s="31">
        <v>2980105</v>
      </c>
      <c r="C11" s="31">
        <v>2951047</v>
      </c>
      <c r="D11" s="31">
        <v>17630575</v>
      </c>
      <c r="E11" s="31">
        <v>18000916</v>
      </c>
      <c r="F11" s="10">
        <f t="shared" si="0"/>
        <v>2.1005610991133352</v>
      </c>
      <c r="G11" s="1"/>
      <c r="H11" s="1"/>
      <c r="I11" s="1"/>
    </row>
    <row r="12" spans="1:12" x14ac:dyDescent="0.25">
      <c r="A12" s="11" t="s">
        <v>46</v>
      </c>
      <c r="B12" s="32">
        <v>91775</v>
      </c>
      <c r="C12" s="32">
        <v>94942</v>
      </c>
      <c r="D12" s="32">
        <v>540562</v>
      </c>
      <c r="E12" s="32">
        <v>618850</v>
      </c>
      <c r="F12" s="13">
        <f t="shared" si="0"/>
        <v>14.482705036610042</v>
      </c>
      <c r="G12" s="1"/>
      <c r="H12" s="1"/>
      <c r="I12" s="1"/>
    </row>
    <row r="13" spans="1:12" x14ac:dyDescent="0.25">
      <c r="A13" s="8" t="s">
        <v>47</v>
      </c>
      <c r="B13" s="31">
        <v>83019</v>
      </c>
      <c r="C13" s="31">
        <v>130986</v>
      </c>
      <c r="D13" s="31">
        <v>711872</v>
      </c>
      <c r="E13" s="31">
        <v>725008</v>
      </c>
      <c r="F13" s="10">
        <f t="shared" si="0"/>
        <v>1.845275555155979</v>
      </c>
      <c r="G13" s="1"/>
      <c r="H13" s="1"/>
      <c r="I13" s="1"/>
    </row>
    <row r="14" spans="1:12" x14ac:dyDescent="0.25">
      <c r="A14" s="11" t="s">
        <v>48</v>
      </c>
      <c r="B14" s="32">
        <v>1606112</v>
      </c>
      <c r="C14" s="32">
        <v>1981270</v>
      </c>
      <c r="D14" s="32">
        <v>9883721</v>
      </c>
      <c r="E14" s="32">
        <v>10929863</v>
      </c>
      <c r="F14" s="13">
        <f t="shared" si="0"/>
        <v>10.584495454697674</v>
      </c>
      <c r="G14" s="1"/>
      <c r="H14" s="1"/>
      <c r="I14" s="1"/>
    </row>
    <row r="15" spans="1:12" x14ac:dyDescent="0.25">
      <c r="A15" s="8" t="s">
        <v>49</v>
      </c>
      <c r="B15" s="31">
        <v>473712</v>
      </c>
      <c r="C15" s="31">
        <v>511126</v>
      </c>
      <c r="D15" s="31">
        <v>2585099</v>
      </c>
      <c r="E15" s="31">
        <v>2692685</v>
      </c>
      <c r="F15" s="10">
        <f t="shared" si="0"/>
        <v>4.1617748488549182</v>
      </c>
      <c r="G15" s="1"/>
      <c r="H15" s="1"/>
      <c r="I15" s="1"/>
    </row>
    <row r="16" spans="1:12" x14ac:dyDescent="0.25">
      <c r="A16" s="11" t="s">
        <v>50</v>
      </c>
      <c r="B16" s="32">
        <v>34318</v>
      </c>
      <c r="C16" s="32">
        <v>24837</v>
      </c>
      <c r="D16" s="32">
        <v>164367</v>
      </c>
      <c r="E16" s="32">
        <v>195384</v>
      </c>
      <c r="F16" s="13">
        <f t="shared" si="0"/>
        <v>18.87057621055321</v>
      </c>
      <c r="G16" s="1"/>
      <c r="H16" s="1"/>
      <c r="I16" s="1"/>
    </row>
    <row r="17" spans="1:9" x14ac:dyDescent="0.25">
      <c r="A17" s="8" t="s">
        <v>51</v>
      </c>
      <c r="B17" s="31">
        <v>55523</v>
      </c>
      <c r="C17" s="31">
        <v>83410</v>
      </c>
      <c r="D17" s="31">
        <v>251677</v>
      </c>
      <c r="E17" s="31">
        <v>368571</v>
      </c>
      <c r="F17" s="10">
        <f t="shared" si="0"/>
        <v>46.446039963922004</v>
      </c>
      <c r="G17" s="1"/>
      <c r="H17" s="1"/>
      <c r="I17" s="1"/>
    </row>
    <row r="18" spans="1:9" x14ac:dyDescent="0.25">
      <c r="A18" s="11" t="s">
        <v>52</v>
      </c>
      <c r="B18" s="32">
        <v>3978</v>
      </c>
      <c r="C18" s="32">
        <v>4228</v>
      </c>
      <c r="D18" s="32">
        <v>27453</v>
      </c>
      <c r="E18" s="32">
        <v>27766</v>
      </c>
      <c r="F18" s="13">
        <f t="shared" si="0"/>
        <v>1.1401304046916607</v>
      </c>
      <c r="G18" s="1"/>
      <c r="H18" s="1"/>
      <c r="I18" s="1"/>
    </row>
    <row r="19" spans="1:9" x14ac:dyDescent="0.25">
      <c r="A19" s="8" t="s">
        <v>53</v>
      </c>
      <c r="B19" s="31">
        <v>99</v>
      </c>
      <c r="C19" s="31">
        <v>57</v>
      </c>
      <c r="D19" s="31">
        <v>99</v>
      </c>
      <c r="E19" s="31">
        <v>294</v>
      </c>
      <c r="F19" s="10">
        <f t="shared" si="0"/>
        <v>196.969696969697</v>
      </c>
      <c r="G19" s="1"/>
      <c r="H19" s="1"/>
      <c r="I19" s="1"/>
    </row>
    <row r="20" spans="1:9" x14ac:dyDescent="0.25">
      <c r="A20" s="11" t="s">
        <v>54</v>
      </c>
      <c r="B20" s="32">
        <v>1740</v>
      </c>
      <c r="C20" s="32">
        <v>4627</v>
      </c>
      <c r="D20" s="32">
        <v>37809</v>
      </c>
      <c r="E20" s="32">
        <v>25829</v>
      </c>
      <c r="F20" s="13">
        <f t="shared" si="0"/>
        <v>-31.685577508000748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1098069</v>
      </c>
      <c r="C22" s="32">
        <v>1157546</v>
      </c>
      <c r="D22" s="32">
        <v>6455266</v>
      </c>
      <c r="E22" s="32">
        <v>6348555</v>
      </c>
      <c r="F22" s="13">
        <f t="shared" si="0"/>
        <v>-1.6530844739782964</v>
      </c>
      <c r="G22" s="1"/>
      <c r="H22" s="1"/>
      <c r="I22" s="1"/>
    </row>
    <row r="23" spans="1:9" x14ac:dyDescent="0.25">
      <c r="A23" s="8" t="s">
        <v>57</v>
      </c>
      <c r="B23" s="31">
        <v>221394</v>
      </c>
      <c r="C23" s="31">
        <v>171435</v>
      </c>
      <c r="D23" s="31">
        <v>847857</v>
      </c>
      <c r="E23" s="31">
        <v>981017</v>
      </c>
      <c r="F23" s="10">
        <f t="shared" si="0"/>
        <v>15.70547863613794</v>
      </c>
      <c r="G23" s="1"/>
      <c r="H23" s="1"/>
      <c r="I23" s="1"/>
    </row>
    <row r="24" spans="1:9" x14ac:dyDescent="0.25">
      <c r="A24" s="11" t="s">
        <v>58</v>
      </c>
      <c r="B24" s="32">
        <v>22105</v>
      </c>
      <c r="C24" s="32">
        <v>25074</v>
      </c>
      <c r="D24" s="32">
        <v>134252</v>
      </c>
      <c r="E24" s="32">
        <v>159655</v>
      </c>
      <c r="F24" s="13">
        <f t="shared" si="0"/>
        <v>18.921878258796895</v>
      </c>
      <c r="G24" s="1"/>
      <c r="H24" s="1"/>
      <c r="I24" s="1"/>
    </row>
    <row r="25" spans="1:9" x14ac:dyDescent="0.25">
      <c r="A25" s="8" t="s">
        <v>59</v>
      </c>
      <c r="B25" s="31">
        <v>9382</v>
      </c>
      <c r="C25" s="31">
        <v>77637</v>
      </c>
      <c r="D25" s="31">
        <v>61291</v>
      </c>
      <c r="E25" s="31">
        <v>139329</v>
      </c>
      <c r="F25" s="10">
        <f t="shared" si="0"/>
        <v>127.32375063222986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172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316421</v>
      </c>
      <c r="C28" s="32">
        <v>300113</v>
      </c>
      <c r="D28" s="32">
        <v>1820971</v>
      </c>
      <c r="E28" s="32">
        <v>1756686</v>
      </c>
      <c r="F28" s="13">
        <f t="shared" si="0"/>
        <v>-3.5302594055589083</v>
      </c>
      <c r="G28" s="1"/>
      <c r="H28" s="1"/>
      <c r="I28" s="1"/>
    </row>
    <row r="29" spans="1:9" x14ac:dyDescent="0.25">
      <c r="A29" s="8" t="s">
        <v>63</v>
      </c>
      <c r="B29" s="31">
        <v>155</v>
      </c>
      <c r="C29" s="31">
        <v>49</v>
      </c>
      <c r="D29" s="31">
        <v>836</v>
      </c>
      <c r="E29" s="31">
        <v>972</v>
      </c>
      <c r="F29" s="10">
        <f t="shared" si="0"/>
        <v>16.267942583732051</v>
      </c>
      <c r="G29" s="1"/>
      <c r="H29" s="1"/>
      <c r="I29" s="1"/>
    </row>
    <row r="30" spans="1:9" x14ac:dyDescent="0.25">
      <c r="A30" s="11" t="s">
        <v>64</v>
      </c>
      <c r="B30" s="32">
        <v>68126</v>
      </c>
      <c r="C30" s="32">
        <v>77045</v>
      </c>
      <c r="D30" s="32">
        <v>382817</v>
      </c>
      <c r="E30" s="32">
        <v>406663</v>
      </c>
      <c r="F30" s="13">
        <f t="shared" si="0"/>
        <v>6.2290859601323803</v>
      </c>
      <c r="G30" s="1"/>
      <c r="H30" s="1"/>
      <c r="I30" s="1"/>
    </row>
    <row r="31" spans="1:9" x14ac:dyDescent="0.25">
      <c r="A31" s="8" t="s">
        <v>65</v>
      </c>
      <c r="B31" s="31">
        <v>7963</v>
      </c>
      <c r="C31" s="31">
        <v>5496</v>
      </c>
      <c r="D31" s="31">
        <v>22457</v>
      </c>
      <c r="E31" s="31">
        <v>31041</v>
      </c>
      <c r="F31" s="10">
        <f t="shared" si="0"/>
        <v>38.224161731308726</v>
      </c>
      <c r="G31" s="1"/>
      <c r="H31" s="1"/>
      <c r="I31" s="1"/>
    </row>
    <row r="32" spans="1:9" x14ac:dyDescent="0.25">
      <c r="A32" s="11" t="s">
        <v>66</v>
      </c>
      <c r="B32" s="32">
        <v>2355121</v>
      </c>
      <c r="C32" s="32">
        <v>2522951</v>
      </c>
      <c r="D32" s="32">
        <v>12909973</v>
      </c>
      <c r="E32" s="32">
        <v>13686265</v>
      </c>
      <c r="F32" s="13">
        <f t="shared" si="0"/>
        <v>6.0131186951359297</v>
      </c>
      <c r="G32" s="1"/>
      <c r="H32" s="1"/>
      <c r="I32" s="1"/>
    </row>
    <row r="33" spans="1:9" x14ac:dyDescent="0.25">
      <c r="A33" s="8" t="s">
        <v>67</v>
      </c>
      <c r="B33" s="31">
        <v>216792</v>
      </c>
      <c r="C33" s="31">
        <v>193047</v>
      </c>
      <c r="D33" s="31">
        <v>1090549</v>
      </c>
      <c r="E33" s="31">
        <v>1161597</v>
      </c>
      <c r="F33" s="10">
        <f t="shared" si="0"/>
        <v>6.5148837878903265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61</v>
      </c>
      <c r="D34" s="32">
        <v>0</v>
      </c>
      <c r="E34" s="32">
        <v>61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9737780</v>
      </c>
      <c r="C35" s="15">
        <f t="shared" ref="C35:E35" si="1">SUM(C7:C34)</f>
        <v>10409141</v>
      </c>
      <c r="D35" s="15">
        <f t="shared" si="1"/>
        <v>56154632</v>
      </c>
      <c r="E35" s="15">
        <f t="shared" si="1"/>
        <v>58854210</v>
      </c>
      <c r="F35" s="16">
        <f t="shared" si="0"/>
        <v>4.8074003939692744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18000916</v>
      </c>
      <c r="G38" s="42">
        <f>LOOKUP(E38,$A$38:$A$65,$C$38:$C$65)</f>
        <v>17630575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558084</v>
      </c>
      <c r="C39" s="41">
        <f t="shared" ref="C39:C65" si="5">D8</f>
        <v>548512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13686265</v>
      </c>
      <c r="G39" s="42">
        <f t="shared" ref="G39:G65" si="8">LOOKUP(E39,$A$38:$A$65,$C$38:$C$65)</f>
        <v>12909973</v>
      </c>
    </row>
    <row r="40" spans="1:9" x14ac:dyDescent="0.25">
      <c r="A40" s="42" t="str">
        <f t="shared" si="3"/>
        <v>ALMERIA</v>
      </c>
      <c r="B40" s="41">
        <f t="shared" si="4"/>
        <v>254</v>
      </c>
      <c r="C40" s="41">
        <f t="shared" si="5"/>
        <v>67</v>
      </c>
      <c r="D40" s="41">
        <f t="shared" si="6"/>
        <v>23</v>
      </c>
      <c r="E40" s="42" t="str">
        <f t="shared" si="2"/>
        <v>BARCELONA</v>
      </c>
      <c r="F40" s="42">
        <f t="shared" si="7"/>
        <v>10929863</v>
      </c>
      <c r="G40" s="42">
        <f t="shared" si="8"/>
        <v>9883721</v>
      </c>
    </row>
    <row r="41" spans="1:9" x14ac:dyDescent="0.25">
      <c r="A41" s="42" t="str">
        <f t="shared" si="3"/>
        <v>AVILES</v>
      </c>
      <c r="B41" s="41">
        <f t="shared" si="4"/>
        <v>38693</v>
      </c>
      <c r="C41" s="41">
        <f t="shared" si="5"/>
        <v>46550</v>
      </c>
      <c r="D41" s="41">
        <f t="shared" si="6"/>
        <v>17</v>
      </c>
      <c r="E41" s="42" t="str">
        <f t="shared" si="2"/>
        <v>LAS PALMAS</v>
      </c>
      <c r="F41" s="42">
        <f t="shared" si="7"/>
        <v>6348555</v>
      </c>
      <c r="G41" s="42">
        <f t="shared" si="8"/>
        <v>6455266</v>
      </c>
    </row>
    <row r="42" spans="1:9" x14ac:dyDescent="0.25">
      <c r="A42" s="42" t="str">
        <f t="shared" si="3"/>
        <v>BAHIA DE ALGECIRAS</v>
      </c>
      <c r="B42" s="41">
        <f t="shared" si="4"/>
        <v>18000916</v>
      </c>
      <c r="C42" s="41">
        <f t="shared" si="5"/>
        <v>17630575</v>
      </c>
      <c r="D42" s="41">
        <f t="shared" si="6"/>
        <v>1</v>
      </c>
      <c r="E42" s="42" t="str">
        <f t="shared" si="2"/>
        <v>BILBAO</v>
      </c>
      <c r="F42" s="42">
        <f t="shared" si="7"/>
        <v>2692685</v>
      </c>
      <c r="G42" s="42">
        <f t="shared" si="8"/>
        <v>2585099</v>
      </c>
    </row>
    <row r="43" spans="1:9" x14ac:dyDescent="0.25">
      <c r="A43" s="42" t="str">
        <f t="shared" si="3"/>
        <v>BAHIA DE CADIZ</v>
      </c>
      <c r="B43" s="41">
        <f t="shared" si="4"/>
        <v>618850</v>
      </c>
      <c r="C43" s="41">
        <f t="shared" si="5"/>
        <v>540562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1756686</v>
      </c>
      <c r="G43" s="42">
        <f t="shared" si="8"/>
        <v>1820971</v>
      </c>
    </row>
    <row r="44" spans="1:9" x14ac:dyDescent="0.25">
      <c r="A44" s="42" t="str">
        <f t="shared" si="3"/>
        <v>BALEARES</v>
      </c>
      <c r="B44" s="41">
        <f t="shared" si="4"/>
        <v>725008</v>
      </c>
      <c r="C44" s="41">
        <f t="shared" si="5"/>
        <v>711872</v>
      </c>
      <c r="D44" s="41">
        <f t="shared" si="6"/>
        <v>9</v>
      </c>
      <c r="E44" s="42" t="str">
        <f t="shared" si="2"/>
        <v>VIGO</v>
      </c>
      <c r="F44" s="42">
        <f t="shared" si="7"/>
        <v>1161597</v>
      </c>
      <c r="G44" s="42">
        <f t="shared" si="8"/>
        <v>1090549</v>
      </c>
    </row>
    <row r="45" spans="1:9" x14ac:dyDescent="0.25">
      <c r="A45" s="42" t="str">
        <f t="shared" si="3"/>
        <v>BARCELONA</v>
      </c>
      <c r="B45" s="41">
        <f t="shared" si="4"/>
        <v>10929863</v>
      </c>
      <c r="C45" s="41">
        <f t="shared" si="5"/>
        <v>9883721</v>
      </c>
      <c r="D45" s="41">
        <f t="shared" si="6"/>
        <v>3</v>
      </c>
      <c r="E45" s="42" t="str">
        <f t="shared" si="2"/>
        <v>MALAGA</v>
      </c>
      <c r="F45" s="42">
        <f t="shared" si="7"/>
        <v>981017</v>
      </c>
      <c r="G45" s="42">
        <f t="shared" si="8"/>
        <v>847857</v>
      </c>
    </row>
    <row r="46" spans="1:9" x14ac:dyDescent="0.25">
      <c r="A46" s="42" t="str">
        <f t="shared" si="3"/>
        <v>BILBAO</v>
      </c>
      <c r="B46" s="41">
        <f t="shared" si="4"/>
        <v>2692685</v>
      </c>
      <c r="C46" s="41">
        <f t="shared" si="5"/>
        <v>2585099</v>
      </c>
      <c r="D46" s="41">
        <f t="shared" si="6"/>
        <v>5</v>
      </c>
      <c r="E46" s="42" t="str">
        <f t="shared" si="2"/>
        <v>BALEARES</v>
      </c>
      <c r="F46" s="42">
        <f t="shared" si="7"/>
        <v>725008</v>
      </c>
      <c r="G46" s="42">
        <f t="shared" si="8"/>
        <v>711872</v>
      </c>
    </row>
    <row r="47" spans="1:9" x14ac:dyDescent="0.25">
      <c r="A47" s="42" t="str">
        <f t="shared" si="3"/>
        <v>CARTAGENA</v>
      </c>
      <c r="B47" s="41">
        <f t="shared" si="4"/>
        <v>195384</v>
      </c>
      <c r="C47" s="41">
        <f t="shared" si="5"/>
        <v>164367</v>
      </c>
      <c r="D47" s="41">
        <f t="shared" si="6"/>
        <v>14</v>
      </c>
      <c r="E47" s="42" t="str">
        <f t="shared" si="2"/>
        <v>BAHIA DE CADIZ</v>
      </c>
      <c r="F47" s="42">
        <f t="shared" si="7"/>
        <v>618850</v>
      </c>
      <c r="G47" s="42">
        <f t="shared" si="8"/>
        <v>540562</v>
      </c>
    </row>
    <row r="48" spans="1:9" x14ac:dyDescent="0.25">
      <c r="A48" s="42" t="str">
        <f t="shared" si="3"/>
        <v>CASTELLON</v>
      </c>
      <c r="B48" s="41">
        <f t="shared" si="4"/>
        <v>368571</v>
      </c>
      <c r="C48" s="41">
        <f t="shared" si="5"/>
        <v>251677</v>
      </c>
      <c r="D48" s="41">
        <f t="shared" si="6"/>
        <v>13</v>
      </c>
      <c r="E48" s="42" t="str">
        <f t="shared" si="2"/>
        <v>ALICANTE</v>
      </c>
      <c r="F48" s="42">
        <f t="shared" si="7"/>
        <v>558084</v>
      </c>
      <c r="G48" s="42">
        <f t="shared" si="8"/>
        <v>548512</v>
      </c>
    </row>
    <row r="49" spans="1:7" x14ac:dyDescent="0.25">
      <c r="A49" s="42" t="str">
        <f t="shared" si="3"/>
        <v>CEUTA</v>
      </c>
      <c r="B49" s="41">
        <f t="shared" si="4"/>
        <v>27766</v>
      </c>
      <c r="C49" s="41">
        <f t="shared" si="5"/>
        <v>27453</v>
      </c>
      <c r="D49" s="41">
        <f t="shared" si="6"/>
        <v>19</v>
      </c>
      <c r="E49" s="42" t="str">
        <f t="shared" si="2"/>
        <v>SEVILLA</v>
      </c>
      <c r="F49" s="42">
        <f t="shared" si="7"/>
        <v>406663</v>
      </c>
      <c r="G49" s="42">
        <f t="shared" si="8"/>
        <v>382817</v>
      </c>
    </row>
    <row r="50" spans="1:7" x14ac:dyDescent="0.25">
      <c r="A50" s="42" t="str">
        <f t="shared" si="3"/>
        <v>FERROL-SAN CIBRAO</v>
      </c>
      <c r="B50" s="41">
        <f t="shared" si="4"/>
        <v>294</v>
      </c>
      <c r="C50" s="41">
        <f t="shared" si="5"/>
        <v>99</v>
      </c>
      <c r="D50" s="41">
        <f t="shared" si="6"/>
        <v>22</v>
      </c>
      <c r="E50" s="42" t="str">
        <f t="shared" si="2"/>
        <v>CASTELLON</v>
      </c>
      <c r="F50" s="42">
        <f t="shared" si="7"/>
        <v>368571</v>
      </c>
      <c r="G50" s="42">
        <f t="shared" si="8"/>
        <v>251677</v>
      </c>
    </row>
    <row r="51" spans="1:7" x14ac:dyDescent="0.25">
      <c r="A51" s="42" t="str">
        <f t="shared" si="3"/>
        <v>GIJON</v>
      </c>
      <c r="B51" s="41">
        <f t="shared" si="4"/>
        <v>25829</v>
      </c>
      <c r="C51" s="41">
        <f t="shared" si="5"/>
        <v>37809</v>
      </c>
      <c r="D51" s="41">
        <f t="shared" si="6"/>
        <v>20</v>
      </c>
      <c r="E51" s="42" t="str">
        <f t="shared" si="2"/>
        <v>CARTAGENA</v>
      </c>
      <c r="F51" s="42">
        <f t="shared" si="7"/>
        <v>195384</v>
      </c>
      <c r="G51" s="42">
        <f t="shared" si="8"/>
        <v>164367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159655</v>
      </c>
      <c r="G52" s="42">
        <f t="shared" si="8"/>
        <v>134252</v>
      </c>
    </row>
    <row r="53" spans="1:7" x14ac:dyDescent="0.25">
      <c r="A53" s="42" t="str">
        <f t="shared" si="3"/>
        <v>LAS PALMAS</v>
      </c>
      <c r="B53" s="41">
        <f t="shared" si="4"/>
        <v>6348555</v>
      </c>
      <c r="C53" s="41">
        <f t="shared" si="5"/>
        <v>6455266</v>
      </c>
      <c r="D53" s="41">
        <f t="shared" si="6"/>
        <v>4</v>
      </c>
      <c r="E53" s="42" t="str">
        <f t="shared" si="2"/>
        <v>MELILLA</v>
      </c>
      <c r="F53" s="42">
        <f t="shared" si="7"/>
        <v>139329</v>
      </c>
      <c r="G53" s="42">
        <f t="shared" si="8"/>
        <v>61291</v>
      </c>
    </row>
    <row r="54" spans="1:7" x14ac:dyDescent="0.25">
      <c r="A54" s="42" t="str">
        <f t="shared" si="3"/>
        <v>MALAGA</v>
      </c>
      <c r="B54" s="41">
        <f t="shared" si="4"/>
        <v>981017</v>
      </c>
      <c r="C54" s="41">
        <f t="shared" si="5"/>
        <v>847857</v>
      </c>
      <c r="D54" s="41">
        <f t="shared" si="6"/>
        <v>8</v>
      </c>
      <c r="E54" s="42" t="str">
        <f t="shared" si="2"/>
        <v>AVILES</v>
      </c>
      <c r="F54" s="42">
        <f t="shared" si="7"/>
        <v>38693</v>
      </c>
      <c r="G54" s="42">
        <f t="shared" si="8"/>
        <v>46550</v>
      </c>
    </row>
    <row r="55" spans="1:7" x14ac:dyDescent="0.25">
      <c r="A55" s="42" t="str">
        <f t="shared" si="3"/>
        <v>MARIN Y RIA DE PONTEVEDRA</v>
      </c>
      <c r="B55" s="41">
        <f t="shared" si="4"/>
        <v>159655</v>
      </c>
      <c r="C55" s="41">
        <f t="shared" si="5"/>
        <v>134252</v>
      </c>
      <c r="D55" s="41">
        <f t="shared" si="6"/>
        <v>15</v>
      </c>
      <c r="E55" s="42" t="str">
        <f t="shared" si="2"/>
        <v>TARRAGONA</v>
      </c>
      <c r="F55" s="42">
        <f t="shared" ref="F55:F65" si="9">LOOKUP(E55,$A$38:$A$65,$B$38:$B$65)</f>
        <v>31041</v>
      </c>
      <c r="G55" s="42">
        <f t="shared" si="8"/>
        <v>22457</v>
      </c>
    </row>
    <row r="56" spans="1:7" x14ac:dyDescent="0.25">
      <c r="A56" s="42" t="str">
        <f t="shared" si="3"/>
        <v>MELILLA</v>
      </c>
      <c r="B56" s="41">
        <f t="shared" si="4"/>
        <v>139329</v>
      </c>
      <c r="C56" s="41">
        <f t="shared" si="5"/>
        <v>61291</v>
      </c>
      <c r="D56" s="41">
        <f t="shared" si="6"/>
        <v>16</v>
      </c>
      <c r="E56" s="42" t="str">
        <f t="shared" si="2"/>
        <v>CEUTA</v>
      </c>
      <c r="F56" s="42">
        <f t="shared" si="9"/>
        <v>27766</v>
      </c>
      <c r="G56" s="42">
        <f t="shared" si="8"/>
        <v>27453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25829</v>
      </c>
      <c r="G57" s="42">
        <f t="shared" si="8"/>
        <v>37809</v>
      </c>
    </row>
    <row r="58" spans="1:7" x14ac:dyDescent="0.25">
      <c r="A58" s="42" t="str">
        <f t="shared" si="3"/>
        <v>PASAIA</v>
      </c>
      <c r="B58" s="41">
        <f t="shared" si="4"/>
        <v>172</v>
      </c>
      <c r="C58" s="41">
        <f t="shared" si="5"/>
        <v>0</v>
      </c>
      <c r="D58" s="41">
        <f t="shared" si="6"/>
        <v>24</v>
      </c>
      <c r="E58" s="42" t="str">
        <f t="shared" si="2"/>
        <v>SANTANDER</v>
      </c>
      <c r="F58" s="42">
        <f t="shared" si="9"/>
        <v>972</v>
      </c>
      <c r="G58" s="42">
        <f t="shared" si="8"/>
        <v>836</v>
      </c>
    </row>
    <row r="59" spans="1:7" x14ac:dyDescent="0.25">
      <c r="A59" s="42" t="str">
        <f t="shared" si="3"/>
        <v>SANTA CRUZ DE TENERIFE</v>
      </c>
      <c r="B59" s="41">
        <f t="shared" si="4"/>
        <v>1756686</v>
      </c>
      <c r="C59" s="41">
        <f t="shared" si="5"/>
        <v>1820971</v>
      </c>
      <c r="D59" s="41">
        <f t="shared" si="6"/>
        <v>6</v>
      </c>
      <c r="E59" s="42" t="str">
        <f t="shared" si="2"/>
        <v>FERROL-SAN CIBRAO</v>
      </c>
      <c r="F59" s="42">
        <f t="shared" si="9"/>
        <v>294</v>
      </c>
      <c r="G59" s="42">
        <f t="shared" si="8"/>
        <v>99</v>
      </c>
    </row>
    <row r="60" spans="1:7" x14ac:dyDescent="0.25">
      <c r="A60" s="42" t="str">
        <f t="shared" si="3"/>
        <v>SANTANDER</v>
      </c>
      <c r="B60" s="41">
        <f t="shared" si="4"/>
        <v>972</v>
      </c>
      <c r="C60" s="41">
        <f t="shared" si="5"/>
        <v>836</v>
      </c>
      <c r="D60" s="41">
        <f t="shared" si="6"/>
        <v>21</v>
      </c>
      <c r="E60" s="42" t="str">
        <f t="shared" si="2"/>
        <v>ALMERIA</v>
      </c>
      <c r="F60" s="42">
        <f t="shared" si="9"/>
        <v>254</v>
      </c>
      <c r="G60" s="42">
        <f t="shared" si="8"/>
        <v>67</v>
      </c>
    </row>
    <row r="61" spans="1:7" x14ac:dyDescent="0.25">
      <c r="A61" s="42" t="str">
        <f t="shared" si="3"/>
        <v>SEVILLA</v>
      </c>
      <c r="B61" s="41">
        <f t="shared" si="4"/>
        <v>406663</v>
      </c>
      <c r="C61" s="41">
        <f t="shared" si="5"/>
        <v>382817</v>
      </c>
      <c r="D61" s="41">
        <f t="shared" si="6"/>
        <v>12</v>
      </c>
      <c r="E61" s="42" t="str">
        <f t="shared" si="2"/>
        <v>PASAIA</v>
      </c>
      <c r="F61" s="42">
        <f t="shared" si="9"/>
        <v>172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31041</v>
      </c>
      <c r="C62" s="41">
        <f t="shared" si="5"/>
        <v>22457</v>
      </c>
      <c r="D62" s="41">
        <f t="shared" si="6"/>
        <v>18</v>
      </c>
      <c r="E62" s="42" t="str">
        <f t="shared" si="2"/>
        <v>VILAGARCIA</v>
      </c>
      <c r="F62" s="42">
        <f t="shared" si="9"/>
        <v>61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13686265</v>
      </c>
      <c r="C63" s="41">
        <f t="shared" si="5"/>
        <v>12909973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1161597</v>
      </c>
      <c r="C64" s="41">
        <f t="shared" si="5"/>
        <v>1090549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</v>
      </c>
      <c r="C65" s="41">
        <f t="shared" si="5"/>
        <v>0</v>
      </c>
      <c r="D65" s="41">
        <f t="shared" si="6"/>
        <v>25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32662</v>
      </c>
      <c r="C8" s="34">
        <v>30496</v>
      </c>
      <c r="D8" s="34">
        <v>164574</v>
      </c>
      <c r="E8" s="34">
        <v>161582</v>
      </c>
      <c r="F8" s="13">
        <f t="shared" ref="F8:F35" si="0">((E8*100)/D8)-100</f>
        <v>-1.818027148881356</v>
      </c>
      <c r="G8" s="1"/>
      <c r="H8" s="1"/>
      <c r="I8" s="1"/>
    </row>
    <row r="9" spans="1:12" x14ac:dyDescent="0.25">
      <c r="A9" s="8" t="s">
        <v>43</v>
      </c>
      <c r="B9" s="33">
        <v>32849</v>
      </c>
      <c r="C9" s="33">
        <v>34998</v>
      </c>
      <c r="D9" s="33">
        <v>194453</v>
      </c>
      <c r="E9" s="33">
        <v>208227</v>
      </c>
      <c r="F9" s="10">
        <f t="shared" si="0"/>
        <v>7.0834597563421511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307273</v>
      </c>
      <c r="C11" s="33">
        <v>305490</v>
      </c>
      <c r="D11" s="33">
        <v>2128326</v>
      </c>
      <c r="E11" s="33">
        <v>2207848</v>
      </c>
      <c r="F11" s="10">
        <f t="shared" si="0"/>
        <v>3.7363636961630817</v>
      </c>
      <c r="G11" s="1"/>
      <c r="H11" s="1"/>
      <c r="I11" s="1"/>
    </row>
    <row r="12" spans="1:12" x14ac:dyDescent="0.25">
      <c r="A12" s="11" t="s">
        <v>46</v>
      </c>
      <c r="B12" s="34">
        <v>142184</v>
      </c>
      <c r="C12" s="34">
        <v>141693</v>
      </c>
      <c r="D12" s="34">
        <v>862457</v>
      </c>
      <c r="E12" s="34">
        <v>869468</v>
      </c>
      <c r="F12" s="13">
        <f t="shared" si="0"/>
        <v>0.81291009290897875</v>
      </c>
      <c r="G12" s="1"/>
      <c r="H12" s="1"/>
      <c r="I12" s="1"/>
    </row>
    <row r="13" spans="1:12" x14ac:dyDescent="0.25">
      <c r="A13" s="8" t="s">
        <v>47</v>
      </c>
      <c r="B13" s="33">
        <v>804105</v>
      </c>
      <c r="C13" s="33">
        <v>990923</v>
      </c>
      <c r="D13" s="33">
        <v>4166483</v>
      </c>
      <c r="E13" s="33">
        <v>4907788</v>
      </c>
      <c r="F13" s="10">
        <f t="shared" si="0"/>
        <v>17.79210427595649</v>
      </c>
      <c r="G13" s="1"/>
      <c r="H13" s="1"/>
      <c r="I13" s="1"/>
    </row>
    <row r="14" spans="1:12" x14ac:dyDescent="0.25">
      <c r="A14" s="11" t="s">
        <v>48</v>
      </c>
      <c r="B14" s="34">
        <v>718000</v>
      </c>
      <c r="C14" s="34">
        <v>895122</v>
      </c>
      <c r="D14" s="34">
        <v>3622755</v>
      </c>
      <c r="E14" s="34">
        <v>4584348</v>
      </c>
      <c r="F14" s="13">
        <f t="shared" si="0"/>
        <v>26.543141890632953</v>
      </c>
      <c r="G14" s="1"/>
      <c r="H14" s="1"/>
      <c r="I14" s="1"/>
    </row>
    <row r="15" spans="1:12" x14ac:dyDescent="0.25">
      <c r="A15" s="8" t="s">
        <v>49</v>
      </c>
      <c r="B15" s="33">
        <v>21965</v>
      </c>
      <c r="C15" s="33">
        <v>59574</v>
      </c>
      <c r="D15" s="33">
        <v>237425</v>
      </c>
      <c r="E15" s="33">
        <v>294337</v>
      </c>
      <c r="F15" s="10">
        <f t="shared" si="0"/>
        <v>23.970517005370112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2206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17419</v>
      </c>
      <c r="C17" s="33">
        <v>32419</v>
      </c>
      <c r="D17" s="33">
        <v>75027</v>
      </c>
      <c r="E17" s="33">
        <v>129281</v>
      </c>
      <c r="F17" s="10">
        <f t="shared" si="0"/>
        <v>72.31263411838404</v>
      </c>
      <c r="G17" s="1"/>
      <c r="H17" s="1"/>
      <c r="I17" s="1"/>
    </row>
    <row r="18" spans="1:9" x14ac:dyDescent="0.25">
      <c r="A18" s="11" t="s">
        <v>52</v>
      </c>
      <c r="B18" s="34">
        <v>69856</v>
      </c>
      <c r="C18" s="34">
        <v>65538</v>
      </c>
      <c r="D18" s="34">
        <v>392925</v>
      </c>
      <c r="E18" s="34">
        <v>408275</v>
      </c>
      <c r="F18" s="13">
        <f t="shared" si="0"/>
        <v>3.9065979512629667</v>
      </c>
      <c r="G18" s="1"/>
      <c r="H18" s="1"/>
      <c r="I18" s="1"/>
    </row>
    <row r="19" spans="1:9" x14ac:dyDescent="0.25">
      <c r="A19" s="8" t="s">
        <v>53</v>
      </c>
      <c r="B19" s="33">
        <v>8677</v>
      </c>
      <c r="C19" s="33">
        <v>16348</v>
      </c>
      <c r="D19" s="33">
        <v>78663</v>
      </c>
      <c r="E19" s="33">
        <v>98313</v>
      </c>
      <c r="F19" s="10">
        <f t="shared" si="0"/>
        <v>24.979977880324924</v>
      </c>
      <c r="G19" s="1"/>
      <c r="H19" s="1"/>
      <c r="I19" s="1"/>
    </row>
    <row r="20" spans="1:9" x14ac:dyDescent="0.25">
      <c r="A20" s="11" t="s">
        <v>54</v>
      </c>
      <c r="B20" s="34">
        <v>450</v>
      </c>
      <c r="C20" s="34">
        <v>0</v>
      </c>
      <c r="D20" s="34">
        <v>10540</v>
      </c>
      <c r="E20" s="34">
        <v>1012</v>
      </c>
      <c r="F20" s="13">
        <f t="shared" si="0"/>
        <v>-90.398481973434542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256697</v>
      </c>
      <c r="C22" s="34">
        <v>265900</v>
      </c>
      <c r="D22" s="34">
        <v>1427770</v>
      </c>
      <c r="E22" s="34">
        <v>1413415</v>
      </c>
      <c r="F22" s="13">
        <f t="shared" si="0"/>
        <v>-1.0054140372749174</v>
      </c>
      <c r="G22" s="1"/>
      <c r="H22" s="1"/>
      <c r="I22" s="1"/>
    </row>
    <row r="23" spans="1:9" x14ac:dyDescent="0.25">
      <c r="A23" s="8" t="s">
        <v>57</v>
      </c>
      <c r="B23" s="33">
        <v>33166</v>
      </c>
      <c r="C23" s="33">
        <v>36945</v>
      </c>
      <c r="D23" s="33">
        <v>182095</v>
      </c>
      <c r="E23" s="33">
        <v>201830</v>
      </c>
      <c r="F23" s="10">
        <f t="shared" si="0"/>
        <v>10.837749526346144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46107</v>
      </c>
      <c r="C25" s="33">
        <v>46373</v>
      </c>
      <c r="D25" s="33">
        <v>249710</v>
      </c>
      <c r="E25" s="33">
        <v>274518</v>
      </c>
      <c r="F25" s="10">
        <f t="shared" si="0"/>
        <v>9.9347242801649855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46538</v>
      </c>
      <c r="C27" s="33">
        <v>53957</v>
      </c>
      <c r="D27" s="33">
        <v>245898</v>
      </c>
      <c r="E27" s="33">
        <v>268448</v>
      </c>
      <c r="F27" s="10">
        <f t="shared" si="0"/>
        <v>9.1704690562753655</v>
      </c>
      <c r="G27" s="1"/>
      <c r="H27" s="1"/>
      <c r="I27" s="1"/>
    </row>
    <row r="28" spans="1:9" x14ac:dyDescent="0.25">
      <c r="A28" s="11" t="s">
        <v>62</v>
      </c>
      <c r="B28" s="34">
        <v>322438</v>
      </c>
      <c r="C28" s="34">
        <v>325797</v>
      </c>
      <c r="D28" s="34">
        <v>1828035</v>
      </c>
      <c r="E28" s="34">
        <v>1830684</v>
      </c>
      <c r="F28" s="13">
        <f t="shared" si="0"/>
        <v>0.1449096981184681</v>
      </c>
      <c r="G28" s="1"/>
      <c r="H28" s="1"/>
      <c r="I28" s="1"/>
    </row>
    <row r="29" spans="1:9" x14ac:dyDescent="0.25">
      <c r="A29" s="8" t="s">
        <v>63</v>
      </c>
      <c r="B29" s="33">
        <v>77014</v>
      </c>
      <c r="C29" s="33">
        <v>92556</v>
      </c>
      <c r="D29" s="33">
        <v>428832</v>
      </c>
      <c r="E29" s="33">
        <v>469046</v>
      </c>
      <c r="F29" s="10">
        <f t="shared" si="0"/>
        <v>9.3775651070815655</v>
      </c>
      <c r="G29" s="1"/>
      <c r="H29" s="1"/>
      <c r="I29" s="1"/>
    </row>
    <row r="30" spans="1:9" x14ac:dyDescent="0.25">
      <c r="A30" s="11" t="s">
        <v>64</v>
      </c>
      <c r="B30" s="34">
        <v>60255</v>
      </c>
      <c r="C30" s="34">
        <v>15293</v>
      </c>
      <c r="D30" s="34">
        <v>354043</v>
      </c>
      <c r="E30" s="34">
        <v>107212</v>
      </c>
      <c r="F30" s="13">
        <f t="shared" si="0"/>
        <v>-69.717802639792339</v>
      </c>
      <c r="G30" s="1"/>
      <c r="H30" s="1"/>
      <c r="I30" s="1"/>
    </row>
    <row r="31" spans="1:9" x14ac:dyDescent="0.25">
      <c r="A31" s="8" t="s">
        <v>65</v>
      </c>
      <c r="B31" s="33">
        <v>66386</v>
      </c>
      <c r="C31" s="33">
        <v>97611</v>
      </c>
      <c r="D31" s="33">
        <v>300845</v>
      </c>
      <c r="E31" s="33">
        <v>471162</v>
      </c>
      <c r="F31" s="10">
        <f t="shared" si="0"/>
        <v>56.612873738968574</v>
      </c>
      <c r="G31" s="1"/>
      <c r="H31" s="1"/>
      <c r="I31" s="1"/>
    </row>
    <row r="32" spans="1:9" x14ac:dyDescent="0.25">
      <c r="A32" s="11" t="s">
        <v>66</v>
      </c>
      <c r="B32" s="34">
        <v>325416</v>
      </c>
      <c r="C32" s="34">
        <v>403397</v>
      </c>
      <c r="D32" s="34">
        <v>1979725</v>
      </c>
      <c r="E32" s="34">
        <v>1944785</v>
      </c>
      <c r="F32" s="13">
        <f t="shared" si="0"/>
        <v>-1.7648915884781928</v>
      </c>
      <c r="G32" s="1"/>
      <c r="H32" s="1"/>
      <c r="I32" s="1"/>
    </row>
    <row r="33" spans="1:9" x14ac:dyDescent="0.25">
      <c r="A33" s="8" t="s">
        <v>67</v>
      </c>
      <c r="B33" s="33">
        <v>91549</v>
      </c>
      <c r="C33" s="33">
        <v>89845</v>
      </c>
      <c r="D33" s="33">
        <v>518461</v>
      </c>
      <c r="E33" s="33">
        <v>537789</v>
      </c>
      <c r="F33" s="10">
        <f t="shared" si="0"/>
        <v>3.7279563940199978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3481006</v>
      </c>
      <c r="C35" s="15">
        <f t="shared" ref="C35:E35" si="1">SUM(C7:C34)</f>
        <v>4000275</v>
      </c>
      <c r="D35" s="15">
        <f t="shared" si="1"/>
        <v>19451248</v>
      </c>
      <c r="E35" s="15">
        <f t="shared" si="1"/>
        <v>21389368</v>
      </c>
      <c r="F35" s="16">
        <f t="shared" si="0"/>
        <v>9.9639879148114261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4907788</v>
      </c>
      <c r="G38" s="42">
        <f>LOOKUP(E38,$A$38:$A$65,$C$38:$C$65)</f>
        <v>4166483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161582</v>
      </c>
      <c r="C39" s="41">
        <f t="shared" ref="C39:C65" si="5">D8</f>
        <v>164574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4584348</v>
      </c>
      <c r="G39" s="42">
        <f t="shared" ref="G39:G65" si="8">LOOKUP(E39,$A$38:$A$65,$C$38:$C$65)</f>
        <v>3622755</v>
      </c>
    </row>
    <row r="40" spans="1:9" x14ac:dyDescent="0.25">
      <c r="A40" s="42" t="str">
        <f t="shared" si="3"/>
        <v>ALMERIA</v>
      </c>
      <c r="B40" s="41">
        <f t="shared" si="4"/>
        <v>208227</v>
      </c>
      <c r="C40" s="41">
        <f t="shared" si="5"/>
        <v>194453</v>
      </c>
      <c r="D40" s="41">
        <f t="shared" si="6"/>
        <v>15</v>
      </c>
      <c r="E40" s="42" t="str">
        <f t="shared" si="2"/>
        <v>BAHIA DE ALGECIRAS</v>
      </c>
      <c r="F40" s="42">
        <f t="shared" si="7"/>
        <v>2207848</v>
      </c>
      <c r="G40" s="42">
        <f t="shared" si="8"/>
        <v>2128326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1944785</v>
      </c>
      <c r="G41" s="42">
        <f t="shared" si="8"/>
        <v>1979725</v>
      </c>
    </row>
    <row r="42" spans="1:9" x14ac:dyDescent="0.25">
      <c r="A42" s="42" t="str">
        <f t="shared" si="3"/>
        <v>BAHIA DE ALGECIRAS</v>
      </c>
      <c r="B42" s="41">
        <f t="shared" si="4"/>
        <v>2207848</v>
      </c>
      <c r="C42" s="41">
        <f t="shared" si="5"/>
        <v>2128326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1830684</v>
      </c>
      <c r="G42" s="42">
        <f t="shared" si="8"/>
        <v>1828035</v>
      </c>
    </row>
    <row r="43" spans="1:9" x14ac:dyDescent="0.25">
      <c r="A43" s="42" t="str">
        <f t="shared" si="3"/>
        <v>BAHIA DE CADIZ</v>
      </c>
      <c r="B43" s="41">
        <f t="shared" si="4"/>
        <v>869468</v>
      </c>
      <c r="C43" s="41">
        <f t="shared" si="5"/>
        <v>862457</v>
      </c>
      <c r="D43" s="41">
        <f t="shared" si="6"/>
        <v>7</v>
      </c>
      <c r="E43" s="42" t="str">
        <f t="shared" si="2"/>
        <v>LAS PALMAS</v>
      </c>
      <c r="F43" s="42">
        <f t="shared" si="7"/>
        <v>1413415</v>
      </c>
      <c r="G43" s="42">
        <f t="shared" si="8"/>
        <v>1427770</v>
      </c>
    </row>
    <row r="44" spans="1:9" x14ac:dyDescent="0.25">
      <c r="A44" s="42" t="str">
        <f t="shared" si="3"/>
        <v>BALEARES</v>
      </c>
      <c r="B44" s="41">
        <f t="shared" si="4"/>
        <v>4907788</v>
      </c>
      <c r="C44" s="41">
        <f t="shared" si="5"/>
        <v>4166483</v>
      </c>
      <c r="D44" s="41">
        <f t="shared" si="6"/>
        <v>1</v>
      </c>
      <c r="E44" s="42" t="str">
        <f t="shared" si="2"/>
        <v>BAHIA DE CADIZ</v>
      </c>
      <c r="F44" s="42">
        <f t="shared" si="7"/>
        <v>869468</v>
      </c>
      <c r="G44" s="42">
        <f t="shared" si="8"/>
        <v>862457</v>
      </c>
    </row>
    <row r="45" spans="1:9" x14ac:dyDescent="0.25">
      <c r="A45" s="42" t="str">
        <f t="shared" si="3"/>
        <v>BARCELONA</v>
      </c>
      <c r="B45" s="41">
        <f t="shared" si="4"/>
        <v>4584348</v>
      </c>
      <c r="C45" s="41">
        <f t="shared" si="5"/>
        <v>3622755</v>
      </c>
      <c r="D45" s="41">
        <f t="shared" si="6"/>
        <v>2</v>
      </c>
      <c r="E45" s="42" t="str">
        <f t="shared" si="2"/>
        <v>VIGO</v>
      </c>
      <c r="F45" s="42">
        <f t="shared" si="7"/>
        <v>537789</v>
      </c>
      <c r="G45" s="42">
        <f t="shared" si="8"/>
        <v>518461</v>
      </c>
    </row>
    <row r="46" spans="1:9" x14ac:dyDescent="0.25">
      <c r="A46" s="42" t="str">
        <f t="shared" si="3"/>
        <v>BILBAO</v>
      </c>
      <c r="B46" s="41">
        <f t="shared" si="4"/>
        <v>294337</v>
      </c>
      <c r="C46" s="41">
        <f t="shared" si="5"/>
        <v>237425</v>
      </c>
      <c r="D46" s="41">
        <f t="shared" si="6"/>
        <v>12</v>
      </c>
      <c r="E46" s="42" t="str">
        <f t="shared" si="2"/>
        <v>TARRAGONA</v>
      </c>
      <c r="F46" s="42">
        <f t="shared" si="7"/>
        <v>471162</v>
      </c>
      <c r="G46" s="42">
        <f t="shared" si="8"/>
        <v>300845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2206</v>
      </c>
      <c r="D47" s="41">
        <f t="shared" si="6"/>
        <v>28</v>
      </c>
      <c r="E47" s="42" t="str">
        <f t="shared" si="2"/>
        <v>SANTANDER</v>
      </c>
      <c r="F47" s="42">
        <f t="shared" si="7"/>
        <v>469046</v>
      </c>
      <c r="G47" s="42">
        <f t="shared" si="8"/>
        <v>428832</v>
      </c>
    </row>
    <row r="48" spans="1:9" x14ac:dyDescent="0.25">
      <c r="A48" s="42" t="str">
        <f t="shared" si="3"/>
        <v>CASTELLON</v>
      </c>
      <c r="B48" s="41">
        <f t="shared" si="4"/>
        <v>129281</v>
      </c>
      <c r="C48" s="41">
        <f t="shared" si="5"/>
        <v>75027</v>
      </c>
      <c r="D48" s="41">
        <f t="shared" si="6"/>
        <v>18</v>
      </c>
      <c r="E48" s="42" t="str">
        <f t="shared" si="2"/>
        <v>CEUTA</v>
      </c>
      <c r="F48" s="42">
        <f t="shared" si="7"/>
        <v>408275</v>
      </c>
      <c r="G48" s="42">
        <f t="shared" si="8"/>
        <v>392925</v>
      </c>
    </row>
    <row r="49" spans="1:7" x14ac:dyDescent="0.25">
      <c r="A49" s="42" t="str">
        <f t="shared" si="3"/>
        <v>CEUTA</v>
      </c>
      <c r="B49" s="41">
        <f t="shared" si="4"/>
        <v>408275</v>
      </c>
      <c r="C49" s="41">
        <f t="shared" si="5"/>
        <v>392925</v>
      </c>
      <c r="D49" s="41">
        <f t="shared" si="6"/>
        <v>11</v>
      </c>
      <c r="E49" s="42" t="str">
        <f t="shared" si="2"/>
        <v>BILBAO</v>
      </c>
      <c r="F49" s="42">
        <f t="shared" si="7"/>
        <v>294337</v>
      </c>
      <c r="G49" s="42">
        <f t="shared" si="8"/>
        <v>237425</v>
      </c>
    </row>
    <row r="50" spans="1:7" x14ac:dyDescent="0.25">
      <c r="A50" s="42" t="str">
        <f t="shared" si="3"/>
        <v>FERROL-SAN CIBRAO</v>
      </c>
      <c r="B50" s="41">
        <f t="shared" si="4"/>
        <v>98313</v>
      </c>
      <c r="C50" s="41">
        <f t="shared" si="5"/>
        <v>78663</v>
      </c>
      <c r="D50" s="41">
        <f t="shared" si="6"/>
        <v>20</v>
      </c>
      <c r="E50" s="42" t="str">
        <f t="shared" si="2"/>
        <v>MELILLA</v>
      </c>
      <c r="F50" s="42">
        <f t="shared" si="7"/>
        <v>274518</v>
      </c>
      <c r="G50" s="42">
        <f t="shared" si="8"/>
        <v>249710</v>
      </c>
    </row>
    <row r="51" spans="1:7" x14ac:dyDescent="0.25">
      <c r="A51" s="42" t="str">
        <f t="shared" si="3"/>
        <v>GIJON</v>
      </c>
      <c r="B51" s="41">
        <f t="shared" si="4"/>
        <v>1012</v>
      </c>
      <c r="C51" s="41">
        <f t="shared" si="5"/>
        <v>10540</v>
      </c>
      <c r="D51" s="41">
        <f t="shared" si="6"/>
        <v>21</v>
      </c>
      <c r="E51" s="42" t="str">
        <f t="shared" si="2"/>
        <v>PASAIA</v>
      </c>
      <c r="F51" s="42">
        <f t="shared" si="7"/>
        <v>268448</v>
      </c>
      <c r="G51" s="42">
        <f t="shared" si="8"/>
        <v>245898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208227</v>
      </c>
      <c r="G52" s="42">
        <f t="shared" si="8"/>
        <v>194453</v>
      </c>
    </row>
    <row r="53" spans="1:7" x14ac:dyDescent="0.25">
      <c r="A53" s="42" t="str">
        <f t="shared" si="3"/>
        <v>LAS PALMAS</v>
      </c>
      <c r="B53" s="41">
        <f t="shared" si="4"/>
        <v>1413415</v>
      </c>
      <c r="C53" s="41">
        <f t="shared" si="5"/>
        <v>1427770</v>
      </c>
      <c r="D53" s="41">
        <f t="shared" si="6"/>
        <v>6</v>
      </c>
      <c r="E53" s="42" t="str">
        <f t="shared" si="2"/>
        <v>MALAGA</v>
      </c>
      <c r="F53" s="42">
        <f t="shared" si="7"/>
        <v>201830</v>
      </c>
      <c r="G53" s="42">
        <f t="shared" si="8"/>
        <v>182095</v>
      </c>
    </row>
    <row r="54" spans="1:7" x14ac:dyDescent="0.25">
      <c r="A54" s="42" t="str">
        <f t="shared" si="3"/>
        <v>MALAGA</v>
      </c>
      <c r="B54" s="41">
        <f t="shared" si="4"/>
        <v>201830</v>
      </c>
      <c r="C54" s="41">
        <f t="shared" si="5"/>
        <v>182095</v>
      </c>
      <c r="D54" s="41">
        <f t="shared" si="6"/>
        <v>16</v>
      </c>
      <c r="E54" s="42" t="str">
        <f t="shared" si="2"/>
        <v>ALICANTE</v>
      </c>
      <c r="F54" s="42">
        <f t="shared" si="7"/>
        <v>161582</v>
      </c>
      <c r="G54" s="42">
        <f t="shared" si="8"/>
        <v>164574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129281</v>
      </c>
      <c r="G55" s="42">
        <f t="shared" si="8"/>
        <v>75027</v>
      </c>
    </row>
    <row r="56" spans="1:7" x14ac:dyDescent="0.25">
      <c r="A56" s="42" t="str">
        <f t="shared" si="3"/>
        <v>MELILLA</v>
      </c>
      <c r="B56" s="41">
        <f t="shared" si="4"/>
        <v>274518</v>
      </c>
      <c r="C56" s="41">
        <f t="shared" si="5"/>
        <v>249710</v>
      </c>
      <c r="D56" s="41">
        <f t="shared" si="6"/>
        <v>13</v>
      </c>
      <c r="E56" s="42" t="str">
        <f t="shared" si="2"/>
        <v>SEVILLA</v>
      </c>
      <c r="F56" s="42">
        <f t="shared" si="9"/>
        <v>107212</v>
      </c>
      <c r="G56" s="42">
        <f t="shared" si="8"/>
        <v>354043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FERROL-SAN CIBRAO</v>
      </c>
      <c r="F57" s="42">
        <f t="shared" si="9"/>
        <v>98313</v>
      </c>
      <c r="G57" s="42">
        <f t="shared" si="8"/>
        <v>78663</v>
      </c>
    </row>
    <row r="58" spans="1:7" x14ac:dyDescent="0.25">
      <c r="A58" s="42" t="str">
        <f t="shared" si="3"/>
        <v>PASAIA</v>
      </c>
      <c r="B58" s="41">
        <f t="shared" si="4"/>
        <v>268448</v>
      </c>
      <c r="C58" s="41">
        <f t="shared" si="5"/>
        <v>245898</v>
      </c>
      <c r="D58" s="41">
        <f t="shared" si="6"/>
        <v>14</v>
      </c>
      <c r="E58" s="42" t="str">
        <f t="shared" si="2"/>
        <v>GIJON</v>
      </c>
      <c r="F58" s="42">
        <f t="shared" si="9"/>
        <v>1012</v>
      </c>
      <c r="G58" s="42">
        <f t="shared" si="8"/>
        <v>10540</v>
      </c>
    </row>
    <row r="59" spans="1:7" x14ac:dyDescent="0.25">
      <c r="A59" s="42" t="str">
        <f t="shared" si="3"/>
        <v>SANTA CRUZ DE TENERIFE</v>
      </c>
      <c r="B59" s="41">
        <f t="shared" si="4"/>
        <v>1830684</v>
      </c>
      <c r="C59" s="41">
        <f t="shared" si="5"/>
        <v>1828035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469046</v>
      </c>
      <c r="C60" s="41">
        <f t="shared" si="5"/>
        <v>428832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107212</v>
      </c>
      <c r="C61" s="41">
        <f t="shared" si="5"/>
        <v>354043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471162</v>
      </c>
      <c r="C62" s="41">
        <f t="shared" si="5"/>
        <v>300845</v>
      </c>
      <c r="D62" s="41">
        <f t="shared" si="6"/>
        <v>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1944785</v>
      </c>
      <c r="C63" s="41">
        <f t="shared" si="5"/>
        <v>1979725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537789</v>
      </c>
      <c r="C64" s="41">
        <f t="shared" si="5"/>
        <v>518461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0</v>
      </c>
      <c r="D7" s="35">
        <v>0</v>
      </c>
      <c r="E7" s="35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12405</v>
      </c>
      <c r="C8" s="36">
        <v>12838</v>
      </c>
      <c r="D8" s="36">
        <v>77989</v>
      </c>
      <c r="E8" s="36">
        <v>81261</v>
      </c>
      <c r="F8" s="13">
        <f t="shared" ref="F8:F35" si="0">((E8*100)/D8)-100</f>
        <v>4.1954634627960417</v>
      </c>
      <c r="G8" s="1"/>
      <c r="H8" s="1"/>
      <c r="I8" s="1"/>
    </row>
    <row r="9" spans="1:12" x14ac:dyDescent="0.25">
      <c r="A9" s="8" t="s">
        <v>43</v>
      </c>
      <c r="B9" s="35">
        <v>6</v>
      </c>
      <c r="C9" s="35">
        <v>18</v>
      </c>
      <c r="D9" s="35">
        <v>33</v>
      </c>
      <c r="E9" s="35">
        <v>106</v>
      </c>
      <c r="F9" s="10">
        <f t="shared" si="0"/>
        <v>221.21212121212119</v>
      </c>
      <c r="G9" s="1"/>
      <c r="H9" s="1"/>
      <c r="I9" s="1"/>
    </row>
    <row r="10" spans="1:12" x14ac:dyDescent="0.25">
      <c r="A10" s="11" t="s">
        <v>44</v>
      </c>
      <c r="B10" s="36">
        <v>1034</v>
      </c>
      <c r="C10" s="36">
        <v>566</v>
      </c>
      <c r="D10" s="36">
        <v>5229</v>
      </c>
      <c r="E10" s="36">
        <v>4838</v>
      </c>
      <c r="F10" s="17">
        <f t="shared" si="0"/>
        <v>-7.4775291642761488</v>
      </c>
      <c r="G10" s="1"/>
      <c r="H10" s="1"/>
      <c r="I10" s="1"/>
    </row>
    <row r="11" spans="1:12" x14ac:dyDescent="0.25">
      <c r="A11" s="8" t="s">
        <v>45</v>
      </c>
      <c r="B11" s="35">
        <v>263393.99</v>
      </c>
      <c r="C11" s="35">
        <v>233446</v>
      </c>
      <c r="D11" s="35">
        <v>1602725.99</v>
      </c>
      <c r="E11" s="35">
        <v>1492669</v>
      </c>
      <c r="F11" s="10">
        <f t="shared" si="0"/>
        <v>-6.86686250093193</v>
      </c>
      <c r="G11" s="1"/>
      <c r="H11" s="1"/>
      <c r="I11" s="1"/>
    </row>
    <row r="12" spans="1:12" x14ac:dyDescent="0.25">
      <c r="A12" s="11" t="s">
        <v>46</v>
      </c>
      <c r="B12" s="36">
        <v>10975.5</v>
      </c>
      <c r="C12" s="36">
        <v>10116.5</v>
      </c>
      <c r="D12" s="36">
        <v>64760.5</v>
      </c>
      <c r="E12" s="36">
        <v>72687.5</v>
      </c>
      <c r="F12" s="13">
        <f t="shared" si="0"/>
        <v>12.240486098779343</v>
      </c>
      <c r="G12" s="1"/>
      <c r="H12" s="1"/>
      <c r="I12" s="1"/>
    </row>
    <row r="13" spans="1:12" x14ac:dyDescent="0.25">
      <c r="A13" s="8" t="s">
        <v>47</v>
      </c>
      <c r="B13" s="35">
        <v>12974</v>
      </c>
      <c r="C13" s="35">
        <v>19695</v>
      </c>
      <c r="D13" s="35">
        <v>97172</v>
      </c>
      <c r="E13" s="35">
        <v>104721</v>
      </c>
      <c r="F13" s="10">
        <f t="shared" si="0"/>
        <v>7.7686988021240637</v>
      </c>
      <c r="G13" s="1"/>
      <c r="H13" s="1"/>
      <c r="I13" s="1"/>
    </row>
    <row r="14" spans="1:12" x14ac:dyDescent="0.25">
      <c r="A14" s="11" t="s">
        <v>48</v>
      </c>
      <c r="B14" s="36">
        <v>169882</v>
      </c>
      <c r="C14" s="36">
        <v>201477</v>
      </c>
      <c r="D14" s="36">
        <v>1015009</v>
      </c>
      <c r="E14" s="36">
        <v>1109715</v>
      </c>
      <c r="F14" s="13">
        <f t="shared" si="0"/>
        <v>9.3305576600798616</v>
      </c>
      <c r="G14" s="1"/>
      <c r="H14" s="1"/>
      <c r="I14" s="1"/>
    </row>
    <row r="15" spans="1:12" x14ac:dyDescent="0.25">
      <c r="A15" s="8" t="s">
        <v>49</v>
      </c>
      <c r="B15" s="35">
        <v>43154</v>
      </c>
      <c r="C15" s="35">
        <v>47207</v>
      </c>
      <c r="D15" s="35">
        <v>237005</v>
      </c>
      <c r="E15" s="35">
        <v>253875</v>
      </c>
      <c r="F15" s="10">
        <f t="shared" si="0"/>
        <v>7.1179932912807686</v>
      </c>
      <c r="G15" s="1"/>
      <c r="H15" s="1"/>
      <c r="I15" s="1"/>
    </row>
    <row r="16" spans="1:12" x14ac:dyDescent="0.25">
      <c r="A16" s="11" t="s">
        <v>50</v>
      </c>
      <c r="B16" s="36">
        <v>3617</v>
      </c>
      <c r="C16" s="36">
        <v>2447</v>
      </c>
      <c r="D16" s="36">
        <v>16688</v>
      </c>
      <c r="E16" s="36">
        <v>18659</v>
      </c>
      <c r="F16" s="13">
        <f t="shared" si="0"/>
        <v>11.810882070949191</v>
      </c>
      <c r="G16" s="1"/>
      <c r="H16" s="1"/>
      <c r="I16" s="1"/>
    </row>
    <row r="17" spans="1:9" x14ac:dyDescent="0.25">
      <c r="A17" s="8" t="s">
        <v>51</v>
      </c>
      <c r="B17" s="35">
        <v>4411</v>
      </c>
      <c r="C17" s="35">
        <v>6401</v>
      </c>
      <c r="D17" s="35">
        <v>18583</v>
      </c>
      <c r="E17" s="35">
        <v>28551</v>
      </c>
      <c r="F17" s="10">
        <f t="shared" si="0"/>
        <v>53.640424043480607</v>
      </c>
      <c r="G17" s="1"/>
      <c r="H17" s="1"/>
      <c r="I17" s="1"/>
    </row>
    <row r="18" spans="1:9" x14ac:dyDescent="0.25">
      <c r="A18" s="11" t="s">
        <v>52</v>
      </c>
      <c r="B18" s="36">
        <v>682</v>
      </c>
      <c r="C18" s="36">
        <v>704</v>
      </c>
      <c r="D18" s="36">
        <v>4310</v>
      </c>
      <c r="E18" s="36">
        <v>4243</v>
      </c>
      <c r="F18" s="13">
        <f t="shared" si="0"/>
        <v>-1.5545243619489497</v>
      </c>
      <c r="G18" s="1"/>
      <c r="H18" s="1"/>
      <c r="I18" s="1"/>
    </row>
    <row r="19" spans="1:9" x14ac:dyDescent="0.25">
      <c r="A19" s="8" t="s">
        <v>53</v>
      </c>
      <c r="B19" s="35">
        <v>22</v>
      </c>
      <c r="C19" s="35">
        <v>16</v>
      </c>
      <c r="D19" s="35">
        <v>22</v>
      </c>
      <c r="E19" s="35">
        <v>67</v>
      </c>
      <c r="F19" s="10">
        <f t="shared" si="0"/>
        <v>204.54545454545456</v>
      </c>
      <c r="G19" s="1"/>
      <c r="H19" s="1"/>
      <c r="I19" s="1"/>
    </row>
    <row r="20" spans="1:9" x14ac:dyDescent="0.25">
      <c r="A20" s="11" t="s">
        <v>54</v>
      </c>
      <c r="B20" s="36">
        <v>134</v>
      </c>
      <c r="C20" s="36">
        <v>457</v>
      </c>
      <c r="D20" s="36">
        <v>3255</v>
      </c>
      <c r="E20" s="36">
        <v>2482</v>
      </c>
      <c r="F20" s="13">
        <f t="shared" si="0"/>
        <v>-23.748079877112133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106014</v>
      </c>
      <c r="C22" s="36">
        <v>108934</v>
      </c>
      <c r="D22" s="36">
        <v>609558</v>
      </c>
      <c r="E22" s="36">
        <v>610354</v>
      </c>
      <c r="F22" s="13">
        <f t="shared" si="0"/>
        <v>0.13058642491772332</v>
      </c>
      <c r="G22" s="1"/>
      <c r="H22" s="1"/>
      <c r="I22" s="1"/>
    </row>
    <row r="23" spans="1:9" x14ac:dyDescent="0.25">
      <c r="A23" s="8" t="s">
        <v>57</v>
      </c>
      <c r="B23" s="35">
        <v>23196</v>
      </c>
      <c r="C23" s="35">
        <v>37539</v>
      </c>
      <c r="D23" s="35">
        <v>98318</v>
      </c>
      <c r="E23" s="35">
        <v>178032</v>
      </c>
      <c r="F23" s="10">
        <f t="shared" si="0"/>
        <v>81.077727374438041</v>
      </c>
      <c r="G23" s="1"/>
      <c r="H23" s="1"/>
      <c r="I23" s="1"/>
    </row>
    <row r="24" spans="1:9" x14ac:dyDescent="0.25">
      <c r="A24" s="11" t="s">
        <v>58</v>
      </c>
      <c r="B24" s="36">
        <v>2086</v>
      </c>
      <c r="C24" s="36">
        <v>2562</v>
      </c>
      <c r="D24" s="36">
        <v>15604</v>
      </c>
      <c r="E24" s="36">
        <v>18355</v>
      </c>
      <c r="F24" s="13">
        <f t="shared" si="0"/>
        <v>17.630094847475007</v>
      </c>
      <c r="G24" s="1"/>
      <c r="H24" s="1"/>
      <c r="I24" s="1"/>
    </row>
    <row r="25" spans="1:9" x14ac:dyDescent="0.25">
      <c r="A25" s="8" t="s">
        <v>59</v>
      </c>
      <c r="B25" s="35">
        <v>1297</v>
      </c>
      <c r="C25" s="35">
        <v>1402</v>
      </c>
      <c r="D25" s="35">
        <v>8797</v>
      </c>
      <c r="E25" s="35">
        <v>10121</v>
      </c>
      <c r="F25" s="10">
        <f t="shared" si="0"/>
        <v>15.050585426850063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2.5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6">
        <v>39039</v>
      </c>
      <c r="C28" s="36">
        <v>39195</v>
      </c>
      <c r="D28" s="36">
        <v>225084</v>
      </c>
      <c r="E28" s="36">
        <v>226927</v>
      </c>
      <c r="F28" s="13">
        <f t="shared" si="0"/>
        <v>0.81880542375290588</v>
      </c>
      <c r="G28" s="1"/>
      <c r="H28" s="1"/>
      <c r="I28" s="1"/>
    </row>
    <row r="29" spans="1:9" x14ac:dyDescent="0.25">
      <c r="A29" s="8" t="s">
        <v>63</v>
      </c>
      <c r="B29" s="35">
        <v>10</v>
      </c>
      <c r="C29" s="35">
        <v>4</v>
      </c>
      <c r="D29" s="35">
        <v>66</v>
      </c>
      <c r="E29" s="35">
        <v>68</v>
      </c>
      <c r="F29" s="10">
        <f t="shared" si="0"/>
        <v>3.0303030303030312</v>
      </c>
      <c r="G29" s="1"/>
      <c r="H29" s="1"/>
      <c r="I29" s="1"/>
    </row>
    <row r="30" spans="1:9" x14ac:dyDescent="0.25">
      <c r="A30" s="11" t="s">
        <v>64</v>
      </c>
      <c r="B30" s="36">
        <v>9884</v>
      </c>
      <c r="C30" s="36">
        <v>10558</v>
      </c>
      <c r="D30" s="36">
        <v>57077</v>
      </c>
      <c r="E30" s="36">
        <v>57681</v>
      </c>
      <c r="F30" s="13">
        <f t="shared" si="0"/>
        <v>1.0582195980867937</v>
      </c>
      <c r="G30" s="1"/>
      <c r="H30" s="1"/>
      <c r="I30" s="1"/>
    </row>
    <row r="31" spans="1:9" x14ac:dyDescent="0.25">
      <c r="A31" s="8" t="s">
        <v>65</v>
      </c>
      <c r="B31" s="35">
        <v>523</v>
      </c>
      <c r="C31" s="35">
        <v>637.5</v>
      </c>
      <c r="D31" s="35">
        <v>2704</v>
      </c>
      <c r="E31" s="35">
        <v>3841.5</v>
      </c>
      <c r="F31" s="10">
        <f t="shared" si="0"/>
        <v>42.067307692307679</v>
      </c>
      <c r="G31" s="1"/>
      <c r="H31" s="1"/>
      <c r="I31" s="1"/>
    </row>
    <row r="32" spans="1:9" x14ac:dyDescent="0.25">
      <c r="A32" s="11" t="s">
        <v>66</v>
      </c>
      <c r="B32" s="36">
        <v>212715</v>
      </c>
      <c r="C32" s="36">
        <v>235037</v>
      </c>
      <c r="D32" s="36">
        <v>1183293</v>
      </c>
      <c r="E32" s="36">
        <v>1277275</v>
      </c>
      <c r="F32" s="13">
        <f t="shared" si="0"/>
        <v>7.942411558253113</v>
      </c>
      <c r="G32" s="1"/>
      <c r="H32" s="1"/>
      <c r="I32" s="1"/>
    </row>
    <row r="33" spans="1:9" x14ac:dyDescent="0.25">
      <c r="A33" s="8" t="s">
        <v>67</v>
      </c>
      <c r="B33" s="35">
        <v>20798</v>
      </c>
      <c r="C33" s="35">
        <v>18942</v>
      </c>
      <c r="D33" s="35">
        <v>103352</v>
      </c>
      <c r="E33" s="35">
        <v>112649</v>
      </c>
      <c r="F33" s="10">
        <f t="shared" si="0"/>
        <v>8.9954717857419269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19</v>
      </c>
      <c r="D34" s="36">
        <v>0</v>
      </c>
      <c r="E34" s="36">
        <v>19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938252.49</v>
      </c>
      <c r="C35" s="15">
        <f t="shared" ref="C35:E35" si="1">SUM(C7:C34)</f>
        <v>990218</v>
      </c>
      <c r="D35" s="15">
        <f t="shared" si="1"/>
        <v>5446634.4900000002</v>
      </c>
      <c r="E35" s="15">
        <f t="shared" si="1"/>
        <v>5669199.5</v>
      </c>
      <c r="F35" s="16">
        <f t="shared" si="0"/>
        <v>4.0862850336042982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1492669</v>
      </c>
      <c r="G38" s="42">
        <f>LOOKUP(E38,$A$38:$A$65,$C$38:$C$65)</f>
        <v>1602725.99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81261</v>
      </c>
      <c r="C39" s="41">
        <f t="shared" ref="C39:C65" si="5">D8</f>
        <v>77989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1277275</v>
      </c>
      <c r="G39" s="42">
        <f t="shared" ref="G39:G65" si="8">LOOKUP(E39,$A$38:$A$65,$C$38:$C$65)</f>
        <v>1183293</v>
      </c>
    </row>
    <row r="40" spans="1:9" x14ac:dyDescent="0.25">
      <c r="A40" s="42" t="str">
        <f t="shared" si="3"/>
        <v>ALMERIA</v>
      </c>
      <c r="B40" s="41">
        <f t="shared" si="4"/>
        <v>106</v>
      </c>
      <c r="C40" s="41">
        <f t="shared" si="5"/>
        <v>33</v>
      </c>
      <c r="D40" s="41">
        <f t="shared" si="6"/>
        <v>21</v>
      </c>
      <c r="E40" s="42" t="str">
        <f t="shared" si="2"/>
        <v>BARCELONA</v>
      </c>
      <c r="F40" s="42">
        <f t="shared" si="7"/>
        <v>1109715</v>
      </c>
      <c r="G40" s="42">
        <f t="shared" si="8"/>
        <v>1015009</v>
      </c>
    </row>
    <row r="41" spans="1:9" x14ac:dyDescent="0.25">
      <c r="A41" s="42" t="str">
        <f t="shared" si="3"/>
        <v>AVILES</v>
      </c>
      <c r="B41" s="41">
        <f t="shared" si="4"/>
        <v>4838</v>
      </c>
      <c r="C41" s="41">
        <f t="shared" si="5"/>
        <v>5229</v>
      </c>
      <c r="D41" s="41">
        <f t="shared" si="6"/>
        <v>17</v>
      </c>
      <c r="E41" s="42" t="str">
        <f t="shared" si="2"/>
        <v>LAS PALMAS</v>
      </c>
      <c r="F41" s="42">
        <f t="shared" si="7"/>
        <v>610354</v>
      </c>
      <c r="G41" s="42">
        <f t="shared" si="8"/>
        <v>609558</v>
      </c>
    </row>
    <row r="42" spans="1:9" x14ac:dyDescent="0.25">
      <c r="A42" s="42" t="str">
        <f t="shared" si="3"/>
        <v>BAHIA DE ALGECIRAS</v>
      </c>
      <c r="B42" s="41">
        <f t="shared" si="4"/>
        <v>1492669</v>
      </c>
      <c r="C42" s="41">
        <f t="shared" si="5"/>
        <v>1602725.99</v>
      </c>
      <c r="D42" s="41">
        <f t="shared" si="6"/>
        <v>1</v>
      </c>
      <c r="E42" s="42" t="str">
        <f t="shared" si="2"/>
        <v>BILBAO</v>
      </c>
      <c r="F42" s="42">
        <f t="shared" si="7"/>
        <v>253875</v>
      </c>
      <c r="G42" s="42">
        <f t="shared" si="8"/>
        <v>237005</v>
      </c>
    </row>
    <row r="43" spans="1:9" x14ac:dyDescent="0.25">
      <c r="A43" s="42" t="str">
        <f t="shared" si="3"/>
        <v>BAHIA DE CADIZ</v>
      </c>
      <c r="B43" s="41">
        <f t="shared" si="4"/>
        <v>72687.5</v>
      </c>
      <c r="C43" s="41">
        <f t="shared" si="5"/>
        <v>64760.5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226927</v>
      </c>
      <c r="G43" s="42">
        <f t="shared" si="8"/>
        <v>225084</v>
      </c>
    </row>
    <row r="44" spans="1:9" x14ac:dyDescent="0.25">
      <c r="A44" s="42" t="str">
        <f t="shared" si="3"/>
        <v>BALEARES</v>
      </c>
      <c r="B44" s="41">
        <f t="shared" si="4"/>
        <v>104721</v>
      </c>
      <c r="C44" s="41">
        <f t="shared" si="5"/>
        <v>97172</v>
      </c>
      <c r="D44" s="41">
        <f t="shared" si="6"/>
        <v>9</v>
      </c>
      <c r="E44" s="42" t="str">
        <f t="shared" si="2"/>
        <v>MALAGA</v>
      </c>
      <c r="F44" s="42">
        <f t="shared" si="7"/>
        <v>178032</v>
      </c>
      <c r="G44" s="42">
        <f t="shared" si="8"/>
        <v>98318</v>
      </c>
    </row>
    <row r="45" spans="1:9" x14ac:dyDescent="0.25">
      <c r="A45" s="42" t="str">
        <f t="shared" si="3"/>
        <v>BARCELONA</v>
      </c>
      <c r="B45" s="41">
        <f t="shared" si="4"/>
        <v>1109715</v>
      </c>
      <c r="C45" s="41">
        <f t="shared" si="5"/>
        <v>1015009</v>
      </c>
      <c r="D45" s="41">
        <f t="shared" si="6"/>
        <v>3</v>
      </c>
      <c r="E45" s="42" t="str">
        <f t="shared" si="2"/>
        <v>VIGO</v>
      </c>
      <c r="F45" s="42">
        <f t="shared" si="7"/>
        <v>112649</v>
      </c>
      <c r="G45" s="42">
        <f t="shared" si="8"/>
        <v>103352</v>
      </c>
    </row>
    <row r="46" spans="1:9" x14ac:dyDescent="0.25">
      <c r="A46" s="42" t="str">
        <f t="shared" si="3"/>
        <v>BILBAO</v>
      </c>
      <c r="B46" s="41">
        <f t="shared" si="4"/>
        <v>253875</v>
      </c>
      <c r="C46" s="41">
        <f t="shared" si="5"/>
        <v>237005</v>
      </c>
      <c r="D46" s="41">
        <f t="shared" si="6"/>
        <v>5</v>
      </c>
      <c r="E46" s="42" t="str">
        <f t="shared" si="2"/>
        <v>BALEARES</v>
      </c>
      <c r="F46" s="42">
        <f t="shared" si="7"/>
        <v>104721</v>
      </c>
      <c r="G46" s="42">
        <f t="shared" si="8"/>
        <v>97172</v>
      </c>
    </row>
    <row r="47" spans="1:9" x14ac:dyDescent="0.25">
      <c r="A47" s="42" t="str">
        <f t="shared" si="3"/>
        <v>CARTAGENA</v>
      </c>
      <c r="B47" s="41">
        <f t="shared" si="4"/>
        <v>18659</v>
      </c>
      <c r="C47" s="41">
        <f t="shared" si="5"/>
        <v>16688</v>
      </c>
      <c r="D47" s="41">
        <f t="shared" si="6"/>
        <v>14</v>
      </c>
      <c r="E47" s="42" t="str">
        <f t="shared" si="2"/>
        <v>ALICANTE</v>
      </c>
      <c r="F47" s="42">
        <f t="shared" si="7"/>
        <v>81261</v>
      </c>
      <c r="G47" s="42">
        <f t="shared" si="8"/>
        <v>77989</v>
      </c>
    </row>
    <row r="48" spans="1:9" x14ac:dyDescent="0.25">
      <c r="A48" s="42" t="str">
        <f t="shared" si="3"/>
        <v>CASTELLON</v>
      </c>
      <c r="B48" s="41">
        <f t="shared" si="4"/>
        <v>28551</v>
      </c>
      <c r="C48" s="41">
        <f t="shared" si="5"/>
        <v>18583</v>
      </c>
      <c r="D48" s="41">
        <f t="shared" si="6"/>
        <v>13</v>
      </c>
      <c r="E48" s="42" t="str">
        <f t="shared" si="2"/>
        <v>BAHIA DE CADIZ</v>
      </c>
      <c r="F48" s="42">
        <f t="shared" si="7"/>
        <v>72687.5</v>
      </c>
      <c r="G48" s="42">
        <f t="shared" si="8"/>
        <v>64760.5</v>
      </c>
    </row>
    <row r="49" spans="1:7" x14ac:dyDescent="0.25">
      <c r="A49" s="42" t="str">
        <f t="shared" si="3"/>
        <v>CEUTA</v>
      </c>
      <c r="B49" s="41">
        <f t="shared" si="4"/>
        <v>4243</v>
      </c>
      <c r="C49" s="41">
        <f t="shared" si="5"/>
        <v>4310</v>
      </c>
      <c r="D49" s="41">
        <f t="shared" si="6"/>
        <v>18</v>
      </c>
      <c r="E49" s="42" t="str">
        <f t="shared" si="2"/>
        <v>SEVILLA</v>
      </c>
      <c r="F49" s="42">
        <f t="shared" si="7"/>
        <v>57681</v>
      </c>
      <c r="G49" s="42">
        <f t="shared" si="8"/>
        <v>57077</v>
      </c>
    </row>
    <row r="50" spans="1:7" x14ac:dyDescent="0.25">
      <c r="A50" s="42" t="str">
        <f t="shared" si="3"/>
        <v>FERROL-SAN CIBRAO</v>
      </c>
      <c r="B50" s="41">
        <f t="shared" si="4"/>
        <v>67</v>
      </c>
      <c r="C50" s="41">
        <f t="shared" si="5"/>
        <v>22</v>
      </c>
      <c r="D50" s="41">
        <f t="shared" si="6"/>
        <v>23</v>
      </c>
      <c r="E50" s="42" t="str">
        <f t="shared" si="2"/>
        <v>CASTELLON</v>
      </c>
      <c r="F50" s="42">
        <f t="shared" si="7"/>
        <v>28551</v>
      </c>
      <c r="G50" s="42">
        <f t="shared" si="8"/>
        <v>18583</v>
      </c>
    </row>
    <row r="51" spans="1:7" x14ac:dyDescent="0.25">
      <c r="A51" s="42" t="str">
        <f t="shared" si="3"/>
        <v>GIJON</v>
      </c>
      <c r="B51" s="41">
        <f t="shared" si="4"/>
        <v>2482</v>
      </c>
      <c r="C51" s="41">
        <f t="shared" si="5"/>
        <v>3255</v>
      </c>
      <c r="D51" s="41">
        <f t="shared" si="6"/>
        <v>20</v>
      </c>
      <c r="E51" s="42" t="str">
        <f t="shared" si="2"/>
        <v>CARTAGENA</v>
      </c>
      <c r="F51" s="42">
        <f t="shared" si="7"/>
        <v>18659</v>
      </c>
      <c r="G51" s="42">
        <f t="shared" si="8"/>
        <v>16688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18355</v>
      </c>
      <c r="G52" s="42">
        <f t="shared" si="8"/>
        <v>15604</v>
      </c>
    </row>
    <row r="53" spans="1:7" x14ac:dyDescent="0.25">
      <c r="A53" s="42" t="str">
        <f t="shared" si="3"/>
        <v>LAS PALMAS</v>
      </c>
      <c r="B53" s="41">
        <f t="shared" si="4"/>
        <v>610354</v>
      </c>
      <c r="C53" s="41">
        <f t="shared" si="5"/>
        <v>609558</v>
      </c>
      <c r="D53" s="41">
        <f t="shared" si="6"/>
        <v>4</v>
      </c>
      <c r="E53" s="42" t="str">
        <f t="shared" si="2"/>
        <v>MELILLA</v>
      </c>
      <c r="F53" s="42">
        <f t="shared" si="7"/>
        <v>10121</v>
      </c>
      <c r="G53" s="42">
        <f t="shared" si="8"/>
        <v>8797</v>
      </c>
    </row>
    <row r="54" spans="1:7" x14ac:dyDescent="0.25">
      <c r="A54" s="42" t="str">
        <f t="shared" si="3"/>
        <v>MALAGA</v>
      </c>
      <c r="B54" s="41">
        <f t="shared" si="4"/>
        <v>178032</v>
      </c>
      <c r="C54" s="41">
        <f t="shared" si="5"/>
        <v>98318</v>
      </c>
      <c r="D54" s="41">
        <f t="shared" si="6"/>
        <v>7</v>
      </c>
      <c r="E54" s="42" t="str">
        <f t="shared" si="2"/>
        <v>AVILES</v>
      </c>
      <c r="F54" s="42">
        <f t="shared" si="7"/>
        <v>4838</v>
      </c>
      <c r="G54" s="42">
        <f t="shared" si="8"/>
        <v>5229</v>
      </c>
    </row>
    <row r="55" spans="1:7" x14ac:dyDescent="0.25">
      <c r="A55" s="42" t="str">
        <f t="shared" si="3"/>
        <v>MARIN Y RIA DE PONTEVEDRA</v>
      </c>
      <c r="B55" s="41">
        <f t="shared" si="4"/>
        <v>18355</v>
      </c>
      <c r="C55" s="41">
        <f t="shared" si="5"/>
        <v>15604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4243</v>
      </c>
      <c r="G55" s="42">
        <f t="shared" si="8"/>
        <v>4310</v>
      </c>
    </row>
    <row r="56" spans="1:7" x14ac:dyDescent="0.25">
      <c r="A56" s="42" t="str">
        <f t="shared" si="3"/>
        <v>MELILLA</v>
      </c>
      <c r="B56" s="41">
        <f t="shared" si="4"/>
        <v>10121</v>
      </c>
      <c r="C56" s="41">
        <f t="shared" si="5"/>
        <v>8797</v>
      </c>
      <c r="D56" s="41">
        <f t="shared" si="6"/>
        <v>16</v>
      </c>
      <c r="E56" s="42" t="str">
        <f t="shared" si="2"/>
        <v>TARRAGONA</v>
      </c>
      <c r="F56" s="42">
        <f t="shared" si="9"/>
        <v>3841.5</v>
      </c>
      <c r="G56" s="42">
        <f t="shared" si="8"/>
        <v>2704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2482</v>
      </c>
      <c r="G57" s="42">
        <f t="shared" si="8"/>
        <v>3255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25</v>
      </c>
      <c r="E58" s="42" t="str">
        <f t="shared" si="2"/>
        <v>ALMERIA</v>
      </c>
      <c r="F58" s="42">
        <f t="shared" si="9"/>
        <v>106</v>
      </c>
      <c r="G58" s="42">
        <f t="shared" si="8"/>
        <v>33</v>
      </c>
    </row>
    <row r="59" spans="1:7" x14ac:dyDescent="0.25">
      <c r="A59" s="42" t="str">
        <f t="shared" si="3"/>
        <v>SANTA CRUZ DE TENERIFE</v>
      </c>
      <c r="B59" s="41">
        <f t="shared" si="4"/>
        <v>226927</v>
      </c>
      <c r="C59" s="41">
        <f t="shared" si="5"/>
        <v>225084</v>
      </c>
      <c r="D59" s="41">
        <f t="shared" si="6"/>
        <v>6</v>
      </c>
      <c r="E59" s="42" t="str">
        <f t="shared" si="2"/>
        <v>SANTANDER</v>
      </c>
      <c r="F59" s="42">
        <f t="shared" si="9"/>
        <v>68</v>
      </c>
      <c r="G59" s="42">
        <f t="shared" si="8"/>
        <v>66</v>
      </c>
    </row>
    <row r="60" spans="1:7" x14ac:dyDescent="0.25">
      <c r="A60" s="42" t="str">
        <f t="shared" si="3"/>
        <v>SANTANDER</v>
      </c>
      <c r="B60" s="41">
        <f t="shared" si="4"/>
        <v>68</v>
      </c>
      <c r="C60" s="41">
        <f t="shared" si="5"/>
        <v>66</v>
      </c>
      <c r="D60" s="41">
        <f t="shared" si="6"/>
        <v>22</v>
      </c>
      <c r="E60" s="42" t="str">
        <f t="shared" si="2"/>
        <v>FERROL-SAN CIBRAO</v>
      </c>
      <c r="F60" s="42">
        <f t="shared" si="9"/>
        <v>67</v>
      </c>
      <c r="G60" s="42">
        <f t="shared" si="8"/>
        <v>22</v>
      </c>
    </row>
    <row r="61" spans="1:7" x14ac:dyDescent="0.25">
      <c r="A61" s="42" t="str">
        <f t="shared" si="3"/>
        <v>SEVILLA</v>
      </c>
      <c r="B61" s="41">
        <f t="shared" si="4"/>
        <v>57681</v>
      </c>
      <c r="C61" s="41">
        <f t="shared" si="5"/>
        <v>57077</v>
      </c>
      <c r="D61" s="41">
        <f t="shared" si="6"/>
        <v>12</v>
      </c>
      <c r="E61" s="42" t="str">
        <f t="shared" si="2"/>
        <v>VILAGARCIA</v>
      </c>
      <c r="F61" s="42">
        <f t="shared" si="9"/>
        <v>19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3841.5</v>
      </c>
      <c r="C62" s="41">
        <f t="shared" si="5"/>
        <v>2704</v>
      </c>
      <c r="D62" s="41">
        <f t="shared" si="6"/>
        <v>19</v>
      </c>
      <c r="E62" s="42" t="str">
        <f t="shared" si="2"/>
        <v>PASAIA</v>
      </c>
      <c r="F62" s="42">
        <f t="shared" si="9"/>
        <v>2.5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1277275</v>
      </c>
      <c r="C63" s="41">
        <f t="shared" si="5"/>
        <v>1183293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112649</v>
      </c>
      <c r="C64" s="41">
        <f t="shared" si="5"/>
        <v>103352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</v>
      </c>
      <c r="C65" s="41">
        <f t="shared" si="5"/>
        <v>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250385.67</v>
      </c>
      <c r="C11" s="37">
        <v>222220</v>
      </c>
      <c r="D11" s="37">
        <v>1525179.89</v>
      </c>
      <c r="E11" s="37">
        <v>1231970</v>
      </c>
      <c r="F11" s="10">
        <f t="shared" si="0"/>
        <v>-19.224610285151343</v>
      </c>
      <c r="G11" s="1"/>
      <c r="H11" s="1"/>
      <c r="I11" s="1"/>
    </row>
    <row r="12" spans="1:12" x14ac:dyDescent="0.25">
      <c r="A12" s="11" t="s">
        <v>46</v>
      </c>
      <c r="B12" s="38">
        <v>973</v>
      </c>
      <c r="C12" s="38">
        <v>337</v>
      </c>
      <c r="D12" s="38">
        <v>8974</v>
      </c>
      <c r="E12" s="38">
        <v>11248</v>
      </c>
      <c r="F12" s="13">
        <f t="shared" si="0"/>
        <v>25.339870737686653</v>
      </c>
      <c r="G12" s="1"/>
      <c r="H12" s="1"/>
      <c r="I12" s="1"/>
    </row>
    <row r="13" spans="1:12" x14ac:dyDescent="0.25">
      <c r="A13" s="8" t="s">
        <v>47</v>
      </c>
      <c r="B13" s="37">
        <v>411</v>
      </c>
      <c r="C13" s="37">
        <v>83</v>
      </c>
      <c r="D13" s="37">
        <v>1973</v>
      </c>
      <c r="E13" s="37">
        <v>428</v>
      </c>
      <c r="F13" s="10">
        <f t="shared" si="0"/>
        <v>-78.307146477445514</v>
      </c>
      <c r="G13" s="1"/>
      <c r="H13" s="1"/>
      <c r="I13" s="1"/>
    </row>
    <row r="14" spans="1:12" x14ac:dyDescent="0.25">
      <c r="A14" s="11" t="s">
        <v>48</v>
      </c>
      <c r="B14" s="38">
        <v>60933</v>
      </c>
      <c r="C14" s="38">
        <v>77214</v>
      </c>
      <c r="D14" s="38">
        <v>354867</v>
      </c>
      <c r="E14" s="38">
        <v>407769</v>
      </c>
      <c r="F14" s="13">
        <f t="shared" si="0"/>
        <v>14.90755691568954</v>
      </c>
      <c r="G14" s="1"/>
      <c r="H14" s="1"/>
      <c r="I14" s="1"/>
    </row>
    <row r="15" spans="1:12" x14ac:dyDescent="0.25">
      <c r="A15" s="8" t="s">
        <v>49</v>
      </c>
      <c r="B15" s="37">
        <v>616</v>
      </c>
      <c r="C15" s="37">
        <v>621</v>
      </c>
      <c r="D15" s="37">
        <v>4506</v>
      </c>
      <c r="E15" s="37">
        <v>4135</v>
      </c>
      <c r="F15" s="10">
        <f t="shared" si="0"/>
        <v>-8.233466489125604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3</v>
      </c>
      <c r="C17" s="37">
        <v>18</v>
      </c>
      <c r="D17" s="37">
        <v>91</v>
      </c>
      <c r="E17" s="37">
        <v>94</v>
      </c>
      <c r="F17" s="10">
        <f t="shared" si="0"/>
        <v>3.2967032967032992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62277</v>
      </c>
      <c r="C22" s="38">
        <v>64097</v>
      </c>
      <c r="D22" s="38">
        <v>354579</v>
      </c>
      <c r="E22" s="38">
        <v>354120</v>
      </c>
      <c r="F22" s="13">
        <f t="shared" si="0"/>
        <v>-0.1294492905671234</v>
      </c>
      <c r="G22" s="1"/>
      <c r="H22" s="1"/>
      <c r="I22" s="1"/>
    </row>
    <row r="23" spans="1:9" x14ac:dyDescent="0.25">
      <c r="A23" s="8" t="s">
        <v>57</v>
      </c>
      <c r="B23" s="37">
        <v>23006</v>
      </c>
      <c r="C23" s="37">
        <v>36820</v>
      </c>
      <c r="D23" s="37">
        <v>97115</v>
      </c>
      <c r="E23" s="37">
        <v>171453</v>
      </c>
      <c r="F23" s="10">
        <f t="shared" si="0"/>
        <v>76.54636255985173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2528</v>
      </c>
      <c r="C28" s="38">
        <v>1735</v>
      </c>
      <c r="D28" s="38">
        <v>16605</v>
      </c>
      <c r="E28" s="38">
        <v>11124</v>
      </c>
      <c r="F28" s="13">
        <f t="shared" si="0"/>
        <v>-33.00813008130082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1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2</v>
      </c>
      <c r="C30" s="38">
        <v>0</v>
      </c>
      <c r="D30" s="38">
        <v>2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1</v>
      </c>
      <c r="C31" s="37">
        <v>266</v>
      </c>
      <c r="D31" s="37">
        <v>182</v>
      </c>
      <c r="E31" s="37">
        <v>948</v>
      </c>
      <c r="F31" s="10">
        <f t="shared" si="0"/>
        <v>420.87912087912093</v>
      </c>
      <c r="G31" s="1"/>
      <c r="H31" s="1"/>
      <c r="I31" s="1"/>
    </row>
    <row r="32" spans="1:9" x14ac:dyDescent="0.25">
      <c r="A32" s="11" t="s">
        <v>66</v>
      </c>
      <c r="B32" s="38">
        <v>62928</v>
      </c>
      <c r="C32" s="38">
        <v>69939</v>
      </c>
      <c r="D32" s="38">
        <v>326790</v>
      </c>
      <c r="E32" s="38">
        <v>390653</v>
      </c>
      <c r="F32" s="13">
        <f t="shared" si="0"/>
        <v>19.542519660944336</v>
      </c>
      <c r="G32" s="1"/>
      <c r="H32" s="1"/>
      <c r="I32" s="1"/>
    </row>
    <row r="33" spans="1:9" x14ac:dyDescent="0.25">
      <c r="A33" s="8" t="s">
        <v>67</v>
      </c>
      <c r="B33" s="37">
        <v>404</v>
      </c>
      <c r="C33" s="37">
        <v>337</v>
      </c>
      <c r="D33" s="37">
        <v>2602</v>
      </c>
      <c r="E33" s="37">
        <v>1359</v>
      </c>
      <c r="F33" s="10">
        <f t="shared" si="0"/>
        <v>-47.770945426594928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464467.67000000004</v>
      </c>
      <c r="C35" s="15">
        <f t="shared" ref="C35:E35" si="1">SUM(C7:C34)</f>
        <v>473687</v>
      </c>
      <c r="D35" s="15">
        <f t="shared" si="1"/>
        <v>2693465.8899999997</v>
      </c>
      <c r="E35" s="15">
        <f t="shared" si="1"/>
        <v>2585302</v>
      </c>
      <c r="F35" s="16">
        <f t="shared" si="0"/>
        <v>-4.0157883714651206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1231970</v>
      </c>
      <c r="G38" s="42">
        <f>LOOKUP(E38,$A$38:$A$65,$C$38:$C$65)</f>
        <v>1525179.89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BARCELONA</v>
      </c>
      <c r="F39" s="42">
        <f t="shared" ref="F39:F54" si="7">LOOKUP(E39,$A$38:$A$65,$B$38:$B$65)</f>
        <v>407769</v>
      </c>
      <c r="G39" s="42">
        <f t="shared" ref="G39:G65" si="8">LOOKUP(E39,$A$38:$A$65,$C$38:$C$65)</f>
        <v>354867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390653</v>
      </c>
      <c r="G40" s="42">
        <f t="shared" si="8"/>
        <v>326790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354120</v>
      </c>
      <c r="G41" s="42">
        <f t="shared" si="8"/>
        <v>354579</v>
      </c>
    </row>
    <row r="42" spans="1:9" x14ac:dyDescent="0.25">
      <c r="A42" s="42" t="str">
        <f t="shared" si="3"/>
        <v>BAHIA DE ALGECIRAS</v>
      </c>
      <c r="B42" s="41">
        <f t="shared" si="4"/>
        <v>1231970</v>
      </c>
      <c r="C42" s="41">
        <f t="shared" si="5"/>
        <v>1525179.89</v>
      </c>
      <c r="D42" s="41">
        <f t="shared" si="6"/>
        <v>1</v>
      </c>
      <c r="E42" s="42" t="str">
        <f t="shared" si="2"/>
        <v>MALAGA</v>
      </c>
      <c r="F42" s="42">
        <f t="shared" si="7"/>
        <v>171453</v>
      </c>
      <c r="G42" s="42">
        <f t="shared" si="8"/>
        <v>97115</v>
      </c>
    </row>
    <row r="43" spans="1:9" x14ac:dyDescent="0.25">
      <c r="A43" s="42" t="str">
        <f t="shared" si="3"/>
        <v>BAHIA DE CADIZ</v>
      </c>
      <c r="B43" s="41">
        <f t="shared" si="4"/>
        <v>11248</v>
      </c>
      <c r="C43" s="41">
        <f t="shared" si="5"/>
        <v>8974</v>
      </c>
      <c r="D43" s="41">
        <f t="shared" si="6"/>
        <v>6</v>
      </c>
      <c r="E43" s="42" t="str">
        <f t="shared" si="2"/>
        <v>BAHIA DE CADIZ</v>
      </c>
      <c r="F43" s="42">
        <f t="shared" si="7"/>
        <v>11248</v>
      </c>
      <c r="G43" s="42">
        <f t="shared" si="8"/>
        <v>8974</v>
      </c>
    </row>
    <row r="44" spans="1:9" x14ac:dyDescent="0.25">
      <c r="A44" s="42" t="str">
        <f t="shared" si="3"/>
        <v>BALEARES</v>
      </c>
      <c r="B44" s="41">
        <f t="shared" si="4"/>
        <v>428</v>
      </c>
      <c r="C44" s="41">
        <f t="shared" si="5"/>
        <v>1973</v>
      </c>
      <c r="D44" s="41">
        <f t="shared" si="6"/>
        <v>11</v>
      </c>
      <c r="E44" s="42" t="str">
        <f t="shared" si="2"/>
        <v>SANTA CRUZ DE TENERIFE</v>
      </c>
      <c r="F44" s="42">
        <f t="shared" si="7"/>
        <v>11124</v>
      </c>
      <c r="G44" s="42">
        <f t="shared" si="8"/>
        <v>16605</v>
      </c>
    </row>
    <row r="45" spans="1:9" x14ac:dyDescent="0.25">
      <c r="A45" s="42" t="str">
        <f t="shared" si="3"/>
        <v>BARCELONA</v>
      </c>
      <c r="B45" s="41">
        <f t="shared" si="4"/>
        <v>407769</v>
      </c>
      <c r="C45" s="41">
        <f t="shared" si="5"/>
        <v>354867</v>
      </c>
      <c r="D45" s="41">
        <f t="shared" si="6"/>
        <v>2</v>
      </c>
      <c r="E45" s="42" t="str">
        <f t="shared" si="2"/>
        <v>BILBAO</v>
      </c>
      <c r="F45" s="42">
        <f t="shared" si="7"/>
        <v>4135</v>
      </c>
      <c r="G45" s="42">
        <f t="shared" si="8"/>
        <v>4506</v>
      </c>
    </row>
    <row r="46" spans="1:9" x14ac:dyDescent="0.25">
      <c r="A46" s="42" t="str">
        <f t="shared" si="3"/>
        <v>BILBAO</v>
      </c>
      <c r="B46" s="41">
        <f t="shared" si="4"/>
        <v>4135</v>
      </c>
      <c r="C46" s="41">
        <f t="shared" si="5"/>
        <v>4506</v>
      </c>
      <c r="D46" s="41">
        <f t="shared" si="6"/>
        <v>8</v>
      </c>
      <c r="E46" s="42" t="str">
        <f t="shared" si="2"/>
        <v>VIGO</v>
      </c>
      <c r="F46" s="42">
        <f t="shared" si="7"/>
        <v>1359</v>
      </c>
      <c r="G46" s="42">
        <f t="shared" si="8"/>
        <v>2602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948</v>
      </c>
      <c r="G47" s="42">
        <f t="shared" si="8"/>
        <v>182</v>
      </c>
    </row>
    <row r="48" spans="1:9" x14ac:dyDescent="0.25">
      <c r="A48" s="42" t="str">
        <f t="shared" si="3"/>
        <v>CASTELLON</v>
      </c>
      <c r="B48" s="41">
        <f t="shared" si="4"/>
        <v>94</v>
      </c>
      <c r="C48" s="41">
        <f t="shared" si="5"/>
        <v>91</v>
      </c>
      <c r="D48" s="41">
        <f t="shared" si="6"/>
        <v>12</v>
      </c>
      <c r="E48" s="42" t="str">
        <f t="shared" si="2"/>
        <v>BALEARES</v>
      </c>
      <c r="F48" s="42">
        <f t="shared" si="7"/>
        <v>428</v>
      </c>
      <c r="G48" s="42">
        <f t="shared" si="8"/>
        <v>1973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CASTELLON</v>
      </c>
      <c r="F49" s="42">
        <f t="shared" si="7"/>
        <v>94</v>
      </c>
      <c r="G49" s="42">
        <f t="shared" si="8"/>
        <v>91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1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354120</v>
      </c>
      <c r="C53" s="41">
        <f t="shared" si="5"/>
        <v>354579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171453</v>
      </c>
      <c r="C54" s="41">
        <f t="shared" si="5"/>
        <v>97115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11124</v>
      </c>
      <c r="C59" s="41">
        <f t="shared" si="5"/>
        <v>16605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</v>
      </c>
      <c r="C60" s="41">
        <f t="shared" si="5"/>
        <v>0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2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948</v>
      </c>
      <c r="C62" s="41">
        <f t="shared" si="5"/>
        <v>182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390653</v>
      </c>
      <c r="C63" s="41">
        <f t="shared" si="5"/>
        <v>326790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1359</v>
      </c>
      <c r="C64" s="41">
        <f t="shared" si="5"/>
        <v>2602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1166</v>
      </c>
      <c r="C7" s="9">
        <v>2958</v>
      </c>
      <c r="D7" s="9">
        <v>12319</v>
      </c>
      <c r="E7" s="9">
        <v>14758</v>
      </c>
      <c r="F7" s="10">
        <f>((E7*100)/D7)-100</f>
        <v>19.798684958194656</v>
      </c>
      <c r="G7" s="1"/>
      <c r="H7" s="1"/>
      <c r="I7" s="1"/>
    </row>
    <row r="8" spans="1:12" x14ac:dyDescent="0.25">
      <c r="A8" s="11" t="s">
        <v>42</v>
      </c>
      <c r="B8" s="12">
        <v>18888</v>
      </c>
      <c r="C8" s="12">
        <v>21767</v>
      </c>
      <c r="D8" s="12">
        <v>72243</v>
      </c>
      <c r="E8" s="12">
        <v>95495</v>
      </c>
      <c r="F8" s="13">
        <f t="shared" ref="F8:F35" si="0">((E8*100)/D8)-100</f>
        <v>32.185817311019747</v>
      </c>
      <c r="G8" s="1"/>
      <c r="H8" s="1"/>
      <c r="I8" s="1"/>
    </row>
    <row r="9" spans="1:12" x14ac:dyDescent="0.25">
      <c r="A9" s="8" t="s">
        <v>43</v>
      </c>
      <c r="B9" s="9">
        <v>55700</v>
      </c>
      <c r="C9" s="9">
        <v>54707</v>
      </c>
      <c r="D9" s="9">
        <v>292186</v>
      </c>
      <c r="E9" s="9">
        <v>282278</v>
      </c>
      <c r="F9" s="10">
        <f t="shared" si="0"/>
        <v>-3.3909906703264312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300800</v>
      </c>
      <c r="C11" s="9">
        <v>314450</v>
      </c>
      <c r="D11" s="9">
        <v>1742164</v>
      </c>
      <c r="E11" s="9">
        <v>1858027</v>
      </c>
      <c r="F11" s="10">
        <f t="shared" si="0"/>
        <v>6.6505219944850182</v>
      </c>
      <c r="G11" s="1"/>
      <c r="H11" s="1"/>
      <c r="I11" s="1"/>
    </row>
    <row r="12" spans="1:12" x14ac:dyDescent="0.25">
      <c r="A12" s="11" t="s">
        <v>46</v>
      </c>
      <c r="B12" s="12">
        <v>14677</v>
      </c>
      <c r="C12" s="12">
        <v>14566</v>
      </c>
      <c r="D12" s="12">
        <v>67763</v>
      </c>
      <c r="E12" s="12">
        <v>81079</v>
      </c>
      <c r="F12" s="13">
        <f t="shared" si="0"/>
        <v>19.650841904874341</v>
      </c>
      <c r="G12" s="1"/>
      <c r="H12" s="1"/>
      <c r="I12" s="1"/>
    </row>
    <row r="13" spans="1:12" x14ac:dyDescent="0.25">
      <c r="A13" s="8" t="s">
        <v>47</v>
      </c>
      <c r="B13" s="9">
        <v>647988</v>
      </c>
      <c r="C13" s="9">
        <v>654068</v>
      </c>
      <c r="D13" s="9">
        <v>1954668</v>
      </c>
      <c r="E13" s="9">
        <v>1818109</v>
      </c>
      <c r="F13" s="10">
        <f t="shared" si="0"/>
        <v>-6.9863015100262515</v>
      </c>
      <c r="G13" s="1"/>
      <c r="H13" s="1"/>
      <c r="I13" s="1"/>
    </row>
    <row r="14" spans="1:12" x14ac:dyDescent="0.25">
      <c r="A14" s="11" t="s">
        <v>48</v>
      </c>
      <c r="B14" s="12">
        <v>225798</v>
      </c>
      <c r="C14" s="12">
        <v>272854</v>
      </c>
      <c r="D14" s="12">
        <v>759189</v>
      </c>
      <c r="E14" s="12">
        <v>874013</v>
      </c>
      <c r="F14" s="13">
        <f t="shared" si="0"/>
        <v>15.124560550798293</v>
      </c>
      <c r="G14" s="1"/>
      <c r="H14" s="1"/>
      <c r="I14" s="1"/>
    </row>
    <row r="15" spans="1:12" x14ac:dyDescent="0.25">
      <c r="A15" s="8" t="s">
        <v>49</v>
      </c>
      <c r="B15" s="9">
        <v>18281</v>
      </c>
      <c r="C15" s="9">
        <v>18363</v>
      </c>
      <c r="D15" s="9">
        <v>65729</v>
      </c>
      <c r="E15" s="9">
        <v>68751</v>
      </c>
      <c r="F15" s="10">
        <f t="shared" si="0"/>
        <v>4.5976661747478289</v>
      </c>
      <c r="G15" s="1"/>
      <c r="H15" s="1"/>
      <c r="I15" s="1"/>
    </row>
    <row r="16" spans="1:12" x14ac:dyDescent="0.25">
      <c r="A16" s="11" t="s">
        <v>50</v>
      </c>
      <c r="B16" s="12">
        <v>3945</v>
      </c>
      <c r="C16" s="12">
        <v>2697</v>
      </c>
      <c r="D16" s="12">
        <v>16979</v>
      </c>
      <c r="E16" s="12">
        <v>11907</v>
      </c>
      <c r="F16" s="13">
        <f t="shared" si="0"/>
        <v>-29.872195064491436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153279</v>
      </c>
      <c r="C18" s="12">
        <v>153779</v>
      </c>
      <c r="D18" s="12">
        <v>874206</v>
      </c>
      <c r="E18" s="12">
        <v>926690</v>
      </c>
      <c r="F18" s="13">
        <f t="shared" si="0"/>
        <v>6.0036192842419354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48</v>
      </c>
      <c r="D19" s="9">
        <v>0</v>
      </c>
      <c r="E19" s="9">
        <v>1599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537</v>
      </c>
      <c r="E20" s="12">
        <v>1256</v>
      </c>
      <c r="F20" s="13">
        <f t="shared" si="0"/>
        <v>133.89199255121042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204</v>
      </c>
      <c r="D21" s="9">
        <v>0</v>
      </c>
      <c r="E21" s="9">
        <v>264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46153</v>
      </c>
      <c r="C22" s="12">
        <v>28703</v>
      </c>
      <c r="D22" s="12">
        <v>484561</v>
      </c>
      <c r="E22" s="12">
        <v>316718</v>
      </c>
      <c r="F22" s="13">
        <f t="shared" si="0"/>
        <v>-34.638157012223431</v>
      </c>
      <c r="G22" s="1"/>
      <c r="H22" s="1"/>
      <c r="I22" s="1"/>
    </row>
    <row r="23" spans="1:9" x14ac:dyDescent="0.25">
      <c r="A23" s="8" t="s">
        <v>57</v>
      </c>
      <c r="B23" s="9">
        <v>32564</v>
      </c>
      <c r="C23" s="9">
        <v>33926</v>
      </c>
      <c r="D23" s="9">
        <v>205336</v>
      </c>
      <c r="E23" s="9">
        <v>193185</v>
      </c>
      <c r="F23" s="10">
        <f t="shared" si="0"/>
        <v>-5.9176179530136039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28199</v>
      </c>
      <c r="C25" s="9">
        <v>31423</v>
      </c>
      <c r="D25" s="9">
        <v>144038</v>
      </c>
      <c r="E25" s="9">
        <v>165527</v>
      </c>
      <c r="F25" s="10">
        <f t="shared" si="0"/>
        <v>14.918979713686667</v>
      </c>
      <c r="G25" s="1"/>
      <c r="H25" s="1"/>
      <c r="I25" s="1"/>
    </row>
    <row r="26" spans="1:9" x14ac:dyDescent="0.25">
      <c r="A26" s="11" t="s">
        <v>60</v>
      </c>
      <c r="B26" s="12">
        <v>2737</v>
      </c>
      <c r="C26" s="12">
        <v>0</v>
      </c>
      <c r="D26" s="12">
        <v>6738</v>
      </c>
      <c r="E26" s="12">
        <v>1157</v>
      </c>
      <c r="F26" s="13">
        <f t="shared" si="0"/>
        <v>-82.828732561590982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301313</v>
      </c>
      <c r="C28" s="12">
        <v>311697</v>
      </c>
      <c r="D28" s="12">
        <v>2131461</v>
      </c>
      <c r="E28" s="12">
        <v>2096305</v>
      </c>
      <c r="F28" s="13">
        <f t="shared" si="0"/>
        <v>-1.6493850931356491</v>
      </c>
      <c r="G28" s="1"/>
      <c r="H28" s="1"/>
      <c r="I28" s="1"/>
    </row>
    <row r="29" spans="1:9" x14ac:dyDescent="0.25">
      <c r="A29" s="8" t="s">
        <v>63</v>
      </c>
      <c r="B29" s="9">
        <v>20340</v>
      </c>
      <c r="C29" s="9">
        <v>20380</v>
      </c>
      <c r="D29" s="9">
        <v>59765</v>
      </c>
      <c r="E29" s="9">
        <v>58569</v>
      </c>
      <c r="F29" s="10">
        <f t="shared" si="0"/>
        <v>-2.0011712540784714</v>
      </c>
      <c r="G29" s="1"/>
      <c r="H29" s="1"/>
      <c r="I29" s="1"/>
    </row>
    <row r="30" spans="1:9" x14ac:dyDescent="0.25">
      <c r="A30" s="11" t="s">
        <v>64</v>
      </c>
      <c r="B30" s="12">
        <v>1413</v>
      </c>
      <c r="C30" s="12">
        <v>1278</v>
      </c>
      <c r="D30" s="12">
        <v>4152</v>
      </c>
      <c r="E30" s="12">
        <v>6313</v>
      </c>
      <c r="F30" s="13">
        <f t="shared" si="0"/>
        <v>52.047206165703273</v>
      </c>
      <c r="G30" s="1"/>
      <c r="H30" s="1"/>
      <c r="I30" s="1"/>
    </row>
    <row r="31" spans="1:9" x14ac:dyDescent="0.25">
      <c r="A31" s="8" t="s">
        <v>65</v>
      </c>
      <c r="B31" s="9">
        <v>2705</v>
      </c>
      <c r="C31" s="9">
        <v>0</v>
      </c>
      <c r="D31" s="9">
        <v>3005</v>
      </c>
      <c r="E31" s="9">
        <v>297</v>
      </c>
      <c r="F31" s="10">
        <f t="shared" si="0"/>
        <v>-90.116472545757077</v>
      </c>
      <c r="G31" s="1"/>
      <c r="H31" s="1"/>
      <c r="I31" s="1"/>
    </row>
    <row r="32" spans="1:9" x14ac:dyDescent="0.25">
      <c r="A32" s="11" t="s">
        <v>66</v>
      </c>
      <c r="B32" s="12">
        <v>32734</v>
      </c>
      <c r="C32" s="12">
        <v>28638</v>
      </c>
      <c r="D32" s="12">
        <v>122696</v>
      </c>
      <c r="E32" s="12">
        <v>119154</v>
      </c>
      <c r="F32" s="13">
        <f t="shared" si="0"/>
        <v>-2.8868096759470632</v>
      </c>
      <c r="G32" s="1"/>
      <c r="H32" s="1"/>
      <c r="I32" s="1"/>
    </row>
    <row r="33" spans="1:9" x14ac:dyDescent="0.25">
      <c r="A33" s="8" t="s">
        <v>67</v>
      </c>
      <c r="B33" s="9">
        <v>15672</v>
      </c>
      <c r="C33" s="9">
        <v>15270</v>
      </c>
      <c r="D33" s="9">
        <v>53723</v>
      </c>
      <c r="E33" s="9">
        <v>53621</v>
      </c>
      <c r="F33" s="10">
        <f t="shared" si="0"/>
        <v>-0.18986281480930245</v>
      </c>
      <c r="G33" s="1"/>
      <c r="H33" s="1"/>
      <c r="I33" s="1"/>
    </row>
    <row r="34" spans="1:9" x14ac:dyDescent="0.25">
      <c r="A34" s="11" t="s">
        <v>68</v>
      </c>
      <c r="B34" s="12">
        <v>323</v>
      </c>
      <c r="C34" s="12">
        <v>0</v>
      </c>
      <c r="D34" s="12">
        <v>1866</v>
      </c>
      <c r="E34" s="12">
        <v>3211</v>
      </c>
      <c r="F34" s="13">
        <f t="shared" si="0"/>
        <v>72.079314040728832</v>
      </c>
      <c r="G34" s="1"/>
      <c r="H34" s="1"/>
      <c r="I34" s="1"/>
    </row>
    <row r="35" spans="1:9" x14ac:dyDescent="0.25">
      <c r="A35" s="14" t="s">
        <v>69</v>
      </c>
      <c r="B35" s="15">
        <f>SUM(B7:B34)</f>
        <v>1924675</v>
      </c>
      <c r="C35" s="15">
        <f t="shared" ref="C35:E35" si="1">SUM(C7:C34)</f>
        <v>1981776</v>
      </c>
      <c r="D35" s="15">
        <f t="shared" si="1"/>
        <v>9075324</v>
      </c>
      <c r="E35" s="15">
        <f t="shared" si="1"/>
        <v>9048283</v>
      </c>
      <c r="F35" s="16">
        <f t="shared" si="0"/>
        <v>-0.2979618138151352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14758</v>
      </c>
      <c r="C38" s="41">
        <f>D7</f>
        <v>12319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2096305</v>
      </c>
      <c r="G38" s="42">
        <f>LOOKUP(E38,$A$38:$A$65,$C$38:$C$65)</f>
        <v>2131461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95495</v>
      </c>
      <c r="C39" s="41">
        <f t="shared" ref="C39:C65" si="5">D8</f>
        <v>72243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1858027</v>
      </c>
      <c r="G39" s="42">
        <f t="shared" ref="G39:G65" si="8">LOOKUP(E39,$A$38:$A$65,$C$38:$C$65)</f>
        <v>1742164</v>
      </c>
    </row>
    <row r="40" spans="1:9" x14ac:dyDescent="0.25">
      <c r="A40" s="42" t="str">
        <f t="shared" si="3"/>
        <v>ALMERIA</v>
      </c>
      <c r="B40" s="41">
        <f t="shared" si="4"/>
        <v>282278</v>
      </c>
      <c r="C40" s="41">
        <f t="shared" si="5"/>
        <v>292186</v>
      </c>
      <c r="D40" s="41">
        <f t="shared" si="6"/>
        <v>7</v>
      </c>
      <c r="E40" s="42" t="str">
        <f t="shared" si="2"/>
        <v>BALEARES</v>
      </c>
      <c r="F40" s="42">
        <f t="shared" si="7"/>
        <v>1818109</v>
      </c>
      <c r="G40" s="42">
        <f t="shared" si="8"/>
        <v>1954668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926690</v>
      </c>
      <c r="G41" s="42">
        <f t="shared" si="8"/>
        <v>874206</v>
      </c>
    </row>
    <row r="42" spans="1:9" x14ac:dyDescent="0.25">
      <c r="A42" s="42" t="str">
        <f t="shared" si="3"/>
        <v>BAHIA DE ALGECIRAS</v>
      </c>
      <c r="B42" s="41">
        <f t="shared" si="4"/>
        <v>1858027</v>
      </c>
      <c r="C42" s="41">
        <f t="shared" si="5"/>
        <v>1742164</v>
      </c>
      <c r="D42" s="41">
        <f t="shared" si="6"/>
        <v>2</v>
      </c>
      <c r="E42" s="42" t="str">
        <f t="shared" si="2"/>
        <v>BARCELONA</v>
      </c>
      <c r="F42" s="42">
        <f t="shared" si="7"/>
        <v>874013</v>
      </c>
      <c r="G42" s="42">
        <f t="shared" si="8"/>
        <v>759189</v>
      </c>
    </row>
    <row r="43" spans="1:9" x14ac:dyDescent="0.25">
      <c r="A43" s="42" t="str">
        <f t="shared" si="3"/>
        <v>BAHIA DE CADIZ</v>
      </c>
      <c r="B43" s="41">
        <f t="shared" si="4"/>
        <v>81079</v>
      </c>
      <c r="C43" s="41">
        <f t="shared" si="5"/>
        <v>67763</v>
      </c>
      <c r="D43" s="41">
        <f t="shared" si="6"/>
        <v>12</v>
      </c>
      <c r="E43" s="42" t="str">
        <f t="shared" si="2"/>
        <v>LAS PALMAS</v>
      </c>
      <c r="F43" s="42">
        <f t="shared" si="7"/>
        <v>316718</v>
      </c>
      <c r="G43" s="42">
        <f t="shared" si="8"/>
        <v>484561</v>
      </c>
    </row>
    <row r="44" spans="1:9" x14ac:dyDescent="0.25">
      <c r="A44" s="42" t="str">
        <f t="shared" si="3"/>
        <v>BALEARES</v>
      </c>
      <c r="B44" s="41">
        <f t="shared" si="4"/>
        <v>1818109</v>
      </c>
      <c r="C44" s="41">
        <f t="shared" si="5"/>
        <v>1954668</v>
      </c>
      <c r="D44" s="41">
        <f t="shared" si="6"/>
        <v>3</v>
      </c>
      <c r="E44" s="42" t="str">
        <f t="shared" si="2"/>
        <v>ALMERIA</v>
      </c>
      <c r="F44" s="42">
        <f t="shared" si="7"/>
        <v>282278</v>
      </c>
      <c r="G44" s="42">
        <f t="shared" si="8"/>
        <v>292186</v>
      </c>
    </row>
    <row r="45" spans="1:9" x14ac:dyDescent="0.25">
      <c r="A45" s="42" t="str">
        <f t="shared" si="3"/>
        <v>BARCELONA</v>
      </c>
      <c r="B45" s="41">
        <f t="shared" si="4"/>
        <v>874013</v>
      </c>
      <c r="C45" s="41">
        <f t="shared" si="5"/>
        <v>759189</v>
      </c>
      <c r="D45" s="41">
        <f t="shared" si="6"/>
        <v>5</v>
      </c>
      <c r="E45" s="42" t="str">
        <f t="shared" si="2"/>
        <v>MALAGA</v>
      </c>
      <c r="F45" s="42">
        <f t="shared" si="7"/>
        <v>193185</v>
      </c>
      <c r="G45" s="42">
        <f t="shared" si="8"/>
        <v>205336</v>
      </c>
    </row>
    <row r="46" spans="1:9" x14ac:dyDescent="0.25">
      <c r="A46" s="42" t="str">
        <f t="shared" si="3"/>
        <v>BILBAO</v>
      </c>
      <c r="B46" s="41">
        <f t="shared" si="4"/>
        <v>68751</v>
      </c>
      <c r="C46" s="41">
        <f t="shared" si="5"/>
        <v>65729</v>
      </c>
      <c r="D46" s="41">
        <f t="shared" si="6"/>
        <v>13</v>
      </c>
      <c r="E46" s="42" t="str">
        <f t="shared" si="2"/>
        <v>MELILLA</v>
      </c>
      <c r="F46" s="42">
        <f t="shared" si="7"/>
        <v>165527</v>
      </c>
      <c r="G46" s="42">
        <f t="shared" si="8"/>
        <v>144038</v>
      </c>
    </row>
    <row r="47" spans="1:9" x14ac:dyDescent="0.25">
      <c r="A47" s="42" t="str">
        <f t="shared" si="3"/>
        <v>CARTAGENA</v>
      </c>
      <c r="B47" s="41">
        <f t="shared" si="4"/>
        <v>11907</v>
      </c>
      <c r="C47" s="41">
        <f t="shared" si="5"/>
        <v>16979</v>
      </c>
      <c r="D47" s="41">
        <f t="shared" si="6"/>
        <v>17</v>
      </c>
      <c r="E47" s="42" t="str">
        <f t="shared" si="2"/>
        <v>VALENCIA</v>
      </c>
      <c r="F47" s="42">
        <f t="shared" si="7"/>
        <v>119154</v>
      </c>
      <c r="G47" s="42">
        <f t="shared" si="8"/>
        <v>122696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95495</v>
      </c>
      <c r="G48" s="42">
        <f t="shared" si="8"/>
        <v>72243</v>
      </c>
    </row>
    <row r="49" spans="1:7" x14ac:dyDescent="0.25">
      <c r="A49" s="42" t="str">
        <f t="shared" si="3"/>
        <v>CEUTA</v>
      </c>
      <c r="B49" s="41">
        <f t="shared" si="4"/>
        <v>926690</v>
      </c>
      <c r="C49" s="41">
        <f t="shared" si="5"/>
        <v>874206</v>
      </c>
      <c r="D49" s="41">
        <f t="shared" si="6"/>
        <v>4</v>
      </c>
      <c r="E49" s="42" t="str">
        <f t="shared" si="2"/>
        <v>BAHIA DE CADIZ</v>
      </c>
      <c r="F49" s="42">
        <f t="shared" si="7"/>
        <v>81079</v>
      </c>
      <c r="G49" s="42">
        <f t="shared" si="8"/>
        <v>67763</v>
      </c>
    </row>
    <row r="50" spans="1:7" x14ac:dyDescent="0.25">
      <c r="A50" s="42" t="str">
        <f t="shared" si="3"/>
        <v>FERROL-SAN CIBRAO</v>
      </c>
      <c r="B50" s="41">
        <f t="shared" si="4"/>
        <v>1599</v>
      </c>
      <c r="C50" s="41">
        <f t="shared" si="5"/>
        <v>0</v>
      </c>
      <c r="D50" s="41">
        <f t="shared" si="6"/>
        <v>20</v>
      </c>
      <c r="E50" s="42" t="str">
        <f t="shared" si="2"/>
        <v>BILBAO</v>
      </c>
      <c r="F50" s="42">
        <f t="shared" si="7"/>
        <v>68751</v>
      </c>
      <c r="G50" s="42">
        <f t="shared" si="8"/>
        <v>65729</v>
      </c>
    </row>
    <row r="51" spans="1:7" x14ac:dyDescent="0.25">
      <c r="A51" s="42" t="str">
        <f t="shared" si="3"/>
        <v>GIJON</v>
      </c>
      <c r="B51" s="41">
        <f t="shared" si="4"/>
        <v>1256</v>
      </c>
      <c r="C51" s="41">
        <f t="shared" si="5"/>
        <v>537</v>
      </c>
      <c r="D51" s="41">
        <f t="shared" si="6"/>
        <v>21</v>
      </c>
      <c r="E51" s="42" t="str">
        <f t="shared" si="2"/>
        <v>SANTANDER</v>
      </c>
      <c r="F51" s="42">
        <f t="shared" si="7"/>
        <v>58569</v>
      </c>
      <c r="G51" s="42">
        <f t="shared" si="8"/>
        <v>59765</v>
      </c>
    </row>
    <row r="52" spans="1:7" x14ac:dyDescent="0.25">
      <c r="A52" s="42" t="str">
        <f t="shared" si="3"/>
        <v>HUELVA</v>
      </c>
      <c r="B52" s="41">
        <f t="shared" si="4"/>
        <v>264</v>
      </c>
      <c r="C52" s="41">
        <f t="shared" si="5"/>
        <v>0</v>
      </c>
      <c r="D52" s="41">
        <f t="shared" si="6"/>
        <v>24</v>
      </c>
      <c r="E52" s="42" t="str">
        <f t="shared" si="2"/>
        <v>VIGO</v>
      </c>
      <c r="F52" s="42">
        <f t="shared" si="7"/>
        <v>53621</v>
      </c>
      <c r="G52" s="42">
        <f t="shared" si="8"/>
        <v>53723</v>
      </c>
    </row>
    <row r="53" spans="1:7" x14ac:dyDescent="0.25">
      <c r="A53" s="42" t="str">
        <f t="shared" si="3"/>
        <v>LAS PALMAS</v>
      </c>
      <c r="B53" s="41">
        <f t="shared" si="4"/>
        <v>316718</v>
      </c>
      <c r="C53" s="41">
        <f t="shared" si="5"/>
        <v>484561</v>
      </c>
      <c r="D53" s="41">
        <f t="shared" si="6"/>
        <v>6</v>
      </c>
      <c r="E53" s="42" t="str">
        <f t="shared" si="2"/>
        <v>A CORUÑA</v>
      </c>
      <c r="F53" s="42">
        <f t="shared" si="7"/>
        <v>14758</v>
      </c>
      <c r="G53" s="42">
        <f t="shared" si="8"/>
        <v>12319</v>
      </c>
    </row>
    <row r="54" spans="1:7" x14ac:dyDescent="0.25">
      <c r="A54" s="42" t="str">
        <f t="shared" si="3"/>
        <v>MALAGA</v>
      </c>
      <c r="B54" s="41">
        <f t="shared" si="4"/>
        <v>193185</v>
      </c>
      <c r="C54" s="41">
        <f t="shared" si="5"/>
        <v>205336</v>
      </c>
      <c r="D54" s="41">
        <f t="shared" si="6"/>
        <v>8</v>
      </c>
      <c r="E54" s="42" t="str">
        <f t="shared" si="2"/>
        <v>CARTAGENA</v>
      </c>
      <c r="F54" s="42">
        <f t="shared" si="7"/>
        <v>11907</v>
      </c>
      <c r="G54" s="42">
        <f t="shared" si="8"/>
        <v>16979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6313</v>
      </c>
      <c r="G55" s="42">
        <f t="shared" si="8"/>
        <v>4152</v>
      </c>
    </row>
    <row r="56" spans="1:7" x14ac:dyDescent="0.25">
      <c r="A56" s="42" t="str">
        <f t="shared" si="3"/>
        <v>MELILLA</v>
      </c>
      <c r="B56" s="41">
        <f t="shared" si="4"/>
        <v>165527</v>
      </c>
      <c r="C56" s="41">
        <f t="shared" si="5"/>
        <v>144038</v>
      </c>
      <c r="D56" s="41">
        <f t="shared" si="6"/>
        <v>9</v>
      </c>
      <c r="E56" s="42" t="str">
        <f t="shared" si="2"/>
        <v>VILAGARCIA</v>
      </c>
      <c r="F56" s="42">
        <f t="shared" si="9"/>
        <v>3211</v>
      </c>
      <c r="G56" s="42">
        <f t="shared" si="8"/>
        <v>1866</v>
      </c>
    </row>
    <row r="57" spans="1:7" x14ac:dyDescent="0.25">
      <c r="A57" s="42" t="str">
        <f t="shared" si="3"/>
        <v>MOTRIL</v>
      </c>
      <c r="B57" s="41">
        <f t="shared" si="4"/>
        <v>1157</v>
      </c>
      <c r="C57" s="41">
        <f t="shared" si="5"/>
        <v>6738</v>
      </c>
      <c r="D57" s="41">
        <f t="shared" si="6"/>
        <v>22</v>
      </c>
      <c r="E57" s="42" t="str">
        <f t="shared" si="2"/>
        <v>FERROL-SAN CIBRAO</v>
      </c>
      <c r="F57" s="42">
        <f t="shared" si="9"/>
        <v>1599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1256</v>
      </c>
      <c r="G58" s="42">
        <f t="shared" si="8"/>
        <v>537</v>
      </c>
    </row>
    <row r="59" spans="1:7" x14ac:dyDescent="0.25">
      <c r="A59" s="42" t="str">
        <f t="shared" si="3"/>
        <v>SANTA CRUZ DE TENERIFE</v>
      </c>
      <c r="B59" s="41">
        <f t="shared" si="4"/>
        <v>2096305</v>
      </c>
      <c r="C59" s="41">
        <f t="shared" si="5"/>
        <v>2131461</v>
      </c>
      <c r="D59" s="41">
        <f t="shared" si="6"/>
        <v>1</v>
      </c>
      <c r="E59" s="42" t="str">
        <f t="shared" si="2"/>
        <v>MOTRIL</v>
      </c>
      <c r="F59" s="42">
        <f t="shared" si="9"/>
        <v>1157</v>
      </c>
      <c r="G59" s="42">
        <f t="shared" si="8"/>
        <v>6738</v>
      </c>
    </row>
    <row r="60" spans="1:7" x14ac:dyDescent="0.25">
      <c r="A60" s="42" t="str">
        <f t="shared" si="3"/>
        <v>SANTANDER</v>
      </c>
      <c r="B60" s="41">
        <f t="shared" si="4"/>
        <v>58569</v>
      </c>
      <c r="C60" s="41">
        <f t="shared" si="5"/>
        <v>59765</v>
      </c>
      <c r="D60" s="41">
        <f t="shared" si="6"/>
        <v>14</v>
      </c>
      <c r="E60" s="42" t="str">
        <f t="shared" si="2"/>
        <v>TARRAGONA</v>
      </c>
      <c r="F60" s="42">
        <f t="shared" si="9"/>
        <v>297</v>
      </c>
      <c r="G60" s="42">
        <f t="shared" si="8"/>
        <v>3005</v>
      </c>
    </row>
    <row r="61" spans="1:7" x14ac:dyDescent="0.25">
      <c r="A61" s="42" t="str">
        <f t="shared" si="3"/>
        <v>SEVILLA</v>
      </c>
      <c r="B61" s="41">
        <f t="shared" si="4"/>
        <v>6313</v>
      </c>
      <c r="C61" s="41">
        <f t="shared" si="5"/>
        <v>4152</v>
      </c>
      <c r="D61" s="41">
        <f t="shared" si="6"/>
        <v>18</v>
      </c>
      <c r="E61" s="42" t="str">
        <f t="shared" si="2"/>
        <v>HUELVA</v>
      </c>
      <c r="F61" s="42">
        <f t="shared" si="9"/>
        <v>264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297</v>
      </c>
      <c r="C62" s="41">
        <f t="shared" si="5"/>
        <v>3005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119154</v>
      </c>
      <c r="C63" s="41">
        <f t="shared" si="5"/>
        <v>122696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53621</v>
      </c>
      <c r="C64" s="41">
        <f t="shared" si="5"/>
        <v>53723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3211</v>
      </c>
      <c r="C65" s="41">
        <f t="shared" si="5"/>
        <v>1866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1166</v>
      </c>
      <c r="C7" s="9">
        <v>2958</v>
      </c>
      <c r="D7" s="9">
        <v>12319</v>
      </c>
      <c r="E7" s="9">
        <v>14758</v>
      </c>
      <c r="F7" s="10">
        <f>((E7*100)/D7)-100</f>
        <v>19.798684958194656</v>
      </c>
      <c r="G7" s="1"/>
      <c r="H7" s="1"/>
      <c r="I7" s="1"/>
    </row>
    <row r="8" spans="1:12" x14ac:dyDescent="0.25">
      <c r="A8" s="11" t="s">
        <v>42</v>
      </c>
      <c r="B8" s="12">
        <v>4378</v>
      </c>
      <c r="C8" s="12">
        <v>3790</v>
      </c>
      <c r="D8" s="12">
        <v>15762</v>
      </c>
      <c r="E8" s="12">
        <v>21968</v>
      </c>
      <c r="F8" s="13">
        <f t="shared" ref="F8:F35" si="0">((E8*100)/D8)-100</f>
        <v>39.373175992894289</v>
      </c>
      <c r="G8" s="1"/>
      <c r="H8" s="1"/>
      <c r="I8" s="1"/>
    </row>
    <row r="9" spans="1:12" x14ac:dyDescent="0.25">
      <c r="A9" s="8" t="s">
        <v>43</v>
      </c>
      <c r="B9" s="9">
        <v>6812</v>
      </c>
      <c r="C9" s="9">
        <v>2646</v>
      </c>
      <c r="D9" s="9">
        <v>16066</v>
      </c>
      <c r="E9" s="9">
        <v>10673</v>
      </c>
      <c r="F9" s="10">
        <f t="shared" si="0"/>
        <v>-33.567782895555837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78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12531</v>
      </c>
      <c r="C12" s="12">
        <v>12100</v>
      </c>
      <c r="D12" s="12">
        <v>57108</v>
      </c>
      <c r="E12" s="12">
        <v>70432</v>
      </c>
      <c r="F12" s="13">
        <f t="shared" si="0"/>
        <v>23.331232051551453</v>
      </c>
      <c r="G12" s="1"/>
      <c r="H12" s="1"/>
      <c r="I12" s="1"/>
    </row>
    <row r="13" spans="1:12" x14ac:dyDescent="0.25">
      <c r="A13" s="8" t="s">
        <v>47</v>
      </c>
      <c r="B13" s="9">
        <v>134010</v>
      </c>
      <c r="C13" s="9">
        <v>121049</v>
      </c>
      <c r="D13" s="9">
        <v>362137</v>
      </c>
      <c r="E13" s="9">
        <v>345087</v>
      </c>
      <c r="F13" s="10">
        <f t="shared" si="0"/>
        <v>-4.7081629328127264</v>
      </c>
      <c r="G13" s="1"/>
      <c r="H13" s="1"/>
      <c r="I13" s="1"/>
    </row>
    <row r="14" spans="1:12" x14ac:dyDescent="0.25">
      <c r="A14" s="11" t="s">
        <v>48</v>
      </c>
      <c r="B14" s="12">
        <v>132287</v>
      </c>
      <c r="C14" s="12">
        <v>172717</v>
      </c>
      <c r="D14" s="12">
        <v>428621</v>
      </c>
      <c r="E14" s="12">
        <v>460107</v>
      </c>
      <c r="F14" s="13">
        <f t="shared" si="0"/>
        <v>7.3458836594567174</v>
      </c>
      <c r="G14" s="1"/>
      <c r="H14" s="1"/>
      <c r="I14" s="1"/>
    </row>
    <row r="15" spans="1:12" x14ac:dyDescent="0.25">
      <c r="A15" s="8" t="s">
        <v>49</v>
      </c>
      <c r="B15" s="9">
        <v>1781</v>
      </c>
      <c r="C15" s="9">
        <v>649</v>
      </c>
      <c r="D15" s="9">
        <v>5941</v>
      </c>
      <c r="E15" s="9">
        <v>8701</v>
      </c>
      <c r="F15" s="10">
        <f t="shared" si="0"/>
        <v>46.456825450260908</v>
      </c>
      <c r="G15" s="1"/>
      <c r="H15" s="1"/>
      <c r="I15" s="1"/>
    </row>
    <row r="16" spans="1:12" x14ac:dyDescent="0.25">
      <c r="A16" s="11" t="s">
        <v>50</v>
      </c>
      <c r="B16" s="12">
        <v>3945</v>
      </c>
      <c r="C16" s="12">
        <v>2697</v>
      </c>
      <c r="D16" s="12">
        <v>16979</v>
      </c>
      <c r="E16" s="12">
        <v>11907</v>
      </c>
      <c r="F16" s="13">
        <f t="shared" si="0"/>
        <v>-29.872195064491436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294</v>
      </c>
      <c r="C18" s="12">
        <v>0</v>
      </c>
      <c r="D18" s="12">
        <v>3246</v>
      </c>
      <c r="E18" s="12">
        <v>1832</v>
      </c>
      <c r="F18" s="13">
        <f t="shared" si="0"/>
        <v>-43.561306223043744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48</v>
      </c>
      <c r="D19" s="9">
        <v>0</v>
      </c>
      <c r="E19" s="9">
        <v>1599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537</v>
      </c>
      <c r="E20" s="12">
        <v>1256</v>
      </c>
      <c r="F20" s="13">
        <f t="shared" si="0"/>
        <v>133.89199255121042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204</v>
      </c>
      <c r="D21" s="9">
        <v>0</v>
      </c>
      <c r="E21" s="9">
        <v>264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4438</v>
      </c>
      <c r="C22" s="12">
        <v>2729</v>
      </c>
      <c r="D22" s="12">
        <v>235378</v>
      </c>
      <c r="E22" s="12">
        <v>172387</v>
      </c>
      <c r="F22" s="13">
        <f t="shared" si="0"/>
        <v>-26.761634477308846</v>
      </c>
      <c r="G22" s="1"/>
      <c r="H22" s="1"/>
      <c r="I22" s="1"/>
    </row>
    <row r="23" spans="1:9" x14ac:dyDescent="0.25">
      <c r="A23" s="8" t="s">
        <v>57</v>
      </c>
      <c r="B23" s="9">
        <v>13350</v>
      </c>
      <c r="C23" s="9">
        <v>14528</v>
      </c>
      <c r="D23" s="9">
        <v>106832</v>
      </c>
      <c r="E23" s="9">
        <v>86074</v>
      </c>
      <c r="F23" s="10">
        <f t="shared" si="0"/>
        <v>-19.430507713044776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750</v>
      </c>
      <c r="C25" s="9">
        <v>0</v>
      </c>
      <c r="D25" s="9">
        <v>750</v>
      </c>
      <c r="E25" s="9">
        <v>214</v>
      </c>
      <c r="F25" s="10">
        <f t="shared" si="0"/>
        <v>-71.466666666666669</v>
      </c>
      <c r="G25" s="1"/>
      <c r="H25" s="1"/>
      <c r="I25" s="1"/>
    </row>
    <row r="26" spans="1:9" x14ac:dyDescent="0.25">
      <c r="A26" s="11" t="s">
        <v>60</v>
      </c>
      <c r="B26" s="12">
        <v>2737</v>
      </c>
      <c r="C26" s="12">
        <v>0</v>
      </c>
      <c r="D26" s="12">
        <v>6738</v>
      </c>
      <c r="E26" s="12">
        <v>1157</v>
      </c>
      <c r="F26" s="13">
        <f t="shared" si="0"/>
        <v>-82.828732561590982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5240</v>
      </c>
      <c r="C28" s="12">
        <v>2024</v>
      </c>
      <c r="D28" s="12">
        <v>280413</v>
      </c>
      <c r="E28" s="12">
        <v>211096</v>
      </c>
      <c r="F28" s="13">
        <f t="shared" si="0"/>
        <v>-24.719610003815802</v>
      </c>
      <c r="G28" s="1"/>
      <c r="H28" s="1"/>
      <c r="I28" s="1"/>
    </row>
    <row r="29" spans="1:9" x14ac:dyDescent="0.25">
      <c r="A29" s="8" t="s">
        <v>63</v>
      </c>
      <c r="B29" s="9">
        <v>541</v>
      </c>
      <c r="C29" s="9">
        <v>1147</v>
      </c>
      <c r="D29" s="9">
        <v>1732</v>
      </c>
      <c r="E29" s="9">
        <v>3274</v>
      </c>
      <c r="F29" s="10">
        <f t="shared" si="0"/>
        <v>89.030023094688232</v>
      </c>
      <c r="G29" s="1"/>
      <c r="H29" s="1"/>
      <c r="I29" s="1"/>
    </row>
    <row r="30" spans="1:9" x14ac:dyDescent="0.25">
      <c r="A30" s="11" t="s">
        <v>64</v>
      </c>
      <c r="B30" s="12">
        <v>1413</v>
      </c>
      <c r="C30" s="12">
        <v>1278</v>
      </c>
      <c r="D30" s="12">
        <v>4152</v>
      </c>
      <c r="E30" s="12">
        <v>6313</v>
      </c>
      <c r="F30" s="13">
        <f t="shared" si="0"/>
        <v>52.047206165703273</v>
      </c>
      <c r="G30" s="1"/>
      <c r="H30" s="1"/>
      <c r="I30" s="1"/>
    </row>
    <row r="31" spans="1:9" x14ac:dyDescent="0.25">
      <c r="A31" s="8" t="s">
        <v>65</v>
      </c>
      <c r="B31" s="9">
        <v>2705</v>
      </c>
      <c r="C31" s="9">
        <v>0</v>
      </c>
      <c r="D31" s="9">
        <v>3005</v>
      </c>
      <c r="E31" s="9">
        <v>297</v>
      </c>
      <c r="F31" s="10">
        <f t="shared" si="0"/>
        <v>-90.116472545757077</v>
      </c>
      <c r="G31" s="1"/>
      <c r="H31" s="1"/>
      <c r="I31" s="1"/>
    </row>
    <row r="32" spans="1:9" x14ac:dyDescent="0.25">
      <c r="A32" s="11" t="s">
        <v>66</v>
      </c>
      <c r="B32" s="12">
        <v>12686</v>
      </c>
      <c r="C32" s="12">
        <v>4669</v>
      </c>
      <c r="D32" s="12">
        <v>39304</v>
      </c>
      <c r="E32" s="12">
        <v>36028</v>
      </c>
      <c r="F32" s="13">
        <f t="shared" si="0"/>
        <v>-8.3350295135355168</v>
      </c>
      <c r="G32" s="1"/>
      <c r="H32" s="1"/>
      <c r="I32" s="1"/>
    </row>
    <row r="33" spans="1:9" x14ac:dyDescent="0.25">
      <c r="A33" s="8" t="s">
        <v>67</v>
      </c>
      <c r="B33" s="9">
        <v>15672</v>
      </c>
      <c r="C33" s="9">
        <v>15270</v>
      </c>
      <c r="D33" s="9">
        <v>53723</v>
      </c>
      <c r="E33" s="9">
        <v>53621</v>
      </c>
      <c r="F33" s="10">
        <f t="shared" si="0"/>
        <v>-0.18986281480930245</v>
      </c>
      <c r="G33" s="1"/>
      <c r="H33" s="1"/>
      <c r="I33" s="1"/>
    </row>
    <row r="34" spans="1:9" x14ac:dyDescent="0.25">
      <c r="A34" s="11" t="s">
        <v>68</v>
      </c>
      <c r="B34" s="12">
        <v>323</v>
      </c>
      <c r="C34" s="12">
        <v>0</v>
      </c>
      <c r="D34" s="12">
        <v>1866</v>
      </c>
      <c r="E34" s="12">
        <v>3211</v>
      </c>
      <c r="F34" s="13">
        <f t="shared" si="0"/>
        <v>72.079314040728832</v>
      </c>
      <c r="G34" s="1"/>
      <c r="H34" s="1"/>
      <c r="I34" s="1"/>
    </row>
    <row r="35" spans="1:9" x14ac:dyDescent="0.25">
      <c r="A35" s="14" t="s">
        <v>69</v>
      </c>
      <c r="B35" s="15">
        <f>SUM(B7:B34)</f>
        <v>357059</v>
      </c>
      <c r="C35" s="15">
        <f t="shared" ref="C35:E35" si="1">SUM(C7:C34)</f>
        <v>360503</v>
      </c>
      <c r="D35" s="15">
        <f t="shared" si="1"/>
        <v>1652609</v>
      </c>
      <c r="E35" s="15">
        <f t="shared" si="1"/>
        <v>1522334</v>
      </c>
      <c r="F35" s="16">
        <f t="shared" si="0"/>
        <v>-7.8829898663265112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14758</v>
      </c>
      <c r="C38" s="41">
        <f>D7</f>
        <v>12319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460107</v>
      </c>
      <c r="G38" s="42">
        <f>LOOKUP(E38,$A$38:$A$65,$C$38:$C$65)</f>
        <v>428621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21968</v>
      </c>
      <c r="C39" s="41">
        <f t="shared" ref="C39:C65" si="5">D8</f>
        <v>15762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345087</v>
      </c>
      <c r="G39" s="42">
        <f t="shared" ref="G39:G65" si="8">LOOKUP(E39,$A$38:$A$65,$C$38:$C$65)</f>
        <v>362137</v>
      </c>
    </row>
    <row r="40" spans="1:9" x14ac:dyDescent="0.25">
      <c r="A40" s="42" t="str">
        <f t="shared" si="3"/>
        <v>ALMERIA</v>
      </c>
      <c r="B40" s="41">
        <f t="shared" si="4"/>
        <v>10673</v>
      </c>
      <c r="C40" s="41">
        <f t="shared" si="5"/>
        <v>16066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211096</v>
      </c>
      <c r="G40" s="42">
        <f t="shared" si="8"/>
        <v>280413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172387</v>
      </c>
      <c r="G41" s="42">
        <f t="shared" si="8"/>
        <v>235378</v>
      </c>
    </row>
    <row r="42" spans="1:9" x14ac:dyDescent="0.25">
      <c r="A42" s="42" t="str">
        <f t="shared" si="3"/>
        <v>BAHIA DE ALGECIRAS</v>
      </c>
      <c r="B42" s="41">
        <f t="shared" si="4"/>
        <v>78</v>
      </c>
      <c r="C42" s="41">
        <f t="shared" si="5"/>
        <v>0</v>
      </c>
      <c r="D42" s="41">
        <f t="shared" si="6"/>
        <v>24</v>
      </c>
      <c r="E42" s="42" t="str">
        <f t="shared" si="2"/>
        <v>MALAGA</v>
      </c>
      <c r="F42" s="42">
        <f t="shared" si="7"/>
        <v>86074</v>
      </c>
      <c r="G42" s="42">
        <f t="shared" si="8"/>
        <v>106832</v>
      </c>
    </row>
    <row r="43" spans="1:9" x14ac:dyDescent="0.25">
      <c r="A43" s="42" t="str">
        <f t="shared" si="3"/>
        <v>BAHIA DE CADIZ</v>
      </c>
      <c r="B43" s="41">
        <f t="shared" si="4"/>
        <v>70432</v>
      </c>
      <c r="C43" s="41">
        <f t="shared" si="5"/>
        <v>57108</v>
      </c>
      <c r="D43" s="41">
        <f t="shared" si="6"/>
        <v>6</v>
      </c>
      <c r="E43" s="42" t="str">
        <f t="shared" si="2"/>
        <v>BAHIA DE CADIZ</v>
      </c>
      <c r="F43" s="42">
        <f t="shared" si="7"/>
        <v>70432</v>
      </c>
      <c r="G43" s="42">
        <f t="shared" si="8"/>
        <v>57108</v>
      </c>
    </row>
    <row r="44" spans="1:9" x14ac:dyDescent="0.25">
      <c r="A44" s="42" t="str">
        <f t="shared" si="3"/>
        <v>BALEARES</v>
      </c>
      <c r="B44" s="41">
        <f t="shared" si="4"/>
        <v>345087</v>
      </c>
      <c r="C44" s="41">
        <f t="shared" si="5"/>
        <v>362137</v>
      </c>
      <c r="D44" s="41">
        <f t="shared" si="6"/>
        <v>2</v>
      </c>
      <c r="E44" s="42" t="str">
        <f t="shared" si="2"/>
        <v>VIGO</v>
      </c>
      <c r="F44" s="42">
        <f t="shared" si="7"/>
        <v>53621</v>
      </c>
      <c r="G44" s="42">
        <f t="shared" si="8"/>
        <v>53723</v>
      </c>
    </row>
    <row r="45" spans="1:9" x14ac:dyDescent="0.25">
      <c r="A45" s="42" t="str">
        <f t="shared" si="3"/>
        <v>BARCELONA</v>
      </c>
      <c r="B45" s="41">
        <f t="shared" si="4"/>
        <v>460107</v>
      </c>
      <c r="C45" s="41">
        <f t="shared" si="5"/>
        <v>428621</v>
      </c>
      <c r="D45" s="41">
        <f t="shared" si="6"/>
        <v>1</v>
      </c>
      <c r="E45" s="42" t="str">
        <f t="shared" si="2"/>
        <v>VALENCIA</v>
      </c>
      <c r="F45" s="42">
        <f t="shared" si="7"/>
        <v>36028</v>
      </c>
      <c r="G45" s="42">
        <f t="shared" si="8"/>
        <v>39304</v>
      </c>
    </row>
    <row r="46" spans="1:9" x14ac:dyDescent="0.25">
      <c r="A46" s="42" t="str">
        <f t="shared" si="3"/>
        <v>BILBAO</v>
      </c>
      <c r="B46" s="41">
        <f t="shared" si="4"/>
        <v>8701</v>
      </c>
      <c r="C46" s="41">
        <f t="shared" si="5"/>
        <v>5941</v>
      </c>
      <c r="D46" s="41">
        <f t="shared" si="6"/>
        <v>13</v>
      </c>
      <c r="E46" s="42" t="str">
        <f t="shared" si="2"/>
        <v>ALICANTE</v>
      </c>
      <c r="F46" s="42">
        <f t="shared" si="7"/>
        <v>21968</v>
      </c>
      <c r="G46" s="42">
        <f t="shared" si="8"/>
        <v>15762</v>
      </c>
    </row>
    <row r="47" spans="1:9" x14ac:dyDescent="0.25">
      <c r="A47" s="42" t="str">
        <f t="shared" si="3"/>
        <v>CARTAGENA</v>
      </c>
      <c r="B47" s="41">
        <f t="shared" si="4"/>
        <v>11907</v>
      </c>
      <c r="C47" s="41">
        <f t="shared" si="5"/>
        <v>16979</v>
      </c>
      <c r="D47" s="41">
        <f t="shared" si="6"/>
        <v>11</v>
      </c>
      <c r="E47" s="42" t="str">
        <f t="shared" si="2"/>
        <v>A CORUÑA</v>
      </c>
      <c r="F47" s="42">
        <f t="shared" si="7"/>
        <v>14758</v>
      </c>
      <c r="G47" s="42">
        <f t="shared" si="8"/>
        <v>12319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11907</v>
      </c>
      <c r="G48" s="42">
        <f t="shared" si="8"/>
        <v>16979</v>
      </c>
    </row>
    <row r="49" spans="1:7" x14ac:dyDescent="0.25">
      <c r="A49" s="42" t="str">
        <f t="shared" si="3"/>
        <v>CEUTA</v>
      </c>
      <c r="B49" s="41">
        <f t="shared" si="4"/>
        <v>1832</v>
      </c>
      <c r="C49" s="41">
        <f t="shared" si="5"/>
        <v>3246</v>
      </c>
      <c r="D49" s="41">
        <f t="shared" si="6"/>
        <v>17</v>
      </c>
      <c r="E49" s="42" t="str">
        <f t="shared" si="2"/>
        <v>ALMERIA</v>
      </c>
      <c r="F49" s="42">
        <f t="shared" si="7"/>
        <v>10673</v>
      </c>
      <c r="G49" s="42">
        <f t="shared" si="8"/>
        <v>16066</v>
      </c>
    </row>
    <row r="50" spans="1:7" x14ac:dyDescent="0.25">
      <c r="A50" s="42" t="str">
        <f t="shared" si="3"/>
        <v>FERROL-SAN CIBRAO</v>
      </c>
      <c r="B50" s="41">
        <f t="shared" si="4"/>
        <v>1599</v>
      </c>
      <c r="C50" s="41">
        <f t="shared" si="5"/>
        <v>0</v>
      </c>
      <c r="D50" s="41">
        <f t="shared" si="6"/>
        <v>18</v>
      </c>
      <c r="E50" s="42" t="str">
        <f t="shared" si="2"/>
        <v>BILBAO</v>
      </c>
      <c r="F50" s="42">
        <f t="shared" si="7"/>
        <v>8701</v>
      </c>
      <c r="G50" s="42">
        <f t="shared" si="8"/>
        <v>5941</v>
      </c>
    </row>
    <row r="51" spans="1:7" x14ac:dyDescent="0.25">
      <c r="A51" s="42" t="str">
        <f t="shared" si="3"/>
        <v>GIJON</v>
      </c>
      <c r="B51" s="41">
        <f t="shared" si="4"/>
        <v>1256</v>
      </c>
      <c r="C51" s="41">
        <f t="shared" si="5"/>
        <v>537</v>
      </c>
      <c r="D51" s="41">
        <f t="shared" si="6"/>
        <v>19</v>
      </c>
      <c r="E51" s="42" t="str">
        <f t="shared" si="2"/>
        <v>SEVILLA</v>
      </c>
      <c r="F51" s="42">
        <f t="shared" si="7"/>
        <v>6313</v>
      </c>
      <c r="G51" s="42">
        <f t="shared" si="8"/>
        <v>4152</v>
      </c>
    </row>
    <row r="52" spans="1:7" x14ac:dyDescent="0.25">
      <c r="A52" s="42" t="str">
        <f t="shared" si="3"/>
        <v>HUELVA</v>
      </c>
      <c r="B52" s="41">
        <f t="shared" si="4"/>
        <v>264</v>
      </c>
      <c r="C52" s="41">
        <f t="shared" si="5"/>
        <v>0</v>
      </c>
      <c r="D52" s="41">
        <f t="shared" si="6"/>
        <v>22</v>
      </c>
      <c r="E52" s="42" t="str">
        <f t="shared" si="2"/>
        <v>SANTANDER</v>
      </c>
      <c r="F52" s="42">
        <f t="shared" si="7"/>
        <v>3274</v>
      </c>
      <c r="G52" s="42">
        <f t="shared" si="8"/>
        <v>1732</v>
      </c>
    </row>
    <row r="53" spans="1:7" x14ac:dyDescent="0.25">
      <c r="A53" s="42" t="str">
        <f t="shared" si="3"/>
        <v>LAS PALMAS</v>
      </c>
      <c r="B53" s="41">
        <f t="shared" si="4"/>
        <v>172387</v>
      </c>
      <c r="C53" s="41">
        <f t="shared" si="5"/>
        <v>235378</v>
      </c>
      <c r="D53" s="41">
        <f t="shared" si="6"/>
        <v>4</v>
      </c>
      <c r="E53" s="42" t="str">
        <f t="shared" si="2"/>
        <v>VILAGARCIA</v>
      </c>
      <c r="F53" s="42">
        <f t="shared" si="7"/>
        <v>3211</v>
      </c>
      <c r="G53" s="42">
        <f t="shared" si="8"/>
        <v>1866</v>
      </c>
    </row>
    <row r="54" spans="1:7" x14ac:dyDescent="0.25">
      <c r="A54" s="42" t="str">
        <f t="shared" si="3"/>
        <v>MALAGA</v>
      </c>
      <c r="B54" s="41">
        <f t="shared" si="4"/>
        <v>86074</v>
      </c>
      <c r="C54" s="41">
        <f t="shared" si="5"/>
        <v>106832</v>
      </c>
      <c r="D54" s="41">
        <f t="shared" si="6"/>
        <v>5</v>
      </c>
      <c r="E54" s="42" t="str">
        <f t="shared" si="2"/>
        <v>CEUTA</v>
      </c>
      <c r="F54" s="42">
        <f t="shared" si="7"/>
        <v>1832</v>
      </c>
      <c r="G54" s="42">
        <f t="shared" si="8"/>
        <v>3246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1599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214</v>
      </c>
      <c r="C56" s="41">
        <f t="shared" si="5"/>
        <v>750</v>
      </c>
      <c r="D56" s="41">
        <f t="shared" si="6"/>
        <v>23</v>
      </c>
      <c r="E56" s="42" t="str">
        <f t="shared" si="2"/>
        <v>GIJON</v>
      </c>
      <c r="F56" s="42">
        <f t="shared" si="9"/>
        <v>1256</v>
      </c>
      <c r="G56" s="42">
        <f t="shared" si="8"/>
        <v>537</v>
      </c>
    </row>
    <row r="57" spans="1:7" x14ac:dyDescent="0.25">
      <c r="A57" s="42" t="str">
        <f t="shared" si="3"/>
        <v>MOTRIL</v>
      </c>
      <c r="B57" s="41">
        <f t="shared" si="4"/>
        <v>1157</v>
      </c>
      <c r="C57" s="41">
        <f t="shared" si="5"/>
        <v>6738</v>
      </c>
      <c r="D57" s="41">
        <f t="shared" si="6"/>
        <v>20</v>
      </c>
      <c r="E57" s="42" t="str">
        <f t="shared" si="2"/>
        <v>MOTRIL</v>
      </c>
      <c r="F57" s="42">
        <f t="shared" si="9"/>
        <v>1157</v>
      </c>
      <c r="G57" s="42">
        <f t="shared" si="8"/>
        <v>6738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297</v>
      </c>
      <c r="G58" s="42">
        <f t="shared" si="8"/>
        <v>3005</v>
      </c>
    </row>
    <row r="59" spans="1:7" x14ac:dyDescent="0.25">
      <c r="A59" s="42" t="str">
        <f t="shared" si="3"/>
        <v>SANTA CRUZ DE TENERIFE</v>
      </c>
      <c r="B59" s="41">
        <f t="shared" si="4"/>
        <v>211096</v>
      </c>
      <c r="C59" s="41">
        <f t="shared" si="5"/>
        <v>280413</v>
      </c>
      <c r="D59" s="41">
        <f t="shared" si="6"/>
        <v>3</v>
      </c>
      <c r="E59" s="42" t="str">
        <f t="shared" si="2"/>
        <v>HUELVA</v>
      </c>
      <c r="F59" s="42">
        <f t="shared" si="9"/>
        <v>264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3274</v>
      </c>
      <c r="C60" s="41">
        <f t="shared" si="5"/>
        <v>1732</v>
      </c>
      <c r="D60" s="41">
        <f t="shared" si="6"/>
        <v>15</v>
      </c>
      <c r="E60" s="42" t="str">
        <f t="shared" si="2"/>
        <v>MELILLA</v>
      </c>
      <c r="F60" s="42">
        <f t="shared" si="9"/>
        <v>214</v>
      </c>
      <c r="G60" s="42">
        <f t="shared" si="8"/>
        <v>750</v>
      </c>
    </row>
    <row r="61" spans="1:7" x14ac:dyDescent="0.25">
      <c r="A61" s="42" t="str">
        <f t="shared" si="3"/>
        <v>SEVILLA</v>
      </c>
      <c r="B61" s="41">
        <f t="shared" si="4"/>
        <v>6313</v>
      </c>
      <c r="C61" s="41">
        <f t="shared" si="5"/>
        <v>4152</v>
      </c>
      <c r="D61" s="41">
        <f t="shared" si="6"/>
        <v>14</v>
      </c>
      <c r="E61" s="42" t="str">
        <f t="shared" si="2"/>
        <v>BAHIA DE ALGECIRAS</v>
      </c>
      <c r="F61" s="42">
        <f t="shared" si="9"/>
        <v>78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297</v>
      </c>
      <c r="C62" s="41">
        <f t="shared" si="5"/>
        <v>3005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36028</v>
      </c>
      <c r="C63" s="41">
        <f t="shared" si="5"/>
        <v>39304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53621</v>
      </c>
      <c r="C64" s="41">
        <f t="shared" si="5"/>
        <v>53723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3211</v>
      </c>
      <c r="C65" s="41">
        <f t="shared" si="5"/>
        <v>1866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3057</v>
      </c>
      <c r="C8" s="12">
        <v>3850</v>
      </c>
      <c r="D8" s="12">
        <v>10871</v>
      </c>
      <c r="E8" s="12">
        <v>14956</v>
      </c>
      <c r="F8" s="13">
        <f t="shared" ref="F8:F35" si="0">((E8*100)/D8)-100</f>
        <v>37.577039830742336</v>
      </c>
      <c r="G8" s="1"/>
      <c r="H8" s="1"/>
      <c r="I8" s="1"/>
    </row>
    <row r="9" spans="1:12" x14ac:dyDescent="0.25">
      <c r="A9" s="8" t="s">
        <v>43</v>
      </c>
      <c r="B9" s="9">
        <v>11384</v>
      </c>
      <c r="C9" s="9">
        <v>12429</v>
      </c>
      <c r="D9" s="9">
        <v>64305</v>
      </c>
      <c r="E9" s="9">
        <v>60188</v>
      </c>
      <c r="F9" s="10">
        <f t="shared" si="0"/>
        <v>-6.4023015317626886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48481</v>
      </c>
      <c r="C11" s="9">
        <v>52841</v>
      </c>
      <c r="D11" s="9">
        <v>325110</v>
      </c>
      <c r="E11" s="9">
        <v>339992</v>
      </c>
      <c r="F11" s="10">
        <f t="shared" si="0"/>
        <v>4.5775276060410306</v>
      </c>
      <c r="G11" s="1"/>
      <c r="H11" s="1"/>
      <c r="I11" s="1"/>
    </row>
    <row r="12" spans="1:12" x14ac:dyDescent="0.25">
      <c r="A12" s="11" t="s">
        <v>46</v>
      </c>
      <c r="B12" s="12">
        <v>1398</v>
      </c>
      <c r="C12" s="12">
        <v>1605</v>
      </c>
      <c r="D12" s="12">
        <v>6641</v>
      </c>
      <c r="E12" s="12">
        <v>6750</v>
      </c>
      <c r="F12" s="13">
        <f t="shared" si="0"/>
        <v>1.6413190784520424</v>
      </c>
      <c r="G12" s="1"/>
      <c r="H12" s="1"/>
      <c r="I12" s="1"/>
    </row>
    <row r="13" spans="1:12" x14ac:dyDescent="0.25">
      <c r="A13" s="8" t="s">
        <v>47</v>
      </c>
      <c r="B13" s="9">
        <v>41005</v>
      </c>
      <c r="C13" s="9">
        <v>46591</v>
      </c>
      <c r="D13" s="9">
        <v>155754</v>
      </c>
      <c r="E13" s="9">
        <v>189906</v>
      </c>
      <c r="F13" s="10">
        <f t="shared" si="0"/>
        <v>21.926884702800564</v>
      </c>
      <c r="G13" s="1"/>
      <c r="H13" s="1"/>
      <c r="I13" s="1"/>
    </row>
    <row r="14" spans="1:12" x14ac:dyDescent="0.25">
      <c r="A14" s="11" t="s">
        <v>48</v>
      </c>
      <c r="B14" s="12">
        <v>18710</v>
      </c>
      <c r="C14" s="12">
        <v>20525</v>
      </c>
      <c r="D14" s="12">
        <v>64282</v>
      </c>
      <c r="E14" s="12">
        <v>76103</v>
      </c>
      <c r="F14" s="13">
        <f t="shared" si="0"/>
        <v>18.389284714227927</v>
      </c>
      <c r="G14" s="1"/>
      <c r="H14" s="1"/>
      <c r="I14" s="1"/>
    </row>
    <row r="15" spans="1:12" x14ac:dyDescent="0.25">
      <c r="A15" s="8" t="s">
        <v>49</v>
      </c>
      <c r="B15" s="9">
        <v>4003</v>
      </c>
      <c r="C15" s="9">
        <v>4220</v>
      </c>
      <c r="D15" s="9">
        <v>16278</v>
      </c>
      <c r="E15" s="9">
        <v>15220</v>
      </c>
      <c r="F15" s="10">
        <f t="shared" si="0"/>
        <v>-6.4995699717409963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22485</v>
      </c>
      <c r="C18" s="12">
        <v>22531</v>
      </c>
      <c r="D18" s="12">
        <v>142741</v>
      </c>
      <c r="E18" s="12">
        <v>151505</v>
      </c>
      <c r="F18" s="13">
        <f t="shared" si="0"/>
        <v>6.1397916506119543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29</v>
      </c>
      <c r="C20" s="12">
        <v>0</v>
      </c>
      <c r="D20" s="12">
        <v>142</v>
      </c>
      <c r="E20" s="12">
        <v>7</v>
      </c>
      <c r="F20" s="13">
        <f t="shared" si="0"/>
        <v>-95.070422535211264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9323</v>
      </c>
      <c r="C22" s="12">
        <v>7600</v>
      </c>
      <c r="D22" s="12">
        <v>53430</v>
      </c>
      <c r="E22" s="12">
        <v>41291</v>
      </c>
      <c r="F22" s="13">
        <f t="shared" si="0"/>
        <v>-22.719446004117543</v>
      </c>
      <c r="G22" s="1"/>
      <c r="H22" s="1"/>
      <c r="I22" s="1"/>
    </row>
    <row r="23" spans="1:9" x14ac:dyDescent="0.25">
      <c r="A23" s="8" t="s">
        <v>57</v>
      </c>
      <c r="B23" s="9">
        <v>2459</v>
      </c>
      <c r="C23" s="9">
        <v>2533</v>
      </c>
      <c r="D23" s="9">
        <v>12136</v>
      </c>
      <c r="E23" s="9">
        <v>14263</v>
      </c>
      <c r="F23" s="10">
        <f t="shared" si="0"/>
        <v>17.526367831245878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4162</v>
      </c>
      <c r="C25" s="9">
        <v>4796</v>
      </c>
      <c r="D25" s="9">
        <v>20031</v>
      </c>
      <c r="E25" s="9">
        <v>24955</v>
      </c>
      <c r="F25" s="10">
        <f t="shared" si="0"/>
        <v>24.581898058010083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988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48372</v>
      </c>
      <c r="C28" s="12">
        <v>48836</v>
      </c>
      <c r="D28" s="12">
        <v>281523</v>
      </c>
      <c r="E28" s="12">
        <v>278909</v>
      </c>
      <c r="F28" s="13">
        <f t="shared" si="0"/>
        <v>-0.92852093789849732</v>
      </c>
      <c r="G28" s="1"/>
      <c r="H28" s="1"/>
      <c r="I28" s="1"/>
    </row>
    <row r="29" spans="1:9" x14ac:dyDescent="0.25">
      <c r="A29" s="8" t="s">
        <v>63</v>
      </c>
      <c r="B29" s="9">
        <v>5835</v>
      </c>
      <c r="C29" s="9">
        <v>5075</v>
      </c>
      <c r="D29" s="9">
        <v>17099</v>
      </c>
      <c r="E29" s="9">
        <v>14660</v>
      </c>
      <c r="F29" s="10">
        <f t="shared" si="0"/>
        <v>-14.263992046318492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10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1</v>
      </c>
      <c r="D31" s="9">
        <v>640</v>
      </c>
      <c r="E31" s="9">
        <v>236</v>
      </c>
      <c r="F31" s="10">
        <f t="shared" si="0"/>
        <v>-63.125</v>
      </c>
      <c r="G31" s="1"/>
      <c r="H31" s="1"/>
      <c r="I31" s="1"/>
    </row>
    <row r="32" spans="1:9" x14ac:dyDescent="0.25">
      <c r="A32" s="11" t="s">
        <v>66</v>
      </c>
      <c r="B32" s="12">
        <v>3426</v>
      </c>
      <c r="C32" s="12">
        <v>3940</v>
      </c>
      <c r="D32" s="12">
        <v>18882</v>
      </c>
      <c r="E32" s="12">
        <v>18401</v>
      </c>
      <c r="F32" s="13">
        <f t="shared" si="0"/>
        <v>-2.547399639868658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3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224129</v>
      </c>
      <c r="C35" s="15">
        <f t="shared" ref="C35:E35" si="1">SUM(C7:C34)</f>
        <v>237373</v>
      </c>
      <c r="D35" s="15">
        <f t="shared" si="1"/>
        <v>1190863</v>
      </c>
      <c r="E35" s="15">
        <f t="shared" si="1"/>
        <v>1247345</v>
      </c>
      <c r="F35" s="16">
        <f t="shared" si="0"/>
        <v>4.7429469216862117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339992</v>
      </c>
      <c r="G38" s="42">
        <f>LOOKUP(E38,$A$38:$A$65,$C$38:$C$65)</f>
        <v>325110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14956</v>
      </c>
      <c r="C39" s="41">
        <f t="shared" ref="C39:C65" si="5">D8</f>
        <v>10871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278909</v>
      </c>
      <c r="G39" s="42">
        <f t="shared" ref="G39:G65" si="8">LOOKUP(E39,$A$38:$A$65,$C$38:$C$65)</f>
        <v>281523</v>
      </c>
    </row>
    <row r="40" spans="1:9" x14ac:dyDescent="0.25">
      <c r="A40" s="42" t="str">
        <f t="shared" si="3"/>
        <v>ALMERIA</v>
      </c>
      <c r="B40" s="41">
        <f t="shared" si="4"/>
        <v>60188</v>
      </c>
      <c r="C40" s="41">
        <f t="shared" si="5"/>
        <v>64305</v>
      </c>
      <c r="D40" s="41">
        <f t="shared" si="6"/>
        <v>6</v>
      </c>
      <c r="E40" s="42" t="str">
        <f t="shared" si="2"/>
        <v>BALEARES</v>
      </c>
      <c r="F40" s="42">
        <f t="shared" si="7"/>
        <v>189906</v>
      </c>
      <c r="G40" s="42">
        <f t="shared" si="8"/>
        <v>155754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151505</v>
      </c>
      <c r="G41" s="42">
        <f t="shared" si="8"/>
        <v>142741</v>
      </c>
    </row>
    <row r="42" spans="1:9" x14ac:dyDescent="0.25">
      <c r="A42" s="42" t="str">
        <f t="shared" si="3"/>
        <v>BAHIA DE ALGECIRAS</v>
      </c>
      <c r="B42" s="41">
        <f t="shared" si="4"/>
        <v>339992</v>
      </c>
      <c r="C42" s="41">
        <f t="shared" si="5"/>
        <v>325110</v>
      </c>
      <c r="D42" s="41">
        <f t="shared" si="6"/>
        <v>1</v>
      </c>
      <c r="E42" s="42" t="str">
        <f t="shared" si="2"/>
        <v>BARCELONA</v>
      </c>
      <c r="F42" s="42">
        <f t="shared" si="7"/>
        <v>76103</v>
      </c>
      <c r="G42" s="42">
        <f t="shared" si="8"/>
        <v>64282</v>
      </c>
    </row>
    <row r="43" spans="1:9" x14ac:dyDescent="0.25">
      <c r="A43" s="42" t="str">
        <f t="shared" si="3"/>
        <v>BAHIA DE CADIZ</v>
      </c>
      <c r="B43" s="41">
        <f t="shared" si="4"/>
        <v>6750</v>
      </c>
      <c r="C43" s="41">
        <f t="shared" si="5"/>
        <v>6641</v>
      </c>
      <c r="D43" s="41">
        <f t="shared" si="6"/>
        <v>14</v>
      </c>
      <c r="E43" s="42" t="str">
        <f t="shared" si="2"/>
        <v>ALMERIA</v>
      </c>
      <c r="F43" s="42">
        <f t="shared" si="7"/>
        <v>60188</v>
      </c>
      <c r="G43" s="42">
        <f t="shared" si="8"/>
        <v>64305</v>
      </c>
    </row>
    <row r="44" spans="1:9" x14ac:dyDescent="0.25">
      <c r="A44" s="42" t="str">
        <f t="shared" si="3"/>
        <v>BALEARES</v>
      </c>
      <c r="B44" s="41">
        <f t="shared" si="4"/>
        <v>189906</v>
      </c>
      <c r="C44" s="41">
        <f t="shared" si="5"/>
        <v>155754</v>
      </c>
      <c r="D44" s="41">
        <f t="shared" si="6"/>
        <v>3</v>
      </c>
      <c r="E44" s="42" t="str">
        <f t="shared" si="2"/>
        <v>LAS PALMAS</v>
      </c>
      <c r="F44" s="42">
        <f t="shared" si="7"/>
        <v>41291</v>
      </c>
      <c r="G44" s="42">
        <f t="shared" si="8"/>
        <v>53430</v>
      </c>
    </row>
    <row r="45" spans="1:9" x14ac:dyDescent="0.25">
      <c r="A45" s="42" t="str">
        <f t="shared" si="3"/>
        <v>BARCELONA</v>
      </c>
      <c r="B45" s="41">
        <f t="shared" si="4"/>
        <v>76103</v>
      </c>
      <c r="C45" s="41">
        <f t="shared" si="5"/>
        <v>64282</v>
      </c>
      <c r="D45" s="41">
        <f t="shared" si="6"/>
        <v>5</v>
      </c>
      <c r="E45" s="42" t="str">
        <f t="shared" si="2"/>
        <v>MELILLA</v>
      </c>
      <c r="F45" s="42">
        <f t="shared" si="7"/>
        <v>24955</v>
      </c>
      <c r="G45" s="42">
        <f t="shared" si="8"/>
        <v>20031</v>
      </c>
    </row>
    <row r="46" spans="1:9" x14ac:dyDescent="0.25">
      <c r="A46" s="42" t="str">
        <f t="shared" si="3"/>
        <v>BILBAO</v>
      </c>
      <c r="B46" s="41">
        <f t="shared" si="4"/>
        <v>15220</v>
      </c>
      <c r="C46" s="41">
        <f t="shared" si="5"/>
        <v>16278</v>
      </c>
      <c r="D46" s="41">
        <f t="shared" si="6"/>
        <v>10</v>
      </c>
      <c r="E46" s="42" t="str">
        <f t="shared" si="2"/>
        <v>VALENCIA</v>
      </c>
      <c r="F46" s="42">
        <f t="shared" si="7"/>
        <v>18401</v>
      </c>
      <c r="G46" s="42">
        <f t="shared" si="8"/>
        <v>18882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BILBAO</v>
      </c>
      <c r="F47" s="42">
        <f t="shared" si="7"/>
        <v>15220</v>
      </c>
      <c r="G47" s="42">
        <f t="shared" si="8"/>
        <v>16278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14956</v>
      </c>
      <c r="G48" s="42">
        <f t="shared" si="8"/>
        <v>10871</v>
      </c>
    </row>
    <row r="49" spans="1:7" x14ac:dyDescent="0.25">
      <c r="A49" s="42" t="str">
        <f t="shared" si="3"/>
        <v>CEUTA</v>
      </c>
      <c r="B49" s="41">
        <f t="shared" si="4"/>
        <v>151505</v>
      </c>
      <c r="C49" s="41">
        <f t="shared" si="5"/>
        <v>142741</v>
      </c>
      <c r="D49" s="41">
        <f t="shared" si="6"/>
        <v>4</v>
      </c>
      <c r="E49" s="42" t="str">
        <f t="shared" si="2"/>
        <v>SANTANDER</v>
      </c>
      <c r="F49" s="42">
        <f t="shared" si="7"/>
        <v>14660</v>
      </c>
      <c r="G49" s="42">
        <f t="shared" si="8"/>
        <v>17099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14263</v>
      </c>
      <c r="G50" s="42">
        <f t="shared" si="8"/>
        <v>12136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142</v>
      </c>
      <c r="D51" s="41">
        <f t="shared" si="6"/>
        <v>16</v>
      </c>
      <c r="E51" s="42" t="str">
        <f t="shared" si="2"/>
        <v>BAHIA DE CADIZ</v>
      </c>
      <c r="F51" s="42">
        <f t="shared" si="7"/>
        <v>6750</v>
      </c>
      <c r="G51" s="42">
        <f t="shared" si="8"/>
        <v>6641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236</v>
      </c>
      <c r="G52" s="42">
        <f t="shared" si="8"/>
        <v>640</v>
      </c>
    </row>
    <row r="53" spans="1:7" x14ac:dyDescent="0.25">
      <c r="A53" s="42" t="str">
        <f t="shared" si="3"/>
        <v>LAS PALMAS</v>
      </c>
      <c r="B53" s="41">
        <f t="shared" si="4"/>
        <v>41291</v>
      </c>
      <c r="C53" s="41">
        <f t="shared" si="5"/>
        <v>53430</v>
      </c>
      <c r="D53" s="41">
        <f t="shared" si="6"/>
        <v>7</v>
      </c>
      <c r="E53" s="42" t="str">
        <f t="shared" si="2"/>
        <v>GIJON</v>
      </c>
      <c r="F53" s="42">
        <f t="shared" si="7"/>
        <v>7</v>
      </c>
      <c r="G53" s="42">
        <f t="shared" si="8"/>
        <v>142</v>
      </c>
    </row>
    <row r="54" spans="1:7" x14ac:dyDescent="0.25">
      <c r="A54" s="42" t="str">
        <f t="shared" si="3"/>
        <v>MALAGA</v>
      </c>
      <c r="B54" s="41">
        <f t="shared" si="4"/>
        <v>14263</v>
      </c>
      <c r="C54" s="41">
        <f t="shared" si="5"/>
        <v>12136</v>
      </c>
      <c r="D54" s="41">
        <f t="shared" si="6"/>
        <v>13</v>
      </c>
      <c r="E54" s="42" t="str">
        <f t="shared" si="2"/>
        <v>VIGO</v>
      </c>
      <c r="F54" s="42">
        <f t="shared" si="7"/>
        <v>3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24955</v>
      </c>
      <c r="C56" s="41">
        <f t="shared" si="5"/>
        <v>20031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988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278909</v>
      </c>
      <c r="C59" s="41">
        <f t="shared" si="5"/>
        <v>281523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14660</v>
      </c>
      <c r="C60" s="41">
        <f t="shared" si="5"/>
        <v>17099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236</v>
      </c>
      <c r="C62" s="41">
        <f t="shared" si="5"/>
        <v>640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18401</v>
      </c>
      <c r="C63" s="41">
        <f t="shared" si="5"/>
        <v>18882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</v>
      </c>
      <c r="C64" s="41">
        <f t="shared" si="5"/>
        <v>0</v>
      </c>
      <c r="D64" s="41">
        <f t="shared" si="6"/>
        <v>17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125</v>
      </c>
      <c r="C7" s="9">
        <v>124</v>
      </c>
      <c r="D7" s="9">
        <v>725</v>
      </c>
      <c r="E7" s="9">
        <v>698</v>
      </c>
      <c r="F7" s="10">
        <f>((E7*100)/D7)-100</f>
        <v>-3.7241379310344769</v>
      </c>
      <c r="G7" s="1"/>
      <c r="H7" s="1"/>
      <c r="I7" s="1"/>
    </row>
    <row r="8" spans="1:12" x14ac:dyDescent="0.25">
      <c r="A8" s="11" t="s">
        <v>42</v>
      </c>
      <c r="B8" s="12">
        <v>121</v>
      </c>
      <c r="C8" s="12">
        <v>113</v>
      </c>
      <c r="D8" s="12">
        <v>596</v>
      </c>
      <c r="E8" s="12">
        <v>618</v>
      </c>
      <c r="F8" s="13">
        <f t="shared" ref="F8:F35" si="0">((E8*100)/D8)-100</f>
        <v>3.6912751677852356</v>
      </c>
      <c r="G8" s="1"/>
      <c r="H8" s="1"/>
      <c r="I8" s="1"/>
    </row>
    <row r="9" spans="1:12" x14ac:dyDescent="0.25">
      <c r="A9" s="8" t="s">
        <v>43</v>
      </c>
      <c r="B9" s="9">
        <v>200</v>
      </c>
      <c r="C9" s="9">
        <v>163</v>
      </c>
      <c r="D9" s="9">
        <v>1024</v>
      </c>
      <c r="E9" s="9">
        <v>922</v>
      </c>
      <c r="F9" s="10">
        <f t="shared" si="0"/>
        <v>-9.9609375</v>
      </c>
      <c r="G9" s="1"/>
      <c r="H9" s="1"/>
      <c r="I9" s="1"/>
    </row>
    <row r="10" spans="1:12" x14ac:dyDescent="0.25">
      <c r="A10" s="11" t="s">
        <v>44</v>
      </c>
      <c r="B10" s="12">
        <v>72</v>
      </c>
      <c r="C10" s="12">
        <v>93</v>
      </c>
      <c r="D10" s="12">
        <v>444</v>
      </c>
      <c r="E10" s="12">
        <v>509</v>
      </c>
      <c r="F10" s="13">
        <f t="shared" si="0"/>
        <v>14.63963963963964</v>
      </c>
      <c r="G10" s="1"/>
      <c r="H10" s="1"/>
      <c r="I10" s="1"/>
    </row>
    <row r="11" spans="1:12" x14ac:dyDescent="0.25">
      <c r="A11" s="8" t="s">
        <v>45</v>
      </c>
      <c r="B11" s="9">
        <v>1772</v>
      </c>
      <c r="C11" s="9">
        <v>1643</v>
      </c>
      <c r="D11" s="9">
        <v>10663</v>
      </c>
      <c r="E11" s="9">
        <v>9971</v>
      </c>
      <c r="F11" s="10">
        <f t="shared" si="0"/>
        <v>-6.4897308449779558</v>
      </c>
      <c r="G11" s="1"/>
      <c r="H11" s="1"/>
      <c r="I11" s="1"/>
    </row>
    <row r="12" spans="1:12" x14ac:dyDescent="0.25">
      <c r="A12" s="11" t="s">
        <v>46</v>
      </c>
      <c r="B12" s="12">
        <v>155</v>
      </c>
      <c r="C12" s="12">
        <v>160</v>
      </c>
      <c r="D12" s="12">
        <v>834</v>
      </c>
      <c r="E12" s="12">
        <v>875</v>
      </c>
      <c r="F12" s="13">
        <f t="shared" si="0"/>
        <v>4.9160671462829697</v>
      </c>
      <c r="G12" s="1"/>
      <c r="H12" s="1"/>
      <c r="I12" s="1"/>
    </row>
    <row r="13" spans="1:12" x14ac:dyDescent="0.25">
      <c r="A13" s="8" t="s">
        <v>47</v>
      </c>
      <c r="B13" s="9">
        <v>1076</v>
      </c>
      <c r="C13" s="9">
        <v>1285</v>
      </c>
      <c r="D13" s="9">
        <v>4924</v>
      </c>
      <c r="E13" s="9">
        <v>5280</v>
      </c>
      <c r="F13" s="10">
        <f t="shared" si="0"/>
        <v>7.2298943948009793</v>
      </c>
      <c r="G13" s="1"/>
      <c r="H13" s="1"/>
      <c r="I13" s="1"/>
    </row>
    <row r="14" spans="1:12" x14ac:dyDescent="0.25">
      <c r="A14" s="11" t="s">
        <v>48</v>
      </c>
      <c r="B14" s="12">
        <v>784</v>
      </c>
      <c r="C14" s="12">
        <v>857</v>
      </c>
      <c r="D14" s="12">
        <v>4109</v>
      </c>
      <c r="E14" s="12">
        <v>4540</v>
      </c>
      <c r="F14" s="13">
        <f t="shared" si="0"/>
        <v>10.489170114383057</v>
      </c>
      <c r="G14" s="1"/>
      <c r="H14" s="1"/>
      <c r="I14" s="1"/>
    </row>
    <row r="15" spans="1:12" x14ac:dyDescent="0.25">
      <c r="A15" s="8" t="s">
        <v>49</v>
      </c>
      <c r="B15" s="9">
        <v>301</v>
      </c>
      <c r="C15" s="9">
        <v>348</v>
      </c>
      <c r="D15" s="9">
        <v>1771</v>
      </c>
      <c r="E15" s="9">
        <v>1812</v>
      </c>
      <c r="F15" s="10">
        <f t="shared" si="0"/>
        <v>2.3150762281197075</v>
      </c>
      <c r="G15" s="1"/>
      <c r="H15" s="1"/>
      <c r="I15" s="1"/>
    </row>
    <row r="16" spans="1:12" x14ac:dyDescent="0.25">
      <c r="A16" s="11" t="s">
        <v>50</v>
      </c>
      <c r="B16" s="12">
        <v>145</v>
      </c>
      <c r="C16" s="12">
        <v>144</v>
      </c>
      <c r="D16" s="12">
        <v>873</v>
      </c>
      <c r="E16" s="12">
        <v>869</v>
      </c>
      <c r="F16" s="13">
        <f t="shared" si="0"/>
        <v>-0.45819014891179677</v>
      </c>
      <c r="G16" s="1"/>
      <c r="H16" s="1"/>
      <c r="I16" s="1"/>
    </row>
    <row r="17" spans="1:9" x14ac:dyDescent="0.25">
      <c r="A17" s="8" t="s">
        <v>51</v>
      </c>
      <c r="B17" s="9">
        <v>105</v>
      </c>
      <c r="C17" s="9">
        <v>116</v>
      </c>
      <c r="D17" s="9">
        <v>575</v>
      </c>
      <c r="E17" s="9">
        <v>597</v>
      </c>
      <c r="F17" s="10">
        <f t="shared" si="0"/>
        <v>3.8260869565217348</v>
      </c>
      <c r="G17" s="1"/>
      <c r="H17" s="1"/>
      <c r="I17" s="1"/>
    </row>
    <row r="18" spans="1:9" x14ac:dyDescent="0.25">
      <c r="A18" s="11" t="s">
        <v>52</v>
      </c>
      <c r="B18" s="12">
        <v>749</v>
      </c>
      <c r="C18" s="12">
        <v>837</v>
      </c>
      <c r="D18" s="12">
        <v>4203</v>
      </c>
      <c r="E18" s="12">
        <v>4561</v>
      </c>
      <c r="F18" s="13">
        <f t="shared" si="0"/>
        <v>8.5177254342136592</v>
      </c>
      <c r="G18" s="1"/>
      <c r="H18" s="1"/>
      <c r="I18" s="1"/>
    </row>
    <row r="19" spans="1:9" x14ac:dyDescent="0.25">
      <c r="A19" s="8" t="s">
        <v>53</v>
      </c>
      <c r="B19" s="9">
        <v>79</v>
      </c>
      <c r="C19" s="9">
        <v>101</v>
      </c>
      <c r="D19" s="9">
        <v>515</v>
      </c>
      <c r="E19" s="9">
        <v>545</v>
      </c>
      <c r="F19" s="10">
        <f t="shared" si="0"/>
        <v>5.8252427184466029</v>
      </c>
      <c r="G19" s="1"/>
      <c r="H19" s="1"/>
      <c r="I19" s="1"/>
    </row>
    <row r="20" spans="1:9" x14ac:dyDescent="0.25">
      <c r="A20" s="11" t="s">
        <v>54</v>
      </c>
      <c r="B20" s="12">
        <v>95</v>
      </c>
      <c r="C20" s="12">
        <v>79</v>
      </c>
      <c r="D20" s="12">
        <v>537</v>
      </c>
      <c r="E20" s="12">
        <v>488</v>
      </c>
      <c r="F20" s="13">
        <f t="shared" si="0"/>
        <v>-9.1247672253258827</v>
      </c>
      <c r="G20" s="1"/>
      <c r="H20" s="1"/>
      <c r="I20" s="1"/>
    </row>
    <row r="21" spans="1:9" x14ac:dyDescent="0.25">
      <c r="A21" s="8" t="s">
        <v>55</v>
      </c>
      <c r="B21" s="9">
        <v>119</v>
      </c>
      <c r="C21" s="9">
        <v>133</v>
      </c>
      <c r="D21" s="9">
        <v>749</v>
      </c>
      <c r="E21" s="9">
        <v>773</v>
      </c>
      <c r="F21" s="10">
        <f t="shared" si="0"/>
        <v>3.2042723631508636</v>
      </c>
      <c r="G21" s="1"/>
      <c r="H21" s="1"/>
      <c r="I21" s="1"/>
    </row>
    <row r="22" spans="1:9" x14ac:dyDescent="0.25">
      <c r="A22" s="11" t="s">
        <v>56</v>
      </c>
      <c r="B22" s="12">
        <v>943</v>
      </c>
      <c r="C22" s="12">
        <v>843</v>
      </c>
      <c r="D22" s="12">
        <v>6012</v>
      </c>
      <c r="E22" s="12">
        <v>5147</v>
      </c>
      <c r="F22" s="13">
        <f t="shared" si="0"/>
        <v>-14.387890884896876</v>
      </c>
      <c r="G22" s="1"/>
      <c r="H22" s="1"/>
      <c r="I22" s="1"/>
    </row>
    <row r="23" spans="1:9" x14ac:dyDescent="0.25">
      <c r="A23" s="8" t="s">
        <v>57</v>
      </c>
      <c r="B23" s="9">
        <v>180</v>
      </c>
      <c r="C23" s="9">
        <v>158</v>
      </c>
      <c r="D23" s="9">
        <v>845</v>
      </c>
      <c r="E23" s="9">
        <v>807</v>
      </c>
      <c r="F23" s="10">
        <f t="shared" si="0"/>
        <v>-4.4970414201183502</v>
      </c>
      <c r="G23" s="1"/>
      <c r="H23" s="1"/>
      <c r="I23" s="1"/>
    </row>
    <row r="24" spans="1:9" x14ac:dyDescent="0.25">
      <c r="A24" s="11" t="s">
        <v>58</v>
      </c>
      <c r="B24" s="12">
        <v>88</v>
      </c>
      <c r="C24" s="12">
        <v>121</v>
      </c>
      <c r="D24" s="12">
        <v>481</v>
      </c>
      <c r="E24" s="12">
        <v>563</v>
      </c>
      <c r="F24" s="13">
        <f t="shared" si="0"/>
        <v>17.047817047817048</v>
      </c>
      <c r="G24" s="1"/>
      <c r="H24" s="1"/>
      <c r="I24" s="1"/>
    </row>
    <row r="25" spans="1:9" x14ac:dyDescent="0.25">
      <c r="A25" s="8" t="s">
        <v>59</v>
      </c>
      <c r="B25" s="9">
        <v>103</v>
      </c>
      <c r="C25" s="9">
        <v>98</v>
      </c>
      <c r="D25" s="9">
        <v>505</v>
      </c>
      <c r="E25" s="9">
        <v>499</v>
      </c>
      <c r="F25" s="10">
        <f t="shared" si="0"/>
        <v>-1.1881188118811821</v>
      </c>
      <c r="G25" s="1"/>
      <c r="H25" s="1"/>
      <c r="I25" s="1"/>
    </row>
    <row r="26" spans="1:9" x14ac:dyDescent="0.25">
      <c r="A26" s="11" t="s">
        <v>60</v>
      </c>
      <c r="B26" s="12">
        <v>54</v>
      </c>
      <c r="C26" s="12">
        <v>35</v>
      </c>
      <c r="D26" s="12">
        <v>261</v>
      </c>
      <c r="E26" s="12">
        <v>246</v>
      </c>
      <c r="F26" s="13">
        <f t="shared" si="0"/>
        <v>-5.7471264367816133</v>
      </c>
      <c r="G26" s="1"/>
      <c r="H26" s="1"/>
      <c r="I26" s="1"/>
    </row>
    <row r="27" spans="1:9" x14ac:dyDescent="0.25">
      <c r="A27" s="8" t="s">
        <v>61</v>
      </c>
      <c r="B27" s="9">
        <v>139</v>
      </c>
      <c r="C27" s="9">
        <v>151</v>
      </c>
      <c r="D27" s="9">
        <v>803</v>
      </c>
      <c r="E27" s="9">
        <v>796</v>
      </c>
      <c r="F27" s="10">
        <f t="shared" si="0"/>
        <v>-0.87173100871730469</v>
      </c>
      <c r="G27" s="1"/>
      <c r="H27" s="1"/>
      <c r="I27" s="1"/>
    </row>
    <row r="28" spans="1:9" x14ac:dyDescent="0.25">
      <c r="A28" s="11" t="s">
        <v>62</v>
      </c>
      <c r="B28" s="12">
        <v>1551</v>
      </c>
      <c r="C28" s="12">
        <v>1373</v>
      </c>
      <c r="D28" s="12">
        <v>9693</v>
      </c>
      <c r="E28" s="12">
        <v>8791</v>
      </c>
      <c r="F28" s="13">
        <f t="shared" si="0"/>
        <v>-9.3056845145981697</v>
      </c>
      <c r="G28" s="1"/>
      <c r="H28" s="1"/>
      <c r="I28" s="1"/>
    </row>
    <row r="29" spans="1:9" x14ac:dyDescent="0.25">
      <c r="A29" s="8" t="s">
        <v>63</v>
      </c>
      <c r="B29" s="9">
        <v>157</v>
      </c>
      <c r="C29" s="9">
        <v>143</v>
      </c>
      <c r="D29" s="9">
        <v>796</v>
      </c>
      <c r="E29" s="9">
        <v>783</v>
      </c>
      <c r="F29" s="10">
        <f t="shared" si="0"/>
        <v>-1.6331658291457245</v>
      </c>
      <c r="G29" s="1"/>
      <c r="H29" s="1"/>
      <c r="I29" s="1"/>
    </row>
    <row r="30" spans="1:9" x14ac:dyDescent="0.25">
      <c r="A30" s="11" t="s">
        <v>64</v>
      </c>
      <c r="B30" s="12">
        <v>148</v>
      </c>
      <c r="C30" s="12">
        <v>116</v>
      </c>
      <c r="D30" s="12">
        <v>670</v>
      </c>
      <c r="E30" s="12">
        <v>737</v>
      </c>
      <c r="F30" s="13">
        <f t="shared" si="0"/>
        <v>10</v>
      </c>
      <c r="G30" s="1"/>
      <c r="H30" s="1"/>
      <c r="I30" s="1"/>
    </row>
    <row r="31" spans="1:9" x14ac:dyDescent="0.25">
      <c r="A31" s="8" t="s">
        <v>65</v>
      </c>
      <c r="B31" s="9">
        <v>253</v>
      </c>
      <c r="C31" s="9">
        <v>221</v>
      </c>
      <c r="D31" s="9">
        <v>1322</v>
      </c>
      <c r="E31" s="9">
        <v>1288</v>
      </c>
      <c r="F31" s="10">
        <f t="shared" si="0"/>
        <v>-2.5718608169440245</v>
      </c>
      <c r="G31" s="1"/>
      <c r="H31" s="1"/>
      <c r="I31" s="1"/>
    </row>
    <row r="32" spans="1:9" x14ac:dyDescent="0.25">
      <c r="A32" s="11" t="s">
        <v>66</v>
      </c>
      <c r="B32" s="12">
        <v>499</v>
      </c>
      <c r="C32" s="12">
        <v>671</v>
      </c>
      <c r="D32" s="12">
        <v>3212</v>
      </c>
      <c r="E32" s="12">
        <v>3523</v>
      </c>
      <c r="F32" s="13">
        <f t="shared" si="0"/>
        <v>9.6824408468244059</v>
      </c>
      <c r="G32" s="1"/>
      <c r="H32" s="1"/>
      <c r="I32" s="1"/>
    </row>
    <row r="33" spans="1:9" x14ac:dyDescent="0.25">
      <c r="A33" s="8" t="s">
        <v>67</v>
      </c>
      <c r="B33" s="9">
        <v>214</v>
      </c>
      <c r="C33" s="9">
        <v>231</v>
      </c>
      <c r="D33" s="9">
        <v>1150</v>
      </c>
      <c r="E33" s="9">
        <v>1155</v>
      </c>
      <c r="F33" s="10">
        <f t="shared" si="0"/>
        <v>0.43478260869565588</v>
      </c>
      <c r="G33" s="1"/>
      <c r="H33" s="1"/>
      <c r="I33" s="1"/>
    </row>
    <row r="34" spans="1:9" x14ac:dyDescent="0.25">
      <c r="A34" s="11" t="s">
        <v>68</v>
      </c>
      <c r="B34" s="12">
        <v>35</v>
      </c>
      <c r="C34" s="12">
        <v>23</v>
      </c>
      <c r="D34" s="12">
        <v>180</v>
      </c>
      <c r="E34" s="12">
        <v>183</v>
      </c>
      <c r="F34" s="13">
        <f t="shared" si="0"/>
        <v>1.6666666666666714</v>
      </c>
      <c r="G34" s="1"/>
      <c r="H34" s="1"/>
      <c r="I34" s="1"/>
    </row>
    <row r="35" spans="1:9" x14ac:dyDescent="0.25">
      <c r="A35" s="14" t="s">
        <v>69</v>
      </c>
      <c r="B35" s="15">
        <f>SUM(B7:B34)</f>
        <v>10262</v>
      </c>
      <c r="C35" s="15">
        <f t="shared" ref="C35:E35" si="1">SUM(C7:C34)</f>
        <v>10380</v>
      </c>
      <c r="D35" s="15">
        <f t="shared" si="1"/>
        <v>58472</v>
      </c>
      <c r="E35" s="15">
        <f t="shared" si="1"/>
        <v>57576</v>
      </c>
      <c r="F35" s="16">
        <f t="shared" si="0"/>
        <v>-1.532357367628947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698</v>
      </c>
      <c r="C38" s="41">
        <f>D7</f>
        <v>725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9971</v>
      </c>
      <c r="G38" s="42">
        <f>LOOKUP(E38,$A$38:$A$65,$C$38:$C$65)</f>
        <v>10663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618</v>
      </c>
      <c r="C39" s="41">
        <f t="shared" ref="C39:C65" si="5">D8</f>
        <v>596</v>
      </c>
      <c r="D39" s="41">
        <f t="shared" ref="D39:D65" si="6">_xlfn.RANK.EQ(B39,$B$38:$B$65)+COUNTIF($B$38:$B$65,B39)-1</f>
        <v>20</v>
      </c>
      <c r="E39" s="42" t="str">
        <f t="shared" si="2"/>
        <v>SANTA CRUZ DE TENERIFE</v>
      </c>
      <c r="F39" s="42">
        <f t="shared" ref="F39:F54" si="7">LOOKUP(E39,$A$38:$A$65,$B$38:$B$65)</f>
        <v>8791</v>
      </c>
      <c r="G39" s="42">
        <f t="shared" ref="G39:G65" si="8">LOOKUP(E39,$A$38:$A$65,$C$38:$C$65)</f>
        <v>9693</v>
      </c>
    </row>
    <row r="40" spans="1:9" x14ac:dyDescent="0.25">
      <c r="A40" s="42" t="str">
        <f t="shared" si="3"/>
        <v>ALMERIA</v>
      </c>
      <c r="B40" s="41">
        <f t="shared" si="4"/>
        <v>922</v>
      </c>
      <c r="C40" s="41">
        <f t="shared" si="5"/>
        <v>1024</v>
      </c>
      <c r="D40" s="41">
        <f t="shared" si="6"/>
        <v>11</v>
      </c>
      <c r="E40" s="42" t="str">
        <f t="shared" si="2"/>
        <v>BALEARES</v>
      </c>
      <c r="F40" s="42">
        <f t="shared" si="7"/>
        <v>5280</v>
      </c>
      <c r="G40" s="42">
        <f t="shared" si="8"/>
        <v>4924</v>
      </c>
    </row>
    <row r="41" spans="1:9" x14ac:dyDescent="0.25">
      <c r="A41" s="42" t="str">
        <f t="shared" si="3"/>
        <v>AVILES</v>
      </c>
      <c r="B41" s="41">
        <f t="shared" si="4"/>
        <v>509</v>
      </c>
      <c r="C41" s="41">
        <f t="shared" si="5"/>
        <v>444</v>
      </c>
      <c r="D41" s="41">
        <f t="shared" si="6"/>
        <v>24</v>
      </c>
      <c r="E41" s="42" t="str">
        <f t="shared" si="2"/>
        <v>LAS PALMAS</v>
      </c>
      <c r="F41" s="42">
        <f t="shared" si="7"/>
        <v>5147</v>
      </c>
      <c r="G41" s="42">
        <f t="shared" si="8"/>
        <v>6012</v>
      </c>
    </row>
    <row r="42" spans="1:9" x14ac:dyDescent="0.25">
      <c r="A42" s="42" t="str">
        <f t="shared" si="3"/>
        <v>BAHIA DE ALGECIRAS</v>
      </c>
      <c r="B42" s="41">
        <f t="shared" si="4"/>
        <v>9971</v>
      </c>
      <c r="C42" s="41">
        <f t="shared" si="5"/>
        <v>10663</v>
      </c>
      <c r="D42" s="41">
        <f t="shared" si="6"/>
        <v>1</v>
      </c>
      <c r="E42" s="42" t="str">
        <f t="shared" si="2"/>
        <v>CEUTA</v>
      </c>
      <c r="F42" s="42">
        <f t="shared" si="7"/>
        <v>4561</v>
      </c>
      <c r="G42" s="42">
        <f t="shared" si="8"/>
        <v>4203</v>
      </c>
    </row>
    <row r="43" spans="1:9" x14ac:dyDescent="0.25">
      <c r="A43" s="42" t="str">
        <f t="shared" si="3"/>
        <v>BAHIA DE CADIZ</v>
      </c>
      <c r="B43" s="41">
        <f t="shared" si="4"/>
        <v>875</v>
      </c>
      <c r="C43" s="41">
        <f t="shared" si="5"/>
        <v>834</v>
      </c>
      <c r="D43" s="41">
        <f t="shared" si="6"/>
        <v>12</v>
      </c>
      <c r="E43" s="42" t="str">
        <f t="shared" si="2"/>
        <v>BARCELONA</v>
      </c>
      <c r="F43" s="42">
        <f t="shared" si="7"/>
        <v>4540</v>
      </c>
      <c r="G43" s="42">
        <f t="shared" si="8"/>
        <v>4109</v>
      </c>
    </row>
    <row r="44" spans="1:9" x14ac:dyDescent="0.25">
      <c r="A44" s="42" t="str">
        <f t="shared" si="3"/>
        <v>BALEARES</v>
      </c>
      <c r="B44" s="41">
        <f t="shared" si="4"/>
        <v>5280</v>
      </c>
      <c r="C44" s="41">
        <f t="shared" si="5"/>
        <v>4924</v>
      </c>
      <c r="D44" s="41">
        <f t="shared" si="6"/>
        <v>3</v>
      </c>
      <c r="E44" s="42" t="str">
        <f t="shared" si="2"/>
        <v>VALENCIA</v>
      </c>
      <c r="F44" s="42">
        <f t="shared" si="7"/>
        <v>3523</v>
      </c>
      <c r="G44" s="42">
        <f t="shared" si="8"/>
        <v>3212</v>
      </c>
    </row>
    <row r="45" spans="1:9" x14ac:dyDescent="0.25">
      <c r="A45" s="42" t="str">
        <f t="shared" si="3"/>
        <v>BARCELONA</v>
      </c>
      <c r="B45" s="41">
        <f t="shared" si="4"/>
        <v>4540</v>
      </c>
      <c r="C45" s="41">
        <f t="shared" si="5"/>
        <v>4109</v>
      </c>
      <c r="D45" s="41">
        <f t="shared" si="6"/>
        <v>6</v>
      </c>
      <c r="E45" s="42" t="str">
        <f t="shared" si="2"/>
        <v>BILBAO</v>
      </c>
      <c r="F45" s="42">
        <f t="shared" si="7"/>
        <v>1812</v>
      </c>
      <c r="G45" s="42">
        <f t="shared" si="8"/>
        <v>1771</v>
      </c>
    </row>
    <row r="46" spans="1:9" x14ac:dyDescent="0.25">
      <c r="A46" s="42" t="str">
        <f t="shared" si="3"/>
        <v>BILBAO</v>
      </c>
      <c r="B46" s="41">
        <f t="shared" si="4"/>
        <v>1812</v>
      </c>
      <c r="C46" s="41">
        <f t="shared" si="5"/>
        <v>1771</v>
      </c>
      <c r="D46" s="41">
        <f t="shared" si="6"/>
        <v>8</v>
      </c>
      <c r="E46" s="42" t="str">
        <f t="shared" si="2"/>
        <v>TARRAGONA</v>
      </c>
      <c r="F46" s="42">
        <f t="shared" si="7"/>
        <v>1288</v>
      </c>
      <c r="G46" s="42">
        <f t="shared" si="8"/>
        <v>1322</v>
      </c>
    </row>
    <row r="47" spans="1:9" x14ac:dyDescent="0.25">
      <c r="A47" s="42" t="str">
        <f t="shared" si="3"/>
        <v>CARTAGENA</v>
      </c>
      <c r="B47" s="41">
        <f t="shared" si="4"/>
        <v>869</v>
      </c>
      <c r="C47" s="41">
        <f t="shared" si="5"/>
        <v>873</v>
      </c>
      <c r="D47" s="41">
        <f t="shared" si="6"/>
        <v>13</v>
      </c>
      <c r="E47" s="42" t="str">
        <f t="shared" si="2"/>
        <v>VIGO</v>
      </c>
      <c r="F47" s="42">
        <f t="shared" si="7"/>
        <v>1155</v>
      </c>
      <c r="G47" s="42">
        <f t="shared" si="8"/>
        <v>1150</v>
      </c>
    </row>
    <row r="48" spans="1:9" x14ac:dyDescent="0.25">
      <c r="A48" s="42" t="str">
        <f t="shared" si="3"/>
        <v>CASTELLON</v>
      </c>
      <c r="B48" s="41">
        <f t="shared" si="4"/>
        <v>597</v>
      </c>
      <c r="C48" s="41">
        <f t="shared" si="5"/>
        <v>575</v>
      </c>
      <c r="D48" s="41">
        <f t="shared" si="6"/>
        <v>21</v>
      </c>
      <c r="E48" s="42" t="str">
        <f t="shared" si="2"/>
        <v>ALMERIA</v>
      </c>
      <c r="F48" s="42">
        <f t="shared" si="7"/>
        <v>922</v>
      </c>
      <c r="G48" s="42">
        <f t="shared" si="8"/>
        <v>1024</v>
      </c>
    </row>
    <row r="49" spans="1:7" x14ac:dyDescent="0.25">
      <c r="A49" s="42" t="str">
        <f t="shared" si="3"/>
        <v>CEUTA</v>
      </c>
      <c r="B49" s="41">
        <f t="shared" si="4"/>
        <v>4561</v>
      </c>
      <c r="C49" s="41">
        <f t="shared" si="5"/>
        <v>4203</v>
      </c>
      <c r="D49" s="41">
        <f t="shared" si="6"/>
        <v>5</v>
      </c>
      <c r="E49" s="42" t="str">
        <f t="shared" si="2"/>
        <v>BAHIA DE CADIZ</v>
      </c>
      <c r="F49" s="42">
        <f t="shared" si="7"/>
        <v>875</v>
      </c>
      <c r="G49" s="42">
        <f t="shared" si="8"/>
        <v>834</v>
      </c>
    </row>
    <row r="50" spans="1:7" x14ac:dyDescent="0.25">
      <c r="A50" s="42" t="str">
        <f t="shared" si="3"/>
        <v>FERROL-SAN CIBRAO</v>
      </c>
      <c r="B50" s="41">
        <f t="shared" si="4"/>
        <v>545</v>
      </c>
      <c r="C50" s="41">
        <f t="shared" si="5"/>
        <v>515</v>
      </c>
      <c r="D50" s="41">
        <f t="shared" si="6"/>
        <v>23</v>
      </c>
      <c r="E50" s="42" t="str">
        <f t="shared" si="2"/>
        <v>CARTAGENA</v>
      </c>
      <c r="F50" s="42">
        <f t="shared" si="7"/>
        <v>869</v>
      </c>
      <c r="G50" s="42">
        <f t="shared" si="8"/>
        <v>873</v>
      </c>
    </row>
    <row r="51" spans="1:7" x14ac:dyDescent="0.25">
      <c r="A51" s="42" t="str">
        <f t="shared" si="3"/>
        <v>GIJON</v>
      </c>
      <c r="B51" s="41">
        <f t="shared" si="4"/>
        <v>488</v>
      </c>
      <c r="C51" s="41">
        <f t="shared" si="5"/>
        <v>537</v>
      </c>
      <c r="D51" s="41">
        <f t="shared" si="6"/>
        <v>26</v>
      </c>
      <c r="E51" s="42" t="str">
        <f t="shared" si="2"/>
        <v>MALAGA</v>
      </c>
      <c r="F51" s="42">
        <f t="shared" si="7"/>
        <v>807</v>
      </c>
      <c r="G51" s="42">
        <f t="shared" si="8"/>
        <v>845</v>
      </c>
    </row>
    <row r="52" spans="1:7" x14ac:dyDescent="0.25">
      <c r="A52" s="42" t="str">
        <f t="shared" si="3"/>
        <v>HUELVA</v>
      </c>
      <c r="B52" s="41">
        <f t="shared" si="4"/>
        <v>773</v>
      </c>
      <c r="C52" s="41">
        <f t="shared" si="5"/>
        <v>749</v>
      </c>
      <c r="D52" s="41">
        <f t="shared" si="6"/>
        <v>17</v>
      </c>
      <c r="E52" s="42" t="str">
        <f t="shared" si="2"/>
        <v>PASAIA</v>
      </c>
      <c r="F52" s="42">
        <f t="shared" si="7"/>
        <v>796</v>
      </c>
      <c r="G52" s="42">
        <f t="shared" si="8"/>
        <v>803</v>
      </c>
    </row>
    <row r="53" spans="1:7" x14ac:dyDescent="0.25">
      <c r="A53" s="42" t="str">
        <f t="shared" si="3"/>
        <v>LAS PALMAS</v>
      </c>
      <c r="B53" s="41">
        <f t="shared" si="4"/>
        <v>5147</v>
      </c>
      <c r="C53" s="41">
        <f t="shared" si="5"/>
        <v>6012</v>
      </c>
      <c r="D53" s="41">
        <f t="shared" si="6"/>
        <v>4</v>
      </c>
      <c r="E53" s="42" t="str">
        <f t="shared" si="2"/>
        <v>SANTANDER</v>
      </c>
      <c r="F53" s="42">
        <f t="shared" si="7"/>
        <v>783</v>
      </c>
      <c r="G53" s="42">
        <f t="shared" si="8"/>
        <v>796</v>
      </c>
    </row>
    <row r="54" spans="1:7" x14ac:dyDescent="0.25">
      <c r="A54" s="42" t="str">
        <f t="shared" si="3"/>
        <v>MALAGA</v>
      </c>
      <c r="B54" s="41">
        <f t="shared" si="4"/>
        <v>807</v>
      </c>
      <c r="C54" s="41">
        <f t="shared" si="5"/>
        <v>845</v>
      </c>
      <c r="D54" s="41">
        <f t="shared" si="6"/>
        <v>14</v>
      </c>
      <c r="E54" s="42" t="str">
        <f t="shared" si="2"/>
        <v>HUELVA</v>
      </c>
      <c r="F54" s="42">
        <f t="shared" si="7"/>
        <v>773</v>
      </c>
      <c r="G54" s="42">
        <f t="shared" si="8"/>
        <v>749</v>
      </c>
    </row>
    <row r="55" spans="1:7" x14ac:dyDescent="0.25">
      <c r="A55" s="42" t="str">
        <f t="shared" si="3"/>
        <v>MARIN Y RIA DE PONTEVEDRA</v>
      </c>
      <c r="B55" s="41">
        <f t="shared" si="4"/>
        <v>563</v>
      </c>
      <c r="C55" s="41">
        <f t="shared" si="5"/>
        <v>481</v>
      </c>
      <c r="D55" s="41">
        <f t="shared" si="6"/>
        <v>22</v>
      </c>
      <c r="E55" s="42" t="str">
        <f t="shared" si="2"/>
        <v>SEVILLA</v>
      </c>
      <c r="F55" s="42">
        <f t="shared" ref="F55:F65" si="9">LOOKUP(E55,$A$38:$A$65,$B$38:$B$65)</f>
        <v>737</v>
      </c>
      <c r="G55" s="42">
        <f t="shared" si="8"/>
        <v>670</v>
      </c>
    </row>
    <row r="56" spans="1:7" x14ac:dyDescent="0.25">
      <c r="A56" s="42" t="str">
        <f t="shared" si="3"/>
        <v>MELILLA</v>
      </c>
      <c r="B56" s="41">
        <f t="shared" si="4"/>
        <v>499</v>
      </c>
      <c r="C56" s="41">
        <f t="shared" si="5"/>
        <v>505</v>
      </c>
      <c r="D56" s="41">
        <f t="shared" si="6"/>
        <v>25</v>
      </c>
      <c r="E56" s="42" t="str">
        <f t="shared" si="2"/>
        <v>A CORUÑA</v>
      </c>
      <c r="F56" s="42">
        <f t="shared" si="9"/>
        <v>698</v>
      </c>
      <c r="G56" s="42">
        <f t="shared" si="8"/>
        <v>725</v>
      </c>
    </row>
    <row r="57" spans="1:7" x14ac:dyDescent="0.25">
      <c r="A57" s="42" t="str">
        <f t="shared" si="3"/>
        <v>MOTRIL</v>
      </c>
      <c r="B57" s="41">
        <f t="shared" si="4"/>
        <v>246</v>
      </c>
      <c r="C57" s="41">
        <f t="shared" si="5"/>
        <v>261</v>
      </c>
      <c r="D57" s="41">
        <f t="shared" si="6"/>
        <v>27</v>
      </c>
      <c r="E57" s="42" t="str">
        <f t="shared" si="2"/>
        <v>ALICANTE</v>
      </c>
      <c r="F57" s="42">
        <f t="shared" si="9"/>
        <v>618</v>
      </c>
      <c r="G57" s="42">
        <f t="shared" si="8"/>
        <v>596</v>
      </c>
    </row>
    <row r="58" spans="1:7" x14ac:dyDescent="0.25">
      <c r="A58" s="42" t="str">
        <f t="shared" si="3"/>
        <v>PASAIA</v>
      </c>
      <c r="B58" s="41">
        <f t="shared" si="4"/>
        <v>796</v>
      </c>
      <c r="C58" s="41">
        <f t="shared" si="5"/>
        <v>803</v>
      </c>
      <c r="D58" s="41">
        <f t="shared" si="6"/>
        <v>15</v>
      </c>
      <c r="E58" s="42" t="str">
        <f t="shared" si="2"/>
        <v>CASTELLON</v>
      </c>
      <c r="F58" s="42">
        <f t="shared" si="9"/>
        <v>597</v>
      </c>
      <c r="G58" s="42">
        <f t="shared" si="8"/>
        <v>575</v>
      </c>
    </row>
    <row r="59" spans="1:7" x14ac:dyDescent="0.25">
      <c r="A59" s="42" t="str">
        <f t="shared" si="3"/>
        <v>SANTA CRUZ DE TENERIFE</v>
      </c>
      <c r="B59" s="41">
        <f t="shared" si="4"/>
        <v>8791</v>
      </c>
      <c r="C59" s="41">
        <f t="shared" si="5"/>
        <v>9693</v>
      </c>
      <c r="D59" s="41">
        <f t="shared" si="6"/>
        <v>2</v>
      </c>
      <c r="E59" s="42" t="str">
        <f t="shared" si="2"/>
        <v>MARIN Y RIA DE PONTEVEDRA</v>
      </c>
      <c r="F59" s="42">
        <f t="shared" si="9"/>
        <v>563</v>
      </c>
      <c r="G59" s="42">
        <f t="shared" si="8"/>
        <v>481</v>
      </c>
    </row>
    <row r="60" spans="1:7" x14ac:dyDescent="0.25">
      <c r="A60" s="42" t="str">
        <f t="shared" si="3"/>
        <v>SANTANDER</v>
      </c>
      <c r="B60" s="41">
        <f t="shared" si="4"/>
        <v>783</v>
      </c>
      <c r="C60" s="41">
        <f t="shared" si="5"/>
        <v>796</v>
      </c>
      <c r="D60" s="41">
        <f t="shared" si="6"/>
        <v>16</v>
      </c>
      <c r="E60" s="42" t="str">
        <f t="shared" si="2"/>
        <v>FERROL-SAN CIBRAO</v>
      </c>
      <c r="F60" s="42">
        <f t="shared" si="9"/>
        <v>545</v>
      </c>
      <c r="G60" s="42">
        <f t="shared" si="8"/>
        <v>515</v>
      </c>
    </row>
    <row r="61" spans="1:7" x14ac:dyDescent="0.25">
      <c r="A61" s="42" t="str">
        <f t="shared" si="3"/>
        <v>SEVILLA</v>
      </c>
      <c r="B61" s="41">
        <f t="shared" si="4"/>
        <v>737</v>
      </c>
      <c r="C61" s="41">
        <f t="shared" si="5"/>
        <v>670</v>
      </c>
      <c r="D61" s="41">
        <f t="shared" si="6"/>
        <v>18</v>
      </c>
      <c r="E61" s="42" t="str">
        <f t="shared" si="2"/>
        <v>AVILES</v>
      </c>
      <c r="F61" s="42">
        <f t="shared" si="9"/>
        <v>509</v>
      </c>
      <c r="G61" s="42">
        <f t="shared" si="8"/>
        <v>444</v>
      </c>
    </row>
    <row r="62" spans="1:7" x14ac:dyDescent="0.25">
      <c r="A62" s="42" t="str">
        <f t="shared" si="3"/>
        <v>TARRAGONA</v>
      </c>
      <c r="B62" s="41">
        <f t="shared" si="4"/>
        <v>1288</v>
      </c>
      <c r="C62" s="41">
        <f t="shared" si="5"/>
        <v>1322</v>
      </c>
      <c r="D62" s="41">
        <f t="shared" si="6"/>
        <v>9</v>
      </c>
      <c r="E62" s="42" t="str">
        <f t="shared" si="2"/>
        <v>MELILLA</v>
      </c>
      <c r="F62" s="42">
        <f t="shared" si="9"/>
        <v>499</v>
      </c>
      <c r="G62" s="42">
        <f t="shared" si="8"/>
        <v>505</v>
      </c>
    </row>
    <row r="63" spans="1:7" x14ac:dyDescent="0.25">
      <c r="A63" s="42" t="str">
        <f t="shared" si="3"/>
        <v>VALENCIA</v>
      </c>
      <c r="B63" s="41">
        <f t="shared" si="4"/>
        <v>3523</v>
      </c>
      <c r="C63" s="41">
        <f t="shared" si="5"/>
        <v>3212</v>
      </c>
      <c r="D63" s="41">
        <f t="shared" si="6"/>
        <v>7</v>
      </c>
      <c r="E63" s="42" t="str">
        <f t="shared" si="2"/>
        <v>GIJON</v>
      </c>
      <c r="F63" s="42">
        <f t="shared" si="9"/>
        <v>488</v>
      </c>
      <c r="G63" s="42">
        <f t="shared" si="8"/>
        <v>537</v>
      </c>
    </row>
    <row r="64" spans="1:7" x14ac:dyDescent="0.25">
      <c r="A64" s="42" t="str">
        <f t="shared" si="3"/>
        <v>VIGO</v>
      </c>
      <c r="B64" s="41">
        <f t="shared" si="4"/>
        <v>1155</v>
      </c>
      <c r="C64" s="41">
        <f t="shared" si="5"/>
        <v>1150</v>
      </c>
      <c r="D64" s="41">
        <f t="shared" si="6"/>
        <v>10</v>
      </c>
      <c r="E64" s="42" t="str">
        <f t="shared" si="2"/>
        <v>MOTRIL</v>
      </c>
      <c r="F64" s="42">
        <f t="shared" si="9"/>
        <v>246</v>
      </c>
      <c r="G64" s="42">
        <f t="shared" si="8"/>
        <v>261</v>
      </c>
    </row>
    <row r="65" spans="1:7" x14ac:dyDescent="0.25">
      <c r="A65" s="42" t="str">
        <f t="shared" si="3"/>
        <v>VILAGARCIA</v>
      </c>
      <c r="B65" s="41">
        <f t="shared" si="4"/>
        <v>183</v>
      </c>
      <c r="C65" s="41">
        <f t="shared" si="5"/>
        <v>180</v>
      </c>
      <c r="D65" s="41">
        <f t="shared" si="6"/>
        <v>28</v>
      </c>
      <c r="E65" s="42" t="str">
        <f t="shared" si="2"/>
        <v>VILAGARCIA</v>
      </c>
      <c r="F65" s="42">
        <f t="shared" si="9"/>
        <v>183</v>
      </c>
      <c r="G65" s="42">
        <f t="shared" si="8"/>
        <v>180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1050267</v>
      </c>
      <c r="C7" s="9">
        <v>1087683</v>
      </c>
      <c r="D7" s="9">
        <v>6079331</v>
      </c>
      <c r="E7" s="9">
        <v>5841260</v>
      </c>
      <c r="F7" s="10">
        <f>((E7*100)/D7)-100</f>
        <v>-3.9160723441444532</v>
      </c>
      <c r="G7" s="1"/>
      <c r="H7" s="1"/>
      <c r="I7" s="1"/>
    </row>
    <row r="8" spans="1:12" x14ac:dyDescent="0.25">
      <c r="A8" s="11" t="s">
        <v>42</v>
      </c>
      <c r="B8" s="12">
        <v>1365330</v>
      </c>
      <c r="C8" s="12">
        <v>1184807</v>
      </c>
      <c r="D8" s="12">
        <v>6330768</v>
      </c>
      <c r="E8" s="12">
        <v>6658466</v>
      </c>
      <c r="F8" s="13">
        <f t="shared" ref="F8:F35" si="0">((E8*100)/D8)-100</f>
        <v>5.176275611426604</v>
      </c>
      <c r="G8" s="1"/>
      <c r="H8" s="1"/>
      <c r="I8" s="1"/>
    </row>
    <row r="9" spans="1:12" x14ac:dyDescent="0.25">
      <c r="A9" s="8" t="s">
        <v>43</v>
      </c>
      <c r="B9" s="9">
        <v>2592922</v>
      </c>
      <c r="C9" s="9">
        <v>1780444</v>
      </c>
      <c r="D9" s="9">
        <v>13263312</v>
      </c>
      <c r="E9" s="9">
        <v>11120646</v>
      </c>
      <c r="F9" s="10">
        <f t="shared" si="0"/>
        <v>-16.1548337247891</v>
      </c>
      <c r="G9" s="1"/>
      <c r="H9" s="1"/>
      <c r="I9" s="1"/>
    </row>
    <row r="10" spans="1:12" x14ac:dyDescent="0.25">
      <c r="A10" s="11" t="s">
        <v>44</v>
      </c>
      <c r="B10" s="12">
        <v>426136</v>
      </c>
      <c r="C10" s="12">
        <v>602008</v>
      </c>
      <c r="D10" s="12">
        <v>2420874</v>
      </c>
      <c r="E10" s="12">
        <v>3217194</v>
      </c>
      <c r="F10" s="13">
        <f t="shared" si="0"/>
        <v>32.893905259009756</v>
      </c>
      <c r="G10" s="1"/>
      <c r="H10" s="1"/>
      <c r="I10" s="1"/>
    </row>
    <row r="11" spans="1:12" x14ac:dyDescent="0.25">
      <c r="A11" s="8" t="s">
        <v>45</v>
      </c>
      <c r="B11" s="9">
        <v>16541147</v>
      </c>
      <c r="C11" s="9">
        <v>18103159</v>
      </c>
      <c r="D11" s="9">
        <v>100147590</v>
      </c>
      <c r="E11" s="9">
        <v>110432971</v>
      </c>
      <c r="F11" s="10">
        <f t="shared" si="0"/>
        <v>10.270223177612166</v>
      </c>
      <c r="G11" s="1"/>
      <c r="H11" s="1"/>
      <c r="I11" s="1"/>
    </row>
    <row r="12" spans="1:12" x14ac:dyDescent="0.25">
      <c r="A12" s="11" t="s">
        <v>46</v>
      </c>
      <c r="B12" s="12">
        <v>2071210</v>
      </c>
      <c r="C12" s="12">
        <v>1744693</v>
      </c>
      <c r="D12" s="12">
        <v>11004842</v>
      </c>
      <c r="E12" s="12">
        <v>11239522</v>
      </c>
      <c r="F12" s="13">
        <f t="shared" si="0"/>
        <v>2.1325158507500674</v>
      </c>
      <c r="G12" s="1"/>
      <c r="H12" s="1"/>
      <c r="I12" s="1"/>
    </row>
    <row r="13" spans="1:12" x14ac:dyDescent="0.25">
      <c r="A13" s="8" t="s">
        <v>47</v>
      </c>
      <c r="B13" s="9">
        <v>12010856</v>
      </c>
      <c r="C13" s="9">
        <v>12906085</v>
      </c>
      <c r="D13" s="9">
        <v>54847186</v>
      </c>
      <c r="E13" s="9">
        <v>58567357</v>
      </c>
      <c r="F13" s="10">
        <f t="shared" si="0"/>
        <v>6.7827928309758647</v>
      </c>
      <c r="G13" s="1"/>
      <c r="H13" s="1"/>
      <c r="I13" s="1"/>
    </row>
    <row r="14" spans="1:12" x14ac:dyDescent="0.25">
      <c r="A14" s="11" t="s">
        <v>48</v>
      </c>
      <c r="B14" s="12">
        <v>16764175</v>
      </c>
      <c r="C14" s="12">
        <v>20120238</v>
      </c>
      <c r="D14" s="12">
        <v>87933362</v>
      </c>
      <c r="E14" s="12">
        <v>100071587</v>
      </c>
      <c r="F14" s="13">
        <f t="shared" si="0"/>
        <v>13.803890496078154</v>
      </c>
      <c r="G14" s="1"/>
      <c r="H14" s="1"/>
      <c r="I14" s="1"/>
    </row>
    <row r="15" spans="1:12" x14ac:dyDescent="0.25">
      <c r="A15" s="8" t="s">
        <v>49</v>
      </c>
      <c r="B15" s="9">
        <v>3967258</v>
      </c>
      <c r="C15" s="9">
        <v>4348139</v>
      </c>
      <c r="D15" s="9">
        <v>22218500</v>
      </c>
      <c r="E15" s="9">
        <v>23575030</v>
      </c>
      <c r="F15" s="10">
        <f t="shared" si="0"/>
        <v>6.1054076557823436</v>
      </c>
      <c r="G15" s="1"/>
      <c r="H15" s="1"/>
      <c r="I15" s="1"/>
    </row>
    <row r="16" spans="1:12" x14ac:dyDescent="0.25">
      <c r="A16" s="11" t="s">
        <v>50</v>
      </c>
      <c r="B16" s="12">
        <v>2416943</v>
      </c>
      <c r="C16" s="12">
        <v>2334596</v>
      </c>
      <c r="D16" s="12">
        <v>14538964</v>
      </c>
      <c r="E16" s="12">
        <v>14483517</v>
      </c>
      <c r="F16" s="13">
        <f t="shared" si="0"/>
        <v>-0.38136830107013964</v>
      </c>
      <c r="G16" s="1"/>
      <c r="H16" s="1"/>
      <c r="I16" s="1"/>
    </row>
    <row r="17" spans="1:9" x14ac:dyDescent="0.25">
      <c r="A17" s="8" t="s">
        <v>51</v>
      </c>
      <c r="B17" s="9">
        <v>1108671</v>
      </c>
      <c r="C17" s="9">
        <v>1073513</v>
      </c>
      <c r="D17" s="9">
        <v>5599447</v>
      </c>
      <c r="E17" s="9">
        <v>5583184</v>
      </c>
      <c r="F17" s="10">
        <f t="shared" si="0"/>
        <v>-0.29043939517599426</v>
      </c>
      <c r="G17" s="1"/>
      <c r="H17" s="1"/>
      <c r="I17" s="1"/>
    </row>
    <row r="18" spans="1:9" x14ac:dyDescent="0.25">
      <c r="A18" s="11" t="s">
        <v>52</v>
      </c>
      <c r="B18" s="12">
        <v>4026466</v>
      </c>
      <c r="C18" s="12">
        <v>4783717</v>
      </c>
      <c r="D18" s="12">
        <v>22132336</v>
      </c>
      <c r="E18" s="12">
        <v>26248470</v>
      </c>
      <c r="F18" s="13">
        <f t="shared" si="0"/>
        <v>18.597828986510962</v>
      </c>
      <c r="G18" s="1"/>
      <c r="H18" s="1"/>
      <c r="I18" s="1"/>
    </row>
    <row r="19" spans="1:9" x14ac:dyDescent="0.25">
      <c r="A19" s="8" t="s">
        <v>53</v>
      </c>
      <c r="B19" s="9">
        <v>659457</v>
      </c>
      <c r="C19" s="9">
        <v>844420</v>
      </c>
      <c r="D19" s="9">
        <v>4467367</v>
      </c>
      <c r="E19" s="9">
        <v>4819996</v>
      </c>
      <c r="F19" s="10">
        <f t="shared" si="0"/>
        <v>7.8934414835405278</v>
      </c>
      <c r="G19" s="1"/>
      <c r="H19" s="1"/>
      <c r="I19" s="1"/>
    </row>
    <row r="20" spans="1:9" x14ac:dyDescent="0.25">
      <c r="A20" s="11" t="s">
        <v>54</v>
      </c>
      <c r="B20" s="12">
        <v>1470682</v>
      </c>
      <c r="C20" s="12">
        <v>887620</v>
      </c>
      <c r="D20" s="12">
        <v>8284180</v>
      </c>
      <c r="E20" s="12">
        <v>6997028</v>
      </c>
      <c r="F20" s="13">
        <f t="shared" si="0"/>
        <v>-15.537470214312094</v>
      </c>
      <c r="G20" s="1"/>
      <c r="H20" s="1"/>
      <c r="I20" s="1"/>
    </row>
    <row r="21" spans="1:9" x14ac:dyDescent="0.25">
      <c r="A21" s="8" t="s">
        <v>55</v>
      </c>
      <c r="B21" s="9">
        <v>1603282</v>
      </c>
      <c r="C21" s="9">
        <v>1775219</v>
      </c>
      <c r="D21" s="9">
        <v>9652573</v>
      </c>
      <c r="E21" s="9">
        <v>10432283</v>
      </c>
      <c r="F21" s="10">
        <f t="shared" si="0"/>
        <v>8.0777425873909436</v>
      </c>
      <c r="G21" s="1"/>
      <c r="H21" s="1"/>
      <c r="I21" s="1"/>
    </row>
    <row r="22" spans="1:9" x14ac:dyDescent="0.25">
      <c r="A22" s="11" t="s">
        <v>56</v>
      </c>
      <c r="B22" s="12">
        <v>9501269</v>
      </c>
      <c r="C22" s="12">
        <v>10588407</v>
      </c>
      <c r="D22" s="12">
        <v>64613796</v>
      </c>
      <c r="E22" s="12">
        <v>64848827</v>
      </c>
      <c r="F22" s="13">
        <f t="shared" si="0"/>
        <v>0.36374739537048129</v>
      </c>
      <c r="G22" s="1"/>
      <c r="H22" s="1"/>
      <c r="I22" s="1"/>
    </row>
    <row r="23" spans="1:9" x14ac:dyDescent="0.25">
      <c r="A23" s="8" t="s">
        <v>57</v>
      </c>
      <c r="B23" s="9">
        <v>2483890</v>
      </c>
      <c r="C23" s="9">
        <v>2324693</v>
      </c>
      <c r="D23" s="9">
        <v>13871258</v>
      </c>
      <c r="E23" s="9">
        <v>13316746</v>
      </c>
      <c r="F23" s="10">
        <f t="shared" si="0"/>
        <v>-3.9975609998747075</v>
      </c>
      <c r="G23" s="1"/>
      <c r="H23" s="1"/>
      <c r="I23" s="1"/>
    </row>
    <row r="24" spans="1:9" x14ac:dyDescent="0.25">
      <c r="A24" s="11" t="s">
        <v>58</v>
      </c>
      <c r="B24" s="12">
        <v>227822</v>
      </c>
      <c r="C24" s="12">
        <v>256362</v>
      </c>
      <c r="D24" s="12">
        <v>1389727</v>
      </c>
      <c r="E24" s="12">
        <v>1428365</v>
      </c>
      <c r="F24" s="13">
        <f t="shared" si="0"/>
        <v>2.7802582809429452</v>
      </c>
      <c r="G24" s="1"/>
      <c r="H24" s="1"/>
      <c r="I24" s="1"/>
    </row>
    <row r="25" spans="1:9" x14ac:dyDescent="0.25">
      <c r="A25" s="8" t="s">
        <v>59</v>
      </c>
      <c r="B25" s="9">
        <v>854358</v>
      </c>
      <c r="C25" s="9">
        <v>830240</v>
      </c>
      <c r="D25" s="9">
        <v>4601493</v>
      </c>
      <c r="E25" s="9">
        <v>4793427</v>
      </c>
      <c r="F25" s="10">
        <f t="shared" si="0"/>
        <v>4.1711244589527752</v>
      </c>
      <c r="G25" s="1"/>
      <c r="H25" s="1"/>
      <c r="I25" s="1"/>
    </row>
    <row r="26" spans="1:9" x14ac:dyDescent="0.25">
      <c r="A26" s="11" t="s">
        <v>60</v>
      </c>
      <c r="B26" s="12">
        <v>453747</v>
      </c>
      <c r="C26" s="12">
        <v>292325</v>
      </c>
      <c r="D26" s="12">
        <v>2049915</v>
      </c>
      <c r="E26" s="12">
        <v>2050174</v>
      </c>
      <c r="F26" s="13">
        <f t="shared" si="0"/>
        <v>1.2634670218034216E-2</v>
      </c>
      <c r="G26" s="1"/>
      <c r="H26" s="1"/>
      <c r="I26" s="1"/>
    </row>
    <row r="27" spans="1:9" x14ac:dyDescent="0.25">
      <c r="A27" s="8" t="s">
        <v>61</v>
      </c>
      <c r="B27" s="9">
        <v>734633</v>
      </c>
      <c r="C27" s="9">
        <v>787490</v>
      </c>
      <c r="D27" s="9">
        <v>4134579</v>
      </c>
      <c r="E27" s="9">
        <v>4292552</v>
      </c>
      <c r="F27" s="10">
        <f t="shared" si="0"/>
        <v>3.8207759484097465</v>
      </c>
      <c r="G27" s="1"/>
      <c r="H27" s="1"/>
      <c r="I27" s="1"/>
    </row>
    <row r="28" spans="1:9" x14ac:dyDescent="0.25">
      <c r="A28" s="11" t="s">
        <v>62</v>
      </c>
      <c r="B28" s="12">
        <v>10797968</v>
      </c>
      <c r="C28" s="12">
        <v>9477927</v>
      </c>
      <c r="D28" s="12">
        <v>73223246</v>
      </c>
      <c r="E28" s="12">
        <v>66474926</v>
      </c>
      <c r="F28" s="13">
        <f t="shared" si="0"/>
        <v>-9.2160896554626959</v>
      </c>
      <c r="G28" s="1"/>
      <c r="H28" s="1"/>
      <c r="I28" s="1"/>
    </row>
    <row r="29" spans="1:9" x14ac:dyDescent="0.25">
      <c r="A29" s="8" t="s">
        <v>63</v>
      </c>
      <c r="B29" s="9">
        <v>2101248</v>
      </c>
      <c r="C29" s="9">
        <v>2160153</v>
      </c>
      <c r="D29" s="9">
        <v>10951599</v>
      </c>
      <c r="E29" s="9">
        <v>11126039</v>
      </c>
      <c r="F29" s="10">
        <f t="shared" si="0"/>
        <v>1.5928267643839007</v>
      </c>
      <c r="G29" s="1"/>
      <c r="H29" s="1"/>
      <c r="I29" s="1"/>
    </row>
    <row r="30" spans="1:9" x14ac:dyDescent="0.25">
      <c r="A30" s="11" t="s">
        <v>64</v>
      </c>
      <c r="B30" s="12">
        <v>519091</v>
      </c>
      <c r="C30" s="12">
        <v>418342</v>
      </c>
      <c r="D30" s="12">
        <v>2465901</v>
      </c>
      <c r="E30" s="12">
        <v>2712639</v>
      </c>
      <c r="F30" s="13">
        <f t="shared" si="0"/>
        <v>10.005997807697881</v>
      </c>
      <c r="G30" s="1"/>
      <c r="H30" s="1"/>
      <c r="I30" s="1"/>
    </row>
    <row r="31" spans="1:9" x14ac:dyDescent="0.25">
      <c r="A31" s="8" t="s">
        <v>65</v>
      </c>
      <c r="B31" s="9">
        <v>3423704</v>
      </c>
      <c r="C31" s="9">
        <v>3134449</v>
      </c>
      <c r="D31" s="9">
        <v>18405597</v>
      </c>
      <c r="E31" s="9">
        <v>18733970</v>
      </c>
      <c r="F31" s="10">
        <f t="shared" si="0"/>
        <v>1.7840931755704474</v>
      </c>
      <c r="G31" s="1"/>
      <c r="H31" s="1"/>
      <c r="I31" s="1"/>
    </row>
    <row r="32" spans="1:9" x14ac:dyDescent="0.25">
      <c r="A32" s="11" t="s">
        <v>66</v>
      </c>
      <c r="B32" s="12">
        <v>7671098</v>
      </c>
      <c r="C32" s="12">
        <v>11759418</v>
      </c>
      <c r="D32" s="12">
        <v>51932182</v>
      </c>
      <c r="E32" s="12">
        <v>64136696</v>
      </c>
      <c r="F32" s="13">
        <f t="shared" si="0"/>
        <v>23.500868883190776</v>
      </c>
      <c r="G32" s="1"/>
      <c r="H32" s="1"/>
      <c r="I32" s="1"/>
    </row>
    <row r="33" spans="1:9" x14ac:dyDescent="0.25">
      <c r="A33" s="8" t="s">
        <v>67</v>
      </c>
      <c r="B33" s="9">
        <v>2845296</v>
      </c>
      <c r="C33" s="9">
        <v>3141952</v>
      </c>
      <c r="D33" s="9">
        <v>14962896</v>
      </c>
      <c r="E33" s="9">
        <v>15698567</v>
      </c>
      <c r="F33" s="10">
        <f t="shared" si="0"/>
        <v>4.9166351219710407</v>
      </c>
      <c r="G33" s="1"/>
      <c r="H33" s="1"/>
      <c r="I33" s="1"/>
    </row>
    <row r="34" spans="1:9" x14ac:dyDescent="0.25">
      <c r="A34" s="11" t="s">
        <v>68</v>
      </c>
      <c r="B34" s="12">
        <v>150107</v>
      </c>
      <c r="C34" s="12">
        <v>108362</v>
      </c>
      <c r="D34" s="12">
        <v>922814</v>
      </c>
      <c r="E34" s="12">
        <v>971450</v>
      </c>
      <c r="F34" s="13">
        <f t="shared" si="0"/>
        <v>5.2704011859377999</v>
      </c>
      <c r="G34" s="1"/>
      <c r="H34" s="1"/>
      <c r="I34" s="1"/>
    </row>
    <row r="35" spans="1:9" x14ac:dyDescent="0.25">
      <c r="A35" s="14" t="s">
        <v>69</v>
      </c>
      <c r="B35" s="15">
        <f>SUM(B7:B34)</f>
        <v>109839033</v>
      </c>
      <c r="C35" s="15">
        <f t="shared" ref="C35:E35" si="1">SUM(C7:C34)</f>
        <v>118856461</v>
      </c>
      <c r="D35" s="15">
        <f t="shared" si="1"/>
        <v>632445635</v>
      </c>
      <c r="E35" s="15">
        <f t="shared" si="1"/>
        <v>669872889</v>
      </c>
      <c r="F35" s="16">
        <f t="shared" si="0"/>
        <v>5.9178610664298503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5841260</v>
      </c>
      <c r="C38" s="41">
        <f>D7</f>
        <v>6079331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110432971</v>
      </c>
      <c r="G38" s="42">
        <f>LOOKUP(E38,$A$38:$A$65,$C$38:$C$65)</f>
        <v>100147590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6658466</v>
      </c>
      <c r="C39" s="41">
        <f t="shared" ref="C39:C65" si="5">D8</f>
        <v>6330768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100071587</v>
      </c>
      <c r="G39" s="42">
        <f t="shared" ref="G39:G65" si="8">LOOKUP(E39,$A$38:$A$65,$C$38:$C$65)</f>
        <v>87933362</v>
      </c>
    </row>
    <row r="40" spans="1:9" x14ac:dyDescent="0.25">
      <c r="A40" s="42" t="str">
        <f t="shared" si="3"/>
        <v>ALMERIA</v>
      </c>
      <c r="B40" s="41">
        <f t="shared" si="4"/>
        <v>11120646</v>
      </c>
      <c r="C40" s="41">
        <f t="shared" si="5"/>
        <v>13263312</v>
      </c>
      <c r="D40" s="41">
        <f t="shared" si="6"/>
        <v>15</v>
      </c>
      <c r="E40" s="42" t="str">
        <f t="shared" si="2"/>
        <v>SANTA CRUZ DE TENERIFE</v>
      </c>
      <c r="F40" s="42">
        <f t="shared" si="7"/>
        <v>66474926</v>
      </c>
      <c r="G40" s="42">
        <f t="shared" si="8"/>
        <v>73223246</v>
      </c>
    </row>
    <row r="41" spans="1:9" x14ac:dyDescent="0.25">
      <c r="A41" s="42" t="str">
        <f t="shared" si="3"/>
        <v>AVILES</v>
      </c>
      <c r="B41" s="41">
        <f t="shared" si="4"/>
        <v>3217194</v>
      </c>
      <c r="C41" s="41">
        <f t="shared" si="5"/>
        <v>2420874</v>
      </c>
      <c r="D41" s="41">
        <f t="shared" si="6"/>
        <v>24</v>
      </c>
      <c r="E41" s="42" t="str">
        <f t="shared" si="2"/>
        <v>LAS PALMAS</v>
      </c>
      <c r="F41" s="42">
        <f t="shared" si="7"/>
        <v>64848827</v>
      </c>
      <c r="G41" s="42">
        <f t="shared" si="8"/>
        <v>64613796</v>
      </c>
    </row>
    <row r="42" spans="1:9" x14ac:dyDescent="0.25">
      <c r="A42" s="42" t="str">
        <f t="shared" si="3"/>
        <v>BAHIA DE ALGECIRAS</v>
      </c>
      <c r="B42" s="41">
        <f t="shared" si="4"/>
        <v>110432971</v>
      </c>
      <c r="C42" s="41">
        <f t="shared" si="5"/>
        <v>100147590</v>
      </c>
      <c r="D42" s="41">
        <f t="shared" si="6"/>
        <v>1</v>
      </c>
      <c r="E42" s="42" t="str">
        <f t="shared" si="2"/>
        <v>VALENCIA</v>
      </c>
      <c r="F42" s="42">
        <f t="shared" si="7"/>
        <v>64136696</v>
      </c>
      <c r="G42" s="42">
        <f t="shared" si="8"/>
        <v>51932182</v>
      </c>
    </row>
    <row r="43" spans="1:9" x14ac:dyDescent="0.25">
      <c r="A43" s="42" t="str">
        <f t="shared" si="3"/>
        <v>BAHIA DE CADIZ</v>
      </c>
      <c r="B43" s="41">
        <f t="shared" si="4"/>
        <v>11239522</v>
      </c>
      <c r="C43" s="41">
        <f t="shared" si="5"/>
        <v>11004842</v>
      </c>
      <c r="D43" s="41">
        <f t="shared" si="6"/>
        <v>13</v>
      </c>
      <c r="E43" s="42" t="str">
        <f t="shared" si="2"/>
        <v>BALEARES</v>
      </c>
      <c r="F43" s="42">
        <f t="shared" si="7"/>
        <v>58567357</v>
      </c>
      <c r="G43" s="42">
        <f t="shared" si="8"/>
        <v>54847186</v>
      </c>
    </row>
    <row r="44" spans="1:9" x14ac:dyDescent="0.25">
      <c r="A44" s="42" t="str">
        <f t="shared" si="3"/>
        <v>BALEARES</v>
      </c>
      <c r="B44" s="41">
        <f t="shared" si="4"/>
        <v>58567357</v>
      </c>
      <c r="C44" s="41">
        <f t="shared" si="5"/>
        <v>54847186</v>
      </c>
      <c r="D44" s="41">
        <f t="shared" si="6"/>
        <v>6</v>
      </c>
      <c r="E44" s="42" t="str">
        <f t="shared" si="2"/>
        <v>CEUTA</v>
      </c>
      <c r="F44" s="42">
        <f t="shared" si="7"/>
        <v>26248470</v>
      </c>
      <c r="G44" s="42">
        <f t="shared" si="8"/>
        <v>22132336</v>
      </c>
    </row>
    <row r="45" spans="1:9" x14ac:dyDescent="0.25">
      <c r="A45" s="42" t="str">
        <f t="shared" si="3"/>
        <v>BARCELONA</v>
      </c>
      <c r="B45" s="41">
        <f t="shared" si="4"/>
        <v>100071587</v>
      </c>
      <c r="C45" s="41">
        <f t="shared" si="5"/>
        <v>87933362</v>
      </c>
      <c r="D45" s="41">
        <f t="shared" si="6"/>
        <v>2</v>
      </c>
      <c r="E45" s="42" t="str">
        <f t="shared" si="2"/>
        <v>BILBAO</v>
      </c>
      <c r="F45" s="42">
        <f t="shared" si="7"/>
        <v>23575030</v>
      </c>
      <c r="G45" s="42">
        <f t="shared" si="8"/>
        <v>22218500</v>
      </c>
    </row>
    <row r="46" spans="1:9" x14ac:dyDescent="0.25">
      <c r="A46" s="42" t="str">
        <f t="shared" si="3"/>
        <v>BILBAO</v>
      </c>
      <c r="B46" s="41">
        <f t="shared" si="4"/>
        <v>23575030</v>
      </c>
      <c r="C46" s="41">
        <f t="shared" si="5"/>
        <v>22218500</v>
      </c>
      <c r="D46" s="41">
        <f t="shared" si="6"/>
        <v>8</v>
      </c>
      <c r="E46" s="42" t="str">
        <f t="shared" si="2"/>
        <v>TARRAGONA</v>
      </c>
      <c r="F46" s="42">
        <f t="shared" si="7"/>
        <v>18733970</v>
      </c>
      <c r="G46" s="42">
        <f t="shared" si="8"/>
        <v>18405597</v>
      </c>
    </row>
    <row r="47" spans="1:9" x14ac:dyDescent="0.25">
      <c r="A47" s="42" t="str">
        <f t="shared" si="3"/>
        <v>CARTAGENA</v>
      </c>
      <c r="B47" s="41">
        <f t="shared" si="4"/>
        <v>14483517</v>
      </c>
      <c r="C47" s="41">
        <f t="shared" si="5"/>
        <v>14538964</v>
      </c>
      <c r="D47" s="41">
        <f t="shared" si="6"/>
        <v>11</v>
      </c>
      <c r="E47" s="42" t="str">
        <f t="shared" si="2"/>
        <v>VIGO</v>
      </c>
      <c r="F47" s="42">
        <f t="shared" si="7"/>
        <v>15698567</v>
      </c>
      <c r="G47" s="42">
        <f t="shared" si="8"/>
        <v>14962896</v>
      </c>
    </row>
    <row r="48" spans="1:9" x14ac:dyDescent="0.25">
      <c r="A48" s="42" t="str">
        <f t="shared" si="3"/>
        <v>CASTELLON</v>
      </c>
      <c r="B48" s="41">
        <f t="shared" si="4"/>
        <v>5583184</v>
      </c>
      <c r="C48" s="41">
        <f t="shared" si="5"/>
        <v>5599447</v>
      </c>
      <c r="D48" s="41">
        <f t="shared" si="6"/>
        <v>20</v>
      </c>
      <c r="E48" s="42" t="str">
        <f t="shared" si="2"/>
        <v>CARTAGENA</v>
      </c>
      <c r="F48" s="42">
        <f t="shared" si="7"/>
        <v>14483517</v>
      </c>
      <c r="G48" s="42">
        <f t="shared" si="8"/>
        <v>14538964</v>
      </c>
    </row>
    <row r="49" spans="1:7" x14ac:dyDescent="0.25">
      <c r="A49" s="42" t="str">
        <f t="shared" si="3"/>
        <v>CEUTA</v>
      </c>
      <c r="B49" s="41">
        <f t="shared" si="4"/>
        <v>26248470</v>
      </c>
      <c r="C49" s="41">
        <f t="shared" si="5"/>
        <v>22132336</v>
      </c>
      <c r="D49" s="41">
        <f t="shared" si="6"/>
        <v>7</v>
      </c>
      <c r="E49" s="42" t="str">
        <f t="shared" si="2"/>
        <v>MALAGA</v>
      </c>
      <c r="F49" s="42">
        <f t="shared" si="7"/>
        <v>13316746</v>
      </c>
      <c r="G49" s="42">
        <f t="shared" si="8"/>
        <v>13871258</v>
      </c>
    </row>
    <row r="50" spans="1:7" x14ac:dyDescent="0.25">
      <c r="A50" s="42" t="str">
        <f t="shared" si="3"/>
        <v>FERROL-SAN CIBRAO</v>
      </c>
      <c r="B50" s="41">
        <f t="shared" si="4"/>
        <v>4819996</v>
      </c>
      <c r="C50" s="41">
        <f t="shared" si="5"/>
        <v>4467367</v>
      </c>
      <c r="D50" s="41">
        <f t="shared" si="6"/>
        <v>21</v>
      </c>
      <c r="E50" s="42" t="str">
        <f t="shared" si="2"/>
        <v>BAHIA DE CADIZ</v>
      </c>
      <c r="F50" s="42">
        <f t="shared" si="7"/>
        <v>11239522</v>
      </c>
      <c r="G50" s="42">
        <f t="shared" si="8"/>
        <v>11004842</v>
      </c>
    </row>
    <row r="51" spans="1:7" x14ac:dyDescent="0.25">
      <c r="A51" s="42" t="str">
        <f t="shared" si="3"/>
        <v>GIJON</v>
      </c>
      <c r="B51" s="41">
        <f t="shared" si="4"/>
        <v>6997028</v>
      </c>
      <c r="C51" s="41">
        <f t="shared" si="5"/>
        <v>8284180</v>
      </c>
      <c r="D51" s="41">
        <f t="shared" si="6"/>
        <v>17</v>
      </c>
      <c r="E51" s="42" t="str">
        <f t="shared" si="2"/>
        <v>SANTANDER</v>
      </c>
      <c r="F51" s="42">
        <f t="shared" si="7"/>
        <v>11126039</v>
      </c>
      <c r="G51" s="42">
        <f t="shared" si="8"/>
        <v>10951599</v>
      </c>
    </row>
    <row r="52" spans="1:7" x14ac:dyDescent="0.25">
      <c r="A52" s="42" t="str">
        <f t="shared" si="3"/>
        <v>HUELVA</v>
      </c>
      <c r="B52" s="41">
        <f t="shared" si="4"/>
        <v>10432283</v>
      </c>
      <c r="C52" s="41">
        <f t="shared" si="5"/>
        <v>9652573</v>
      </c>
      <c r="D52" s="41">
        <f t="shared" si="6"/>
        <v>16</v>
      </c>
      <c r="E52" s="42" t="str">
        <f t="shared" si="2"/>
        <v>ALMERIA</v>
      </c>
      <c r="F52" s="42">
        <f t="shared" si="7"/>
        <v>11120646</v>
      </c>
      <c r="G52" s="42">
        <f t="shared" si="8"/>
        <v>13263312</v>
      </c>
    </row>
    <row r="53" spans="1:7" x14ac:dyDescent="0.25">
      <c r="A53" s="42" t="str">
        <f t="shared" si="3"/>
        <v>LAS PALMAS</v>
      </c>
      <c r="B53" s="41">
        <f t="shared" si="4"/>
        <v>64848827</v>
      </c>
      <c r="C53" s="41">
        <f t="shared" si="5"/>
        <v>64613796</v>
      </c>
      <c r="D53" s="41">
        <f t="shared" si="6"/>
        <v>4</v>
      </c>
      <c r="E53" s="42" t="str">
        <f t="shared" si="2"/>
        <v>HUELVA</v>
      </c>
      <c r="F53" s="42">
        <f t="shared" si="7"/>
        <v>10432283</v>
      </c>
      <c r="G53" s="42">
        <f t="shared" si="8"/>
        <v>9652573</v>
      </c>
    </row>
    <row r="54" spans="1:7" x14ac:dyDescent="0.25">
      <c r="A54" s="42" t="str">
        <f t="shared" si="3"/>
        <v>MALAGA</v>
      </c>
      <c r="B54" s="41">
        <f t="shared" si="4"/>
        <v>13316746</v>
      </c>
      <c r="C54" s="41">
        <f t="shared" si="5"/>
        <v>13871258</v>
      </c>
      <c r="D54" s="41">
        <f t="shared" si="6"/>
        <v>12</v>
      </c>
      <c r="E54" s="42" t="str">
        <f t="shared" si="2"/>
        <v>GIJON</v>
      </c>
      <c r="F54" s="42">
        <f t="shared" si="7"/>
        <v>6997028</v>
      </c>
      <c r="G54" s="42">
        <f t="shared" si="8"/>
        <v>8284180</v>
      </c>
    </row>
    <row r="55" spans="1:7" x14ac:dyDescent="0.25">
      <c r="A55" s="42" t="str">
        <f t="shared" si="3"/>
        <v>MARIN Y RIA DE PONTEVEDRA</v>
      </c>
      <c r="B55" s="41">
        <f t="shared" si="4"/>
        <v>1428365</v>
      </c>
      <c r="C55" s="41">
        <f t="shared" si="5"/>
        <v>1389727</v>
      </c>
      <c r="D55" s="41">
        <f t="shared" si="6"/>
        <v>27</v>
      </c>
      <c r="E55" s="42" t="str">
        <f t="shared" si="2"/>
        <v>ALICANTE</v>
      </c>
      <c r="F55" s="42">
        <f t="shared" ref="F55:F65" si="9">LOOKUP(E55,$A$38:$A$65,$B$38:$B$65)</f>
        <v>6658466</v>
      </c>
      <c r="G55" s="42">
        <f t="shared" si="8"/>
        <v>6330768</v>
      </c>
    </row>
    <row r="56" spans="1:7" x14ac:dyDescent="0.25">
      <c r="A56" s="42" t="str">
        <f t="shared" si="3"/>
        <v>MELILLA</v>
      </c>
      <c r="B56" s="41">
        <f t="shared" si="4"/>
        <v>4793427</v>
      </c>
      <c r="C56" s="41">
        <f t="shared" si="5"/>
        <v>4601493</v>
      </c>
      <c r="D56" s="41">
        <f t="shared" si="6"/>
        <v>22</v>
      </c>
      <c r="E56" s="42" t="str">
        <f t="shared" si="2"/>
        <v>A CORUÑA</v>
      </c>
      <c r="F56" s="42">
        <f t="shared" si="9"/>
        <v>5841260</v>
      </c>
      <c r="G56" s="42">
        <f t="shared" si="8"/>
        <v>6079331</v>
      </c>
    </row>
    <row r="57" spans="1:7" x14ac:dyDescent="0.25">
      <c r="A57" s="42" t="str">
        <f t="shared" si="3"/>
        <v>MOTRIL</v>
      </c>
      <c r="B57" s="41">
        <f t="shared" si="4"/>
        <v>2050174</v>
      </c>
      <c r="C57" s="41">
        <f t="shared" si="5"/>
        <v>2049915</v>
      </c>
      <c r="D57" s="41">
        <f t="shared" si="6"/>
        <v>26</v>
      </c>
      <c r="E57" s="42" t="str">
        <f t="shared" si="2"/>
        <v>CASTELLON</v>
      </c>
      <c r="F57" s="42">
        <f t="shared" si="9"/>
        <v>5583184</v>
      </c>
      <c r="G57" s="42">
        <f t="shared" si="8"/>
        <v>5599447</v>
      </c>
    </row>
    <row r="58" spans="1:7" x14ac:dyDescent="0.25">
      <c r="A58" s="42" t="str">
        <f t="shared" si="3"/>
        <v>PASAIA</v>
      </c>
      <c r="B58" s="41">
        <f t="shared" si="4"/>
        <v>4292552</v>
      </c>
      <c r="C58" s="41">
        <f t="shared" si="5"/>
        <v>4134579</v>
      </c>
      <c r="D58" s="41">
        <f t="shared" si="6"/>
        <v>23</v>
      </c>
      <c r="E58" s="42" t="str">
        <f t="shared" si="2"/>
        <v>FERROL-SAN CIBRAO</v>
      </c>
      <c r="F58" s="42">
        <f t="shared" si="9"/>
        <v>4819996</v>
      </c>
      <c r="G58" s="42">
        <f t="shared" si="8"/>
        <v>4467367</v>
      </c>
    </row>
    <row r="59" spans="1:7" x14ac:dyDescent="0.25">
      <c r="A59" s="42" t="str">
        <f t="shared" si="3"/>
        <v>SANTA CRUZ DE TENERIFE</v>
      </c>
      <c r="B59" s="41">
        <f t="shared" si="4"/>
        <v>66474926</v>
      </c>
      <c r="C59" s="41">
        <f t="shared" si="5"/>
        <v>73223246</v>
      </c>
      <c r="D59" s="41">
        <f t="shared" si="6"/>
        <v>3</v>
      </c>
      <c r="E59" s="42" t="str">
        <f t="shared" si="2"/>
        <v>MELILLA</v>
      </c>
      <c r="F59" s="42">
        <f t="shared" si="9"/>
        <v>4793427</v>
      </c>
      <c r="G59" s="42">
        <f t="shared" si="8"/>
        <v>4601493</v>
      </c>
    </row>
    <row r="60" spans="1:7" x14ac:dyDescent="0.25">
      <c r="A60" s="42" t="str">
        <f t="shared" si="3"/>
        <v>SANTANDER</v>
      </c>
      <c r="B60" s="41">
        <f t="shared" si="4"/>
        <v>11126039</v>
      </c>
      <c r="C60" s="41">
        <f t="shared" si="5"/>
        <v>10951599</v>
      </c>
      <c r="D60" s="41">
        <f t="shared" si="6"/>
        <v>14</v>
      </c>
      <c r="E60" s="42" t="str">
        <f t="shared" si="2"/>
        <v>PASAIA</v>
      </c>
      <c r="F60" s="42">
        <f t="shared" si="9"/>
        <v>4292552</v>
      </c>
      <c r="G60" s="42">
        <f t="shared" si="8"/>
        <v>4134579</v>
      </c>
    </row>
    <row r="61" spans="1:7" x14ac:dyDescent="0.25">
      <c r="A61" s="42" t="str">
        <f t="shared" si="3"/>
        <v>SEVILLA</v>
      </c>
      <c r="B61" s="41">
        <f t="shared" si="4"/>
        <v>2712639</v>
      </c>
      <c r="C61" s="41">
        <f t="shared" si="5"/>
        <v>2465901</v>
      </c>
      <c r="D61" s="41">
        <f t="shared" si="6"/>
        <v>25</v>
      </c>
      <c r="E61" s="42" t="str">
        <f t="shared" si="2"/>
        <v>AVILES</v>
      </c>
      <c r="F61" s="42">
        <f t="shared" si="9"/>
        <v>3217194</v>
      </c>
      <c r="G61" s="42">
        <f t="shared" si="8"/>
        <v>2420874</v>
      </c>
    </row>
    <row r="62" spans="1:7" x14ac:dyDescent="0.25">
      <c r="A62" s="42" t="str">
        <f t="shared" si="3"/>
        <v>TARRAGONA</v>
      </c>
      <c r="B62" s="41">
        <f t="shared" si="4"/>
        <v>18733970</v>
      </c>
      <c r="C62" s="41">
        <f t="shared" si="5"/>
        <v>18405597</v>
      </c>
      <c r="D62" s="41">
        <f t="shared" si="6"/>
        <v>9</v>
      </c>
      <c r="E62" s="42" t="str">
        <f t="shared" si="2"/>
        <v>SEVILLA</v>
      </c>
      <c r="F62" s="42">
        <f t="shared" si="9"/>
        <v>2712639</v>
      </c>
      <c r="G62" s="42">
        <f t="shared" si="8"/>
        <v>2465901</v>
      </c>
    </row>
    <row r="63" spans="1:7" x14ac:dyDescent="0.25">
      <c r="A63" s="42" t="str">
        <f t="shared" si="3"/>
        <v>VALENCIA</v>
      </c>
      <c r="B63" s="41">
        <f t="shared" si="4"/>
        <v>64136696</v>
      </c>
      <c r="C63" s="41">
        <f t="shared" si="5"/>
        <v>51932182</v>
      </c>
      <c r="D63" s="41">
        <f t="shared" si="6"/>
        <v>5</v>
      </c>
      <c r="E63" s="42" t="str">
        <f t="shared" si="2"/>
        <v>MOTRIL</v>
      </c>
      <c r="F63" s="42">
        <f t="shared" si="9"/>
        <v>2050174</v>
      </c>
      <c r="G63" s="42">
        <f t="shared" si="8"/>
        <v>2049915</v>
      </c>
    </row>
    <row r="64" spans="1:7" x14ac:dyDescent="0.25">
      <c r="A64" s="42" t="str">
        <f t="shared" si="3"/>
        <v>VIGO</v>
      </c>
      <c r="B64" s="41">
        <f t="shared" si="4"/>
        <v>15698567</v>
      </c>
      <c r="C64" s="41">
        <f t="shared" si="5"/>
        <v>14962896</v>
      </c>
      <c r="D64" s="41">
        <f t="shared" si="6"/>
        <v>10</v>
      </c>
      <c r="E64" s="42" t="str">
        <f t="shared" si="2"/>
        <v>MARIN Y RIA DE PONTEVEDRA</v>
      </c>
      <c r="F64" s="42">
        <f t="shared" si="9"/>
        <v>1428365</v>
      </c>
      <c r="G64" s="42">
        <f t="shared" si="8"/>
        <v>1389727</v>
      </c>
    </row>
    <row r="65" spans="1:7" x14ac:dyDescent="0.25">
      <c r="A65" s="42" t="str">
        <f t="shared" si="3"/>
        <v>VILAGARCIA</v>
      </c>
      <c r="B65" s="41">
        <f t="shared" si="4"/>
        <v>971450</v>
      </c>
      <c r="C65" s="41">
        <f t="shared" si="5"/>
        <v>922814</v>
      </c>
      <c r="D65" s="41">
        <f t="shared" si="6"/>
        <v>28</v>
      </c>
      <c r="E65" s="42" t="str">
        <f t="shared" si="2"/>
        <v>VILAGARCIA</v>
      </c>
      <c r="F65" s="42">
        <f t="shared" si="9"/>
        <v>971450</v>
      </c>
      <c r="G65" s="42">
        <f t="shared" si="8"/>
        <v>922814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38939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6</v>
      </c>
      <c r="C7" s="9">
        <v>7</v>
      </c>
      <c r="D7" s="9">
        <v>27</v>
      </c>
      <c r="E7" s="9">
        <v>28</v>
      </c>
      <c r="F7" s="10">
        <f>((E7*100)/D7)-100</f>
        <v>3.7037037037037095</v>
      </c>
      <c r="G7" s="1"/>
      <c r="H7" s="1"/>
      <c r="I7" s="1"/>
    </row>
    <row r="8" spans="1:12" x14ac:dyDescent="0.25">
      <c r="A8" s="11" t="s">
        <v>42</v>
      </c>
      <c r="B8" s="12">
        <v>4</v>
      </c>
      <c r="C8" s="12">
        <v>3</v>
      </c>
      <c r="D8" s="12">
        <v>17</v>
      </c>
      <c r="E8" s="12">
        <v>27</v>
      </c>
      <c r="F8" s="13">
        <f t="shared" ref="F8:F35" si="0">((E8*100)/D8)-100</f>
        <v>58.823529411764696</v>
      </c>
      <c r="G8" s="1"/>
      <c r="H8" s="1"/>
      <c r="I8" s="1"/>
    </row>
    <row r="9" spans="1:12" x14ac:dyDescent="0.25">
      <c r="A9" s="8" t="s">
        <v>43</v>
      </c>
      <c r="B9" s="9">
        <v>6</v>
      </c>
      <c r="C9" s="9">
        <v>4</v>
      </c>
      <c r="D9" s="9">
        <v>20</v>
      </c>
      <c r="E9" s="9">
        <v>17</v>
      </c>
      <c r="F9" s="10">
        <f t="shared" si="0"/>
        <v>-15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3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19</v>
      </c>
      <c r="C12" s="12">
        <v>20</v>
      </c>
      <c r="D12" s="12">
        <v>91</v>
      </c>
      <c r="E12" s="12">
        <v>119</v>
      </c>
      <c r="F12" s="13">
        <f t="shared" si="0"/>
        <v>30.769230769230774</v>
      </c>
      <c r="G12" s="1"/>
      <c r="H12" s="1"/>
      <c r="I12" s="1"/>
    </row>
    <row r="13" spans="1:12" x14ac:dyDescent="0.25">
      <c r="A13" s="8" t="s">
        <v>47</v>
      </c>
      <c r="B13" s="9">
        <v>73</v>
      </c>
      <c r="C13" s="9">
        <v>76</v>
      </c>
      <c r="D13" s="9">
        <v>240</v>
      </c>
      <c r="E13" s="9">
        <v>238</v>
      </c>
      <c r="F13" s="10">
        <f t="shared" si="0"/>
        <v>-0.8333333333333286</v>
      </c>
      <c r="G13" s="1"/>
      <c r="H13" s="1"/>
      <c r="I13" s="1"/>
    </row>
    <row r="14" spans="1:12" x14ac:dyDescent="0.25">
      <c r="A14" s="11" t="s">
        <v>48</v>
      </c>
      <c r="B14" s="12">
        <v>66</v>
      </c>
      <c r="C14" s="12">
        <v>74</v>
      </c>
      <c r="D14" s="12">
        <v>283</v>
      </c>
      <c r="E14" s="12">
        <v>272</v>
      </c>
      <c r="F14" s="13">
        <f t="shared" si="0"/>
        <v>-3.8869257950530027</v>
      </c>
      <c r="G14" s="1"/>
      <c r="H14" s="1"/>
      <c r="I14" s="1"/>
    </row>
    <row r="15" spans="1:12" x14ac:dyDescent="0.25">
      <c r="A15" s="8" t="s">
        <v>49</v>
      </c>
      <c r="B15" s="9">
        <v>6</v>
      </c>
      <c r="C15" s="9">
        <v>1</v>
      </c>
      <c r="D15" s="9">
        <v>13</v>
      </c>
      <c r="E15" s="9">
        <v>10</v>
      </c>
      <c r="F15" s="10">
        <f t="shared" si="0"/>
        <v>-23.07692307692308</v>
      </c>
      <c r="G15" s="1"/>
      <c r="H15" s="1"/>
      <c r="I15" s="1"/>
    </row>
    <row r="16" spans="1:12" x14ac:dyDescent="0.25">
      <c r="A16" s="11" t="s">
        <v>50</v>
      </c>
      <c r="B16" s="12">
        <v>2</v>
      </c>
      <c r="C16" s="12">
        <v>3</v>
      </c>
      <c r="D16" s="12">
        <v>17</v>
      </c>
      <c r="E16" s="12">
        <v>18</v>
      </c>
      <c r="F16" s="13">
        <f t="shared" si="0"/>
        <v>5.8823529411764639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</v>
      </c>
      <c r="C18" s="12">
        <v>0</v>
      </c>
      <c r="D18" s="12">
        <v>7</v>
      </c>
      <c r="E18" s="12">
        <v>4</v>
      </c>
      <c r="F18" s="13">
        <f t="shared" si="0"/>
        <v>-42.857142857142854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1</v>
      </c>
      <c r="D19" s="9">
        <v>0</v>
      </c>
      <c r="E19" s="9">
        <v>3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</v>
      </c>
      <c r="E20" s="12">
        <v>2</v>
      </c>
      <c r="F20" s="13">
        <f t="shared" si="0"/>
        <v>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10</v>
      </c>
      <c r="F21" s="18">
        <f t="shared" si="0"/>
        <v>400</v>
      </c>
      <c r="G21" s="1"/>
      <c r="H21" s="1"/>
      <c r="I21" s="1"/>
    </row>
    <row r="22" spans="1:9" x14ac:dyDescent="0.25">
      <c r="A22" s="11" t="s">
        <v>56</v>
      </c>
      <c r="B22" s="12">
        <v>5</v>
      </c>
      <c r="C22" s="12">
        <v>2</v>
      </c>
      <c r="D22" s="12">
        <v>214</v>
      </c>
      <c r="E22" s="12">
        <v>189</v>
      </c>
      <c r="F22" s="13">
        <f t="shared" si="0"/>
        <v>-11.682242990654203</v>
      </c>
      <c r="G22" s="1"/>
      <c r="H22" s="1"/>
      <c r="I22" s="1"/>
    </row>
    <row r="23" spans="1:9" x14ac:dyDescent="0.25">
      <c r="A23" s="8" t="s">
        <v>57</v>
      </c>
      <c r="B23" s="9">
        <v>15</v>
      </c>
      <c r="C23" s="9">
        <v>14</v>
      </c>
      <c r="D23" s="9">
        <v>111</v>
      </c>
      <c r="E23" s="9">
        <v>106</v>
      </c>
      <c r="F23" s="10">
        <f t="shared" si="0"/>
        <v>-4.50450450450451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</v>
      </c>
      <c r="C25" s="9">
        <v>0</v>
      </c>
      <c r="D25" s="9">
        <v>1</v>
      </c>
      <c r="E25" s="9">
        <v>1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60</v>
      </c>
      <c r="B26" s="12">
        <v>2</v>
      </c>
      <c r="C26" s="12">
        <v>0</v>
      </c>
      <c r="D26" s="12">
        <v>14</v>
      </c>
      <c r="E26" s="12">
        <v>12</v>
      </c>
      <c r="F26" s="13">
        <f t="shared" si="0"/>
        <v>-14.285714285714292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</v>
      </c>
      <c r="C28" s="12">
        <v>1</v>
      </c>
      <c r="D28" s="12">
        <v>193</v>
      </c>
      <c r="E28" s="12">
        <v>169</v>
      </c>
      <c r="F28" s="13">
        <f t="shared" si="0"/>
        <v>-12.435233160621763</v>
      </c>
      <c r="G28" s="1"/>
      <c r="H28" s="1"/>
      <c r="I28" s="1"/>
    </row>
    <row r="29" spans="1:9" x14ac:dyDescent="0.25">
      <c r="A29" s="8" t="s">
        <v>63</v>
      </c>
      <c r="B29" s="9">
        <v>4</v>
      </c>
      <c r="C29" s="9">
        <v>2</v>
      </c>
      <c r="D29" s="9">
        <v>7</v>
      </c>
      <c r="E29" s="9">
        <v>4</v>
      </c>
      <c r="F29" s="10">
        <f t="shared" si="0"/>
        <v>-42.857142857142854</v>
      </c>
      <c r="G29" s="1"/>
      <c r="H29" s="1"/>
      <c r="I29" s="1"/>
    </row>
    <row r="30" spans="1:9" x14ac:dyDescent="0.25">
      <c r="A30" s="11" t="s">
        <v>64</v>
      </c>
      <c r="B30" s="12">
        <v>6</v>
      </c>
      <c r="C30" s="12">
        <v>4</v>
      </c>
      <c r="D30" s="12">
        <v>16</v>
      </c>
      <c r="E30" s="12">
        <v>26</v>
      </c>
      <c r="F30" s="13">
        <f t="shared" si="0"/>
        <v>62.5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0</v>
      </c>
      <c r="D31" s="9">
        <v>2</v>
      </c>
      <c r="E31" s="9">
        <v>2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66</v>
      </c>
      <c r="B32" s="12">
        <v>13</v>
      </c>
      <c r="C32" s="12">
        <v>10</v>
      </c>
      <c r="D32" s="12">
        <v>50</v>
      </c>
      <c r="E32" s="12">
        <v>43</v>
      </c>
      <c r="F32" s="13">
        <f t="shared" si="0"/>
        <v>-14</v>
      </c>
      <c r="G32" s="1"/>
      <c r="H32" s="1"/>
      <c r="I32" s="1"/>
    </row>
    <row r="33" spans="1:9" x14ac:dyDescent="0.25">
      <c r="A33" s="8" t="s">
        <v>67</v>
      </c>
      <c r="B33" s="9">
        <v>11</v>
      </c>
      <c r="C33" s="9">
        <v>12</v>
      </c>
      <c r="D33" s="9">
        <v>42</v>
      </c>
      <c r="E33" s="9">
        <v>42</v>
      </c>
      <c r="F33" s="10">
        <f t="shared" si="0"/>
        <v>0</v>
      </c>
      <c r="G33" s="1"/>
      <c r="H33" s="1"/>
      <c r="I33" s="1"/>
    </row>
    <row r="34" spans="1:9" x14ac:dyDescent="0.25">
      <c r="A34" s="11" t="s">
        <v>68</v>
      </c>
      <c r="B34" s="12">
        <v>3</v>
      </c>
      <c r="C34" s="12">
        <v>0</v>
      </c>
      <c r="D34" s="12">
        <v>8</v>
      </c>
      <c r="E34" s="12">
        <v>9</v>
      </c>
      <c r="F34" s="13">
        <f t="shared" si="0"/>
        <v>12.5</v>
      </c>
      <c r="G34" s="1"/>
      <c r="H34" s="1"/>
      <c r="I34" s="1"/>
    </row>
    <row r="35" spans="1:9" x14ac:dyDescent="0.25">
      <c r="A35" s="14" t="s">
        <v>69</v>
      </c>
      <c r="B35" s="15">
        <f>SUM(B7:B34)</f>
        <v>249</v>
      </c>
      <c r="C35" s="15">
        <f t="shared" ref="C35:E35" si="1">SUM(C7:C34)</f>
        <v>234</v>
      </c>
      <c r="D35" s="15">
        <f t="shared" si="1"/>
        <v>1376</v>
      </c>
      <c r="E35" s="15">
        <f t="shared" si="1"/>
        <v>1354</v>
      </c>
      <c r="F35" s="16">
        <f t="shared" si="0"/>
        <v>-1.5988372093023315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28</v>
      </c>
      <c r="C38" s="41">
        <f>D7</f>
        <v>27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272</v>
      </c>
      <c r="G38" s="42">
        <f>LOOKUP(E38,$A$38:$A$65,$C$38:$C$65)</f>
        <v>283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</v>
      </c>
      <c r="C39" s="41">
        <f t="shared" ref="C39:C65" si="5">D8</f>
        <v>17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238</v>
      </c>
      <c r="G39" s="42">
        <f t="shared" ref="G39:G65" si="8">LOOKUP(E39,$A$38:$A$65,$C$38:$C$65)</f>
        <v>240</v>
      </c>
    </row>
    <row r="40" spans="1:9" x14ac:dyDescent="0.25">
      <c r="A40" s="42" t="str">
        <f t="shared" si="3"/>
        <v>ALMERIA</v>
      </c>
      <c r="B40" s="41">
        <f t="shared" si="4"/>
        <v>17</v>
      </c>
      <c r="C40" s="41">
        <f t="shared" si="5"/>
        <v>20</v>
      </c>
      <c r="D40" s="41">
        <f t="shared" si="6"/>
        <v>13</v>
      </c>
      <c r="E40" s="42" t="str">
        <f t="shared" si="2"/>
        <v>LAS PALMAS</v>
      </c>
      <c r="F40" s="42">
        <f t="shared" si="7"/>
        <v>189</v>
      </c>
      <c r="G40" s="42">
        <f t="shared" si="8"/>
        <v>214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169</v>
      </c>
      <c r="G41" s="42">
        <f t="shared" si="8"/>
        <v>193</v>
      </c>
    </row>
    <row r="42" spans="1:9" x14ac:dyDescent="0.25">
      <c r="A42" s="42" t="str">
        <f t="shared" si="3"/>
        <v>BAHIA DE ALGECIRAS</v>
      </c>
      <c r="B42" s="41">
        <f t="shared" si="4"/>
        <v>3</v>
      </c>
      <c r="C42" s="41">
        <f t="shared" si="5"/>
        <v>0</v>
      </c>
      <c r="D42" s="41">
        <f t="shared" si="6"/>
        <v>21</v>
      </c>
      <c r="E42" s="42" t="str">
        <f t="shared" si="2"/>
        <v>BAHIA DE CADIZ</v>
      </c>
      <c r="F42" s="42">
        <f t="shared" si="7"/>
        <v>119</v>
      </c>
      <c r="G42" s="42">
        <f t="shared" si="8"/>
        <v>91</v>
      </c>
    </row>
    <row r="43" spans="1:9" x14ac:dyDescent="0.25">
      <c r="A43" s="42" t="str">
        <f t="shared" si="3"/>
        <v>BAHIA DE CADIZ</v>
      </c>
      <c r="B43" s="41">
        <f t="shared" si="4"/>
        <v>119</v>
      </c>
      <c r="C43" s="41">
        <f t="shared" si="5"/>
        <v>91</v>
      </c>
      <c r="D43" s="41">
        <f t="shared" si="6"/>
        <v>5</v>
      </c>
      <c r="E43" s="42" t="str">
        <f t="shared" si="2"/>
        <v>MALAGA</v>
      </c>
      <c r="F43" s="42">
        <f t="shared" si="7"/>
        <v>106</v>
      </c>
      <c r="G43" s="42">
        <f t="shared" si="8"/>
        <v>111</v>
      </c>
    </row>
    <row r="44" spans="1:9" x14ac:dyDescent="0.25">
      <c r="A44" s="42" t="str">
        <f t="shared" si="3"/>
        <v>BALEARES</v>
      </c>
      <c r="B44" s="41">
        <f t="shared" si="4"/>
        <v>238</v>
      </c>
      <c r="C44" s="41">
        <f t="shared" si="5"/>
        <v>240</v>
      </c>
      <c r="D44" s="41">
        <f t="shared" si="6"/>
        <v>2</v>
      </c>
      <c r="E44" s="42" t="str">
        <f t="shared" si="2"/>
        <v>VALENCIA</v>
      </c>
      <c r="F44" s="42">
        <f t="shared" si="7"/>
        <v>43</v>
      </c>
      <c r="G44" s="42">
        <f t="shared" si="8"/>
        <v>50</v>
      </c>
    </row>
    <row r="45" spans="1:9" x14ac:dyDescent="0.25">
      <c r="A45" s="42" t="str">
        <f t="shared" si="3"/>
        <v>BARCELONA</v>
      </c>
      <c r="B45" s="41">
        <f t="shared" si="4"/>
        <v>272</v>
      </c>
      <c r="C45" s="41">
        <f t="shared" si="5"/>
        <v>283</v>
      </c>
      <c r="D45" s="41">
        <f t="shared" si="6"/>
        <v>1</v>
      </c>
      <c r="E45" s="42" t="str">
        <f t="shared" si="2"/>
        <v>VIGO</v>
      </c>
      <c r="F45" s="42">
        <f t="shared" si="7"/>
        <v>42</v>
      </c>
      <c r="G45" s="42">
        <f t="shared" si="8"/>
        <v>42</v>
      </c>
    </row>
    <row r="46" spans="1:9" x14ac:dyDescent="0.25">
      <c r="A46" s="42" t="str">
        <f t="shared" si="3"/>
        <v>BILBAO</v>
      </c>
      <c r="B46" s="41">
        <f t="shared" si="4"/>
        <v>10</v>
      </c>
      <c r="C46" s="41">
        <f t="shared" si="5"/>
        <v>13</v>
      </c>
      <c r="D46" s="41">
        <f t="shared" si="6"/>
        <v>16</v>
      </c>
      <c r="E46" s="42" t="str">
        <f t="shared" si="2"/>
        <v>A CORUÑA</v>
      </c>
      <c r="F46" s="42">
        <f t="shared" si="7"/>
        <v>28</v>
      </c>
      <c r="G46" s="42">
        <f t="shared" si="8"/>
        <v>27</v>
      </c>
    </row>
    <row r="47" spans="1:9" x14ac:dyDescent="0.25">
      <c r="A47" s="42" t="str">
        <f t="shared" si="3"/>
        <v>CARTAGENA</v>
      </c>
      <c r="B47" s="41">
        <f t="shared" si="4"/>
        <v>18</v>
      </c>
      <c r="C47" s="41">
        <f t="shared" si="5"/>
        <v>17</v>
      </c>
      <c r="D47" s="41">
        <f t="shared" si="6"/>
        <v>12</v>
      </c>
      <c r="E47" s="42" t="str">
        <f t="shared" si="2"/>
        <v>ALICANTE</v>
      </c>
      <c r="F47" s="42">
        <f t="shared" si="7"/>
        <v>27</v>
      </c>
      <c r="G47" s="42">
        <f t="shared" si="8"/>
        <v>17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SEVILLA</v>
      </c>
      <c r="F48" s="42">
        <f t="shared" si="7"/>
        <v>26</v>
      </c>
      <c r="G48" s="42">
        <f t="shared" si="8"/>
        <v>16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7</v>
      </c>
      <c r="D49" s="41">
        <f t="shared" si="6"/>
        <v>19</v>
      </c>
      <c r="E49" s="42" t="str">
        <f t="shared" si="2"/>
        <v>CARTAGENA</v>
      </c>
      <c r="F49" s="42">
        <f t="shared" si="7"/>
        <v>18</v>
      </c>
      <c r="G49" s="42">
        <f t="shared" si="8"/>
        <v>17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0</v>
      </c>
      <c r="D50" s="41">
        <f t="shared" si="6"/>
        <v>21</v>
      </c>
      <c r="E50" s="42" t="str">
        <f t="shared" si="2"/>
        <v>ALMERIA</v>
      </c>
      <c r="F50" s="42">
        <f t="shared" si="7"/>
        <v>17</v>
      </c>
      <c r="G50" s="42">
        <f t="shared" si="8"/>
        <v>20</v>
      </c>
    </row>
    <row r="51" spans="1:7" x14ac:dyDescent="0.25">
      <c r="A51" s="42" t="str">
        <f t="shared" si="3"/>
        <v>GIJON</v>
      </c>
      <c r="B51" s="41">
        <f t="shared" si="4"/>
        <v>2</v>
      </c>
      <c r="C51" s="41">
        <f t="shared" si="5"/>
        <v>1</v>
      </c>
      <c r="D51" s="41">
        <f t="shared" si="6"/>
        <v>23</v>
      </c>
      <c r="E51" s="42" t="str">
        <f t="shared" si="2"/>
        <v>MOTRIL</v>
      </c>
      <c r="F51" s="42">
        <f t="shared" si="7"/>
        <v>12</v>
      </c>
      <c r="G51" s="42">
        <f t="shared" si="8"/>
        <v>14</v>
      </c>
    </row>
    <row r="52" spans="1:7" x14ac:dyDescent="0.25">
      <c r="A52" s="42" t="str">
        <f t="shared" si="3"/>
        <v>HUELVA</v>
      </c>
      <c r="B52" s="41">
        <f t="shared" si="4"/>
        <v>10</v>
      </c>
      <c r="C52" s="41">
        <f t="shared" si="5"/>
        <v>2</v>
      </c>
      <c r="D52" s="41">
        <f t="shared" si="6"/>
        <v>16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189</v>
      </c>
      <c r="C53" s="41">
        <f t="shared" si="5"/>
        <v>214</v>
      </c>
      <c r="D53" s="41">
        <f t="shared" si="6"/>
        <v>3</v>
      </c>
      <c r="E53" s="42" t="str">
        <f t="shared" si="2"/>
        <v>BILBAO</v>
      </c>
      <c r="F53" s="42">
        <f t="shared" si="7"/>
        <v>10</v>
      </c>
      <c r="G53" s="42">
        <f t="shared" si="8"/>
        <v>13</v>
      </c>
    </row>
    <row r="54" spans="1:7" x14ac:dyDescent="0.25">
      <c r="A54" s="42" t="str">
        <f t="shared" si="3"/>
        <v>MALAGA</v>
      </c>
      <c r="B54" s="41">
        <f t="shared" si="4"/>
        <v>106</v>
      </c>
      <c r="C54" s="41">
        <f t="shared" si="5"/>
        <v>111</v>
      </c>
      <c r="D54" s="41">
        <f t="shared" si="6"/>
        <v>6</v>
      </c>
      <c r="E54" s="42" t="str">
        <f t="shared" si="2"/>
        <v>VILAGARCIA</v>
      </c>
      <c r="F54" s="42">
        <f t="shared" si="7"/>
        <v>9</v>
      </c>
      <c r="G54" s="42">
        <f t="shared" si="8"/>
        <v>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</v>
      </c>
      <c r="C56" s="41">
        <f t="shared" si="5"/>
        <v>1</v>
      </c>
      <c r="D56" s="41">
        <f t="shared" si="6"/>
        <v>24</v>
      </c>
      <c r="E56" s="42" t="str">
        <f t="shared" si="2"/>
        <v>CEUTA</v>
      </c>
      <c r="F56" s="42">
        <f t="shared" si="9"/>
        <v>4</v>
      </c>
      <c r="G56" s="42">
        <f t="shared" si="8"/>
        <v>7</v>
      </c>
    </row>
    <row r="57" spans="1:7" x14ac:dyDescent="0.25">
      <c r="A57" s="42" t="str">
        <f t="shared" si="3"/>
        <v>MOTRIL</v>
      </c>
      <c r="B57" s="41">
        <f t="shared" si="4"/>
        <v>12</v>
      </c>
      <c r="C57" s="41">
        <f t="shared" si="5"/>
        <v>14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ALGECIRAS</v>
      </c>
      <c r="F58" s="42">
        <f t="shared" si="9"/>
        <v>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169</v>
      </c>
      <c r="C59" s="41">
        <f t="shared" si="5"/>
        <v>193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</v>
      </c>
      <c r="C60" s="41">
        <f t="shared" si="5"/>
        <v>7</v>
      </c>
      <c r="D60" s="41">
        <f t="shared" si="6"/>
        <v>19</v>
      </c>
      <c r="E60" s="42" t="str">
        <f t="shared" si="2"/>
        <v>GIJON</v>
      </c>
      <c r="F60" s="42">
        <f t="shared" si="9"/>
        <v>2</v>
      </c>
      <c r="G60" s="42">
        <f t="shared" si="8"/>
        <v>1</v>
      </c>
    </row>
    <row r="61" spans="1:7" x14ac:dyDescent="0.25">
      <c r="A61" s="42" t="str">
        <f t="shared" si="3"/>
        <v>SEVILLA</v>
      </c>
      <c r="B61" s="41">
        <f t="shared" si="4"/>
        <v>26</v>
      </c>
      <c r="C61" s="41">
        <f t="shared" si="5"/>
        <v>16</v>
      </c>
      <c r="D61" s="41">
        <f t="shared" si="6"/>
        <v>11</v>
      </c>
      <c r="E61" s="42" t="str">
        <f t="shared" si="2"/>
        <v>MELILLA</v>
      </c>
      <c r="F61" s="42">
        <f t="shared" si="9"/>
        <v>1</v>
      </c>
      <c r="G61" s="42">
        <f t="shared" si="8"/>
        <v>1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2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43</v>
      </c>
      <c r="C63" s="41">
        <f t="shared" si="5"/>
        <v>50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42</v>
      </c>
      <c r="C64" s="41">
        <f t="shared" si="5"/>
        <v>42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</v>
      </c>
      <c r="C65" s="41">
        <f t="shared" si="5"/>
        <v>8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CBB057C0-7996-4243-BEDB-83749F436AD0}"/>
</file>

<file path=customXml/itemProps2.xml><?xml version="1.0" encoding="utf-8"?>
<ds:datastoreItem xmlns:ds="http://schemas.openxmlformats.org/officeDocument/2006/customXml" ds:itemID="{D45C5E67-33C1-413E-8F4E-B666669F62D9}"/>
</file>

<file path=customXml/itemProps3.xml><?xml version="1.0" encoding="utf-8"?>
<ds:datastoreItem xmlns:ds="http://schemas.openxmlformats.org/officeDocument/2006/customXml" ds:itemID="{F37782AA-693F-4B1B-A339-4F8F6AC36B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2017-10-09T07:40:07Z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