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<sst xmlns="http://schemas.openxmlformats.org/spreadsheetml/2006/main" count="653" uniqueCount="92">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</sst>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42197382</c:v>
                </c:pt>
                <c:pt idx="1">
                  <c:v>27439003</c:v>
                </c:pt>
                <c:pt idx="2">
                  <c:v>27132216</c:v>
                </c:pt>
                <c:pt idx="3">
                  <c:v>21629595</c:v>
                </c:pt>
                <c:pt idx="4">
                  <c:v>18112596</c:v>
                </c:pt>
                <c:pt idx="5">
                  <c:v>15214062</c:v>
                </c:pt>
                <c:pt idx="6">
                  <c:v>14353117</c:v>
                </c:pt>
                <c:pt idx="7">
                  <c:v>11864266</c:v>
                </c:pt>
                <c:pt idx="8">
                  <c:v>11598256</c:v>
                </c:pt>
                <c:pt idx="9">
                  <c:v>11525064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39402124</c:v>
                </c:pt>
                <c:pt idx="1">
                  <c:v>26406368</c:v>
                </c:pt>
                <c:pt idx="2">
                  <c:v>23940209</c:v>
                </c:pt>
                <c:pt idx="3">
                  <c:v>19390821</c:v>
                </c:pt>
                <c:pt idx="4">
                  <c:v>17797946</c:v>
                </c:pt>
                <c:pt idx="5">
                  <c:v>15503773</c:v>
                </c:pt>
                <c:pt idx="6">
                  <c:v>14736729</c:v>
                </c:pt>
                <c:pt idx="7">
                  <c:v>13543387</c:v>
                </c:pt>
                <c:pt idx="8">
                  <c:v>11132852</c:v>
                </c:pt>
                <c:pt idx="9">
                  <c:v>11476202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39025911</c:v>
                </c:pt>
                <c:pt idx="1">
                  <c:v>27002574</c:v>
                </c:pt>
                <c:pt idx="2">
                  <c:v>26902180</c:v>
                </c:pt>
                <c:pt idx="3">
                  <c:v>21017548</c:v>
                </c:pt>
                <c:pt idx="4">
                  <c:v>18006750</c:v>
                </c:pt>
                <c:pt idx="5">
                  <c:v>15141086</c:v>
                </c:pt>
                <c:pt idx="6">
                  <c:v>13175433</c:v>
                </c:pt>
                <c:pt idx="7">
                  <c:v>11712765</c:v>
                </c:pt>
                <c:pt idx="8">
                  <c:v>11537886</c:v>
                </c:pt>
                <c:pt idx="9">
                  <c:v>10975152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GIJON</c:v>
                </c:pt>
                <c:pt idx="8">
                  <c:v>HUELVA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36566214</c:v>
                </c:pt>
                <c:pt idx="1">
                  <c:v>23751156</c:v>
                </c:pt>
                <c:pt idx="2">
                  <c:v>25753797</c:v>
                </c:pt>
                <c:pt idx="3">
                  <c:v>18794288</c:v>
                </c:pt>
                <c:pt idx="4">
                  <c:v>17660401</c:v>
                </c:pt>
                <c:pt idx="5">
                  <c:v>15420354</c:v>
                </c:pt>
                <c:pt idx="6">
                  <c:v>13492068</c:v>
                </c:pt>
                <c:pt idx="7">
                  <c:v>13412436</c:v>
                </c:pt>
                <c:pt idx="8">
                  <c:v>10992802</c:v>
                </c:pt>
                <c:pt idx="9">
                  <c:v>10875848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13191586</c:v>
                </c:pt>
                <c:pt idx="1">
                  <c:v>12835732</c:v>
                </c:pt>
                <c:pt idx="2">
                  <c:v>11542206</c:v>
                </c:pt>
                <c:pt idx="3">
                  <c:v>10968254</c:v>
                </c:pt>
                <c:pt idx="4">
                  <c:v>7262778</c:v>
                </c:pt>
                <c:pt idx="5">
                  <c:v>6177846</c:v>
                </c:pt>
                <c:pt idx="6">
                  <c:v>5665931</c:v>
                </c:pt>
                <c:pt idx="7">
                  <c:v>5038875</c:v>
                </c:pt>
                <c:pt idx="8">
                  <c:v>5034797</c:v>
                </c:pt>
                <c:pt idx="9">
                  <c:v>2593710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11503963</c:v>
                </c:pt>
                <c:pt idx="1">
                  <c:v>11167022</c:v>
                </c:pt>
                <c:pt idx="2">
                  <c:v>12242857</c:v>
                </c:pt>
                <c:pt idx="3">
                  <c:v>10158891</c:v>
                </c:pt>
                <c:pt idx="4">
                  <c:v>7006500</c:v>
                </c:pt>
                <c:pt idx="5">
                  <c:v>7645965</c:v>
                </c:pt>
                <c:pt idx="6">
                  <c:v>5668509</c:v>
                </c:pt>
                <c:pt idx="7">
                  <c:v>5119699</c:v>
                </c:pt>
                <c:pt idx="8">
                  <c:v>5503278</c:v>
                </c:pt>
                <c:pt idx="9">
                  <c:v>2892147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BARCELONA</c:v>
                </c:pt>
                <c:pt idx="9">
                  <c:v>SANTANDER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10579298</c:v>
                </c:pt>
                <c:pt idx="1">
                  <c:v>6221488</c:v>
                </c:pt>
                <c:pt idx="2">
                  <c:v>4896398</c:v>
                </c:pt>
                <c:pt idx="3">
                  <c:v>4120053</c:v>
                </c:pt>
                <c:pt idx="4">
                  <c:v>3988838</c:v>
                </c:pt>
                <c:pt idx="5">
                  <c:v>3625961</c:v>
                </c:pt>
                <c:pt idx="6">
                  <c:v>3072218</c:v>
                </c:pt>
                <c:pt idx="7">
                  <c:v>2634681</c:v>
                </c:pt>
                <c:pt idx="8">
                  <c:v>2444848</c:v>
                </c:pt>
                <c:pt idx="9">
                  <c:v>2439575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BARCELONA</c:v>
                </c:pt>
                <c:pt idx="9">
                  <c:v>SANTANDER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12233185</c:v>
                </c:pt>
                <c:pt idx="1">
                  <c:v>6821587</c:v>
                </c:pt>
                <c:pt idx="2">
                  <c:v>4781238</c:v>
                </c:pt>
                <c:pt idx="3">
                  <c:v>3702706</c:v>
                </c:pt>
                <c:pt idx="4">
                  <c:v>3737487</c:v>
                </c:pt>
                <c:pt idx="5">
                  <c:v>3686026</c:v>
                </c:pt>
                <c:pt idx="6">
                  <c:v>2740568</c:v>
                </c:pt>
                <c:pt idx="7">
                  <c:v>2269531</c:v>
                </c:pt>
                <c:pt idx="8">
                  <c:v>2202427</c:v>
                </c:pt>
                <c:pt idx="9">
                  <c:v>2827907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24271817</c:v>
                </c:pt>
                <c:pt idx="1">
                  <c:v>20725540</c:v>
                </c:pt>
                <c:pt idx="2">
                  <c:v>18279486</c:v>
                </c:pt>
                <c:pt idx="3">
                  <c:v>9570082</c:v>
                </c:pt>
                <c:pt idx="4">
                  <c:v>5930518</c:v>
                </c:pt>
                <c:pt idx="5">
                  <c:v>5547135</c:v>
                </c:pt>
                <c:pt idx="6">
                  <c:v>4203693</c:v>
                </c:pt>
                <c:pt idx="7">
                  <c:v>2238392</c:v>
                </c:pt>
                <c:pt idx="8">
                  <c:v>1782444</c:v>
                </c:pt>
                <c:pt idx="9">
                  <c:v>1632571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23353141</c:v>
                </c:pt>
                <c:pt idx="1">
                  <c:v>19249461</c:v>
                </c:pt>
                <c:pt idx="2">
                  <c:v>15905405</c:v>
                </c:pt>
                <c:pt idx="3">
                  <c:v>9550124</c:v>
                </c:pt>
                <c:pt idx="4">
                  <c:v>5154616</c:v>
                </c:pt>
                <c:pt idx="5">
                  <c:v>5357735</c:v>
                </c:pt>
                <c:pt idx="6">
                  <c:v>4191481</c:v>
                </c:pt>
                <c:pt idx="7">
                  <c:v>2132741</c:v>
                </c:pt>
                <c:pt idx="8">
                  <c:v>1705602</c:v>
                </c:pt>
                <c:pt idx="9">
                  <c:v>1339811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PASAIA</c:v>
                </c:pt>
                <c:pt idx="6">
                  <c:v>SANTANDER</c:v>
                </c:pt>
                <c:pt idx="7">
                  <c:v>CASTELLON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48247</c:v>
                </c:pt>
                <c:pt idx="1">
                  <c:v>18975</c:v>
                </c:pt>
                <c:pt idx="2">
                  <c:v>14925</c:v>
                </c:pt>
                <c:pt idx="3">
                  <c:v>10658</c:v>
                </c:pt>
                <c:pt idx="4">
                  <c:v>10266</c:v>
                </c:pt>
                <c:pt idx="5">
                  <c:v>7386</c:v>
                </c:pt>
                <c:pt idx="6">
                  <c:v>5427</c:v>
                </c:pt>
                <c:pt idx="7">
                  <c:v>4977</c:v>
                </c:pt>
                <c:pt idx="8">
                  <c:v>2928</c:v>
                </c:pt>
                <c:pt idx="9">
                  <c:v>2793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GIJON</c:v>
                </c:pt>
                <c:pt idx="4">
                  <c:v>AVILES</c:v>
                </c:pt>
                <c:pt idx="5">
                  <c:v>PASAIA</c:v>
                </c:pt>
                <c:pt idx="6">
                  <c:v>SANTANDER</c:v>
                </c:pt>
                <c:pt idx="7">
                  <c:v>CASTELLON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43254</c:v>
                </c:pt>
                <c:pt idx="1">
                  <c:v>18454</c:v>
                </c:pt>
                <c:pt idx="2">
                  <c:v>16336</c:v>
                </c:pt>
                <c:pt idx="3">
                  <c:v>2442</c:v>
                </c:pt>
                <c:pt idx="4">
                  <c:v>11779</c:v>
                </c:pt>
                <c:pt idx="5">
                  <c:v>7902</c:v>
                </c:pt>
                <c:pt idx="6">
                  <c:v>4503</c:v>
                </c:pt>
                <c:pt idx="7">
                  <c:v>4327</c:v>
                </c:pt>
                <c:pt idx="8">
                  <c:v>2911</c:v>
                </c:pt>
                <c:pt idx="9">
                  <c:v>3219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BALEARES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1825502</c:v>
                </c:pt>
                <c:pt idx="1">
                  <c:v>1174891</c:v>
                </c:pt>
                <c:pt idx="2">
                  <c:v>547551</c:v>
                </c:pt>
                <c:pt idx="3">
                  <c:v>534898</c:v>
                </c:pt>
                <c:pt idx="4">
                  <c:v>250664</c:v>
                </c:pt>
                <c:pt idx="5">
                  <c:v>231738</c:v>
                </c:pt>
                <c:pt idx="6">
                  <c:v>140843</c:v>
                </c:pt>
                <c:pt idx="7">
                  <c:v>128696</c:v>
                </c:pt>
                <c:pt idx="8">
                  <c:v>114117</c:v>
                </c:pt>
                <c:pt idx="9">
                  <c:v>103730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VIGO</c:v>
                </c:pt>
                <c:pt idx="5">
                  <c:v>CEUTA</c:v>
                </c:pt>
                <c:pt idx="6">
                  <c:v>GIJON</c:v>
                </c:pt>
                <c:pt idx="7">
                  <c:v>VALENCIA</c:v>
                </c:pt>
                <c:pt idx="8">
                  <c:v>BALEARES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1635215</c:v>
                </c:pt>
                <c:pt idx="1">
                  <c:v>1241442</c:v>
                </c:pt>
                <c:pt idx="2">
                  <c:v>598652</c:v>
                </c:pt>
                <c:pt idx="3">
                  <c:v>650290</c:v>
                </c:pt>
                <c:pt idx="4">
                  <c:v>240386</c:v>
                </c:pt>
                <c:pt idx="5">
                  <c:v>220470</c:v>
                </c:pt>
                <c:pt idx="6">
                  <c:v>128509</c:v>
                </c:pt>
                <c:pt idx="7">
                  <c:v>187765</c:v>
                </c:pt>
                <c:pt idx="8">
                  <c:v>148645</c:v>
                </c:pt>
                <c:pt idx="9">
                  <c:v>135397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20058316</c:v>
                </c:pt>
                <c:pt idx="1">
                  <c:v>6136084</c:v>
                </c:pt>
                <c:pt idx="2">
                  <c:v>5880432</c:v>
                </c:pt>
                <c:pt idx="3">
                  <c:v>5510318</c:v>
                </c:pt>
                <c:pt idx="4">
                  <c:v>1575977</c:v>
                </c:pt>
                <c:pt idx="5">
                  <c:v>1339604</c:v>
                </c:pt>
                <c:pt idx="6">
                  <c:v>665103</c:v>
                </c:pt>
                <c:pt idx="7">
                  <c:v>500091</c:v>
                </c:pt>
                <c:pt idx="8">
                  <c:v>198833</c:v>
                </c:pt>
                <c:pt idx="9">
                  <c:v>101873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19583381</c:v>
                </c:pt>
                <c:pt idx="1">
                  <c:v>5664547</c:v>
                </c:pt>
                <c:pt idx="2">
                  <c:v>4851924</c:v>
                </c:pt>
                <c:pt idx="3">
                  <c:v>5358733</c:v>
                </c:pt>
                <c:pt idx="4">
                  <c:v>1545791</c:v>
                </c:pt>
                <c:pt idx="5">
                  <c:v>1104432</c:v>
                </c:pt>
                <c:pt idx="6">
                  <c:v>841725</c:v>
                </c:pt>
                <c:pt idx="7">
                  <c:v>208006</c:v>
                </c:pt>
                <c:pt idx="8">
                  <c:v>310860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20049515</c:v>
                </c:pt>
                <c:pt idx="1">
                  <c:v>6111516</c:v>
                </c:pt>
                <c:pt idx="2">
                  <c:v>5709928</c:v>
                </c:pt>
                <c:pt idx="3">
                  <c:v>5318813</c:v>
                </c:pt>
                <c:pt idx="4">
                  <c:v>1338351</c:v>
                </c:pt>
                <c:pt idx="5">
                  <c:v>181016</c:v>
                </c:pt>
                <c:pt idx="6">
                  <c:v>86192</c:v>
                </c:pt>
                <c:pt idx="7">
                  <c:v>71058</c:v>
                </c:pt>
                <c:pt idx="8">
                  <c:v>22505</c:v>
                </c:pt>
                <c:pt idx="9">
                  <c:v>11997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19540731</c:v>
                </c:pt>
                <c:pt idx="1">
                  <c:v>5588203</c:v>
                </c:pt>
                <c:pt idx="2">
                  <c:v>4671265</c:v>
                </c:pt>
                <c:pt idx="3">
                  <c:v>5283043</c:v>
                </c:pt>
                <c:pt idx="4">
                  <c:v>1104217</c:v>
                </c:pt>
                <c:pt idx="5">
                  <c:v>281515</c:v>
                </c:pt>
                <c:pt idx="6">
                  <c:v>90755</c:v>
                </c:pt>
                <c:pt idx="7">
                  <c:v>19729</c:v>
                </c:pt>
                <c:pt idx="8">
                  <c:v>38060</c:v>
                </c:pt>
                <c:pt idx="9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21621213</c:v>
                </c:pt>
                <c:pt idx="1">
                  <c:v>16140783</c:v>
                </c:pt>
                <c:pt idx="2">
                  <c:v>12900709</c:v>
                </c:pt>
                <c:pt idx="3">
                  <c:v>7565368</c:v>
                </c:pt>
                <c:pt idx="4">
                  <c:v>3161151</c:v>
                </c:pt>
                <c:pt idx="5">
                  <c:v>2054585</c:v>
                </c:pt>
                <c:pt idx="6">
                  <c:v>1383430</c:v>
                </c:pt>
                <c:pt idx="7">
                  <c:v>1371945</c:v>
                </c:pt>
                <c:pt idx="8">
                  <c:v>863782</c:v>
                </c:pt>
                <c:pt idx="9">
                  <c:v>751150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20764079</c:v>
                </c:pt>
                <c:pt idx="1">
                  <c:v>15174179</c:v>
                </c:pt>
                <c:pt idx="2">
                  <c:v>11751888</c:v>
                </c:pt>
                <c:pt idx="3">
                  <c:v>7533797</c:v>
                </c:pt>
                <c:pt idx="4">
                  <c:v>3052711</c:v>
                </c:pt>
                <c:pt idx="5">
                  <c:v>2106488</c:v>
                </c:pt>
                <c:pt idx="6">
                  <c:v>1116713</c:v>
                </c:pt>
                <c:pt idx="7">
                  <c:v>1288250</c:v>
                </c:pt>
                <c:pt idx="8">
                  <c:v>791802</c:v>
                </c:pt>
                <c:pt idx="9">
                  <c:v>635604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5879279</c:v>
                </c:pt>
                <c:pt idx="1">
                  <c:v>5485940</c:v>
                </c:pt>
                <c:pt idx="2">
                  <c:v>2456873</c:v>
                </c:pt>
                <c:pt idx="3">
                  <c:v>2359611</c:v>
                </c:pt>
                <c:pt idx="4">
                  <c:v>2153647</c:v>
                </c:pt>
                <c:pt idx="5">
                  <c:v>1691707</c:v>
                </c:pt>
                <c:pt idx="6">
                  <c:v>1020285</c:v>
                </c:pt>
                <c:pt idx="7">
                  <c:v>629393</c:v>
                </c:pt>
                <c:pt idx="8">
                  <c:v>551911</c:v>
                </c:pt>
                <c:pt idx="9">
                  <c:v>541350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TARRAGONA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4997601</c:v>
                </c:pt>
                <c:pt idx="1">
                  <c:v>4458764</c:v>
                </c:pt>
                <c:pt idx="2">
                  <c:v>2368237</c:v>
                </c:pt>
                <c:pt idx="3">
                  <c:v>2309318</c:v>
                </c:pt>
                <c:pt idx="4">
                  <c:v>2137426</c:v>
                </c:pt>
                <c:pt idx="5">
                  <c:v>1683930</c:v>
                </c:pt>
                <c:pt idx="6">
                  <c:v>1011917</c:v>
                </c:pt>
                <c:pt idx="7">
                  <c:v>598843</c:v>
                </c:pt>
                <c:pt idx="8">
                  <c:v>514574</c:v>
                </c:pt>
                <c:pt idx="9">
                  <c:v>391081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1771153</c:v>
                </c:pt>
                <c:pt idx="1">
                  <c:v>1495625</c:v>
                </c:pt>
                <c:pt idx="2">
                  <c:v>1315699</c:v>
                </c:pt>
                <c:pt idx="3">
                  <c:v>724422</c:v>
                </c:pt>
                <c:pt idx="4">
                  <c:v>297221</c:v>
                </c:pt>
                <c:pt idx="5">
                  <c:v>266264</c:v>
                </c:pt>
                <c:pt idx="6">
                  <c:v>221444</c:v>
                </c:pt>
                <c:pt idx="7">
                  <c:v>132772</c:v>
                </c:pt>
                <c:pt idx="8">
                  <c:v>125032</c:v>
                </c:pt>
                <c:pt idx="9">
                  <c:v>96135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1878196.99</c:v>
                </c:pt>
                <c:pt idx="1">
                  <c:v>1393848</c:v>
                </c:pt>
                <c:pt idx="2">
                  <c:v>1216209</c:v>
                </c:pt>
                <c:pt idx="3">
                  <c:v>710540</c:v>
                </c:pt>
                <c:pt idx="4">
                  <c:v>278251</c:v>
                </c:pt>
                <c:pt idx="5">
                  <c:v>262333</c:v>
                </c:pt>
                <c:pt idx="6">
                  <c:v>124704</c:v>
                </c:pt>
                <c:pt idx="7">
                  <c:v>122188</c:v>
                </c:pt>
                <c:pt idx="8">
                  <c:v>110420</c:v>
                </c:pt>
                <c:pt idx="9">
                  <c:v>92057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1496440</c:v>
                </c:pt>
                <c:pt idx="1">
                  <c:v>486003</c:v>
                </c:pt>
                <c:pt idx="2">
                  <c:v>458497</c:v>
                </c:pt>
                <c:pt idx="3">
                  <c:v>422527</c:v>
                </c:pt>
                <c:pt idx="4">
                  <c:v>213881</c:v>
                </c:pt>
                <c:pt idx="5">
                  <c:v>15936</c:v>
                </c:pt>
                <c:pt idx="6">
                  <c:v>13109</c:v>
                </c:pt>
                <c:pt idx="7">
                  <c:v>4902</c:v>
                </c:pt>
                <c:pt idx="8">
                  <c:v>1623</c:v>
                </c:pt>
                <c:pt idx="9">
                  <c:v>1004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1788080.39</c:v>
                </c:pt>
                <c:pt idx="1">
                  <c:v>419597</c:v>
                </c:pt>
                <c:pt idx="2">
                  <c:v>384189</c:v>
                </c:pt>
                <c:pt idx="3">
                  <c:v>412729</c:v>
                </c:pt>
                <c:pt idx="4">
                  <c:v>123300</c:v>
                </c:pt>
                <c:pt idx="5">
                  <c:v>8979</c:v>
                </c:pt>
                <c:pt idx="6">
                  <c:v>19154</c:v>
                </c:pt>
                <c:pt idx="7">
                  <c:v>4980</c:v>
                </c:pt>
                <c:pt idx="8">
                  <c:v>2891</c:v>
                </c:pt>
                <c:pt idx="9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2790418</c:v>
                </c:pt>
                <c:pt idx="1">
                  <c:v>2674950</c:v>
                </c:pt>
                <c:pt idx="2">
                  <c:v>2526537</c:v>
                </c:pt>
                <c:pt idx="3">
                  <c:v>1257972</c:v>
                </c:pt>
                <c:pt idx="4">
                  <c:v>1242115</c:v>
                </c:pt>
                <c:pt idx="5">
                  <c:v>543518</c:v>
                </c:pt>
                <c:pt idx="6">
                  <c:v>370221</c:v>
                </c:pt>
                <c:pt idx="7">
                  <c:v>250105</c:v>
                </c:pt>
                <c:pt idx="8">
                  <c:v>232094</c:v>
                </c:pt>
                <c:pt idx="9">
                  <c:v>170429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MALAGA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2755350</c:v>
                </c:pt>
                <c:pt idx="1">
                  <c:v>2517988</c:v>
                </c:pt>
                <c:pt idx="2">
                  <c:v>2571145</c:v>
                </c:pt>
                <c:pt idx="3">
                  <c:v>1083561</c:v>
                </c:pt>
                <c:pt idx="4">
                  <c:v>1139445</c:v>
                </c:pt>
                <c:pt idx="5">
                  <c:v>571796</c:v>
                </c:pt>
                <c:pt idx="6">
                  <c:v>558014</c:v>
                </c:pt>
                <c:pt idx="7">
                  <c:v>253055</c:v>
                </c:pt>
                <c:pt idx="8">
                  <c:v>200617</c:v>
                </c:pt>
                <c:pt idx="9">
                  <c:v>170948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669221</c:v>
                </c:pt>
                <c:pt idx="1">
                  <c:v>469652</c:v>
                </c:pt>
                <c:pt idx="2">
                  <c:v>220923</c:v>
                </c:pt>
                <c:pt idx="3">
                  <c:v>174271</c:v>
                </c:pt>
                <c:pt idx="4">
                  <c:v>100216</c:v>
                </c:pt>
                <c:pt idx="5">
                  <c:v>82441</c:v>
                </c:pt>
                <c:pt idx="6">
                  <c:v>68418</c:v>
                </c:pt>
                <c:pt idx="7">
                  <c:v>47028</c:v>
                </c:pt>
                <c:pt idx="8">
                  <c:v>27655</c:v>
                </c:pt>
                <c:pt idx="9">
                  <c:v>17873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595613</c:v>
                </c:pt>
                <c:pt idx="1">
                  <c:v>521537</c:v>
                </c:pt>
                <c:pt idx="2">
                  <c:v>286426</c:v>
                </c:pt>
                <c:pt idx="3">
                  <c:v>241391</c:v>
                </c:pt>
                <c:pt idx="4">
                  <c:v>114054</c:v>
                </c:pt>
                <c:pt idx="5">
                  <c:v>63219</c:v>
                </c:pt>
                <c:pt idx="6">
                  <c:v>62428</c:v>
                </c:pt>
                <c:pt idx="7">
                  <c:v>53191</c:v>
                </c:pt>
                <c:pt idx="8">
                  <c:v>18962</c:v>
                </c:pt>
                <c:pt idx="9">
                  <c:v>15431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547589</c:v>
                </c:pt>
                <c:pt idx="1">
                  <c:v>354698</c:v>
                </c:pt>
                <c:pt idx="2">
                  <c:v>269577</c:v>
                </c:pt>
                <c:pt idx="3">
                  <c:v>216305</c:v>
                </c:pt>
                <c:pt idx="4">
                  <c:v>124301</c:v>
                </c:pt>
                <c:pt idx="5">
                  <c:v>117519</c:v>
                </c:pt>
                <c:pt idx="6">
                  <c:v>55946</c:v>
                </c:pt>
                <c:pt idx="7">
                  <c:v>36236</c:v>
                </c:pt>
                <c:pt idx="8">
                  <c:v>29609</c:v>
                </c:pt>
                <c:pt idx="9">
                  <c:v>27463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ALMERIA</c:v>
                </c:pt>
                <c:pt idx="5">
                  <c:v>BARCELONA</c:v>
                </c:pt>
                <c:pt idx="6">
                  <c:v>LAS PALMAS</c:v>
                </c:pt>
                <c:pt idx="7">
                  <c:v>MELILLA</c:v>
                </c:pt>
                <c:pt idx="8">
                  <c:v>ALICANTE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516417</c:v>
                </c:pt>
                <c:pt idx="1">
                  <c:v>359959</c:v>
                </c:pt>
                <c:pt idx="2">
                  <c:v>228521</c:v>
                </c:pt>
                <c:pt idx="3">
                  <c:v>198945</c:v>
                </c:pt>
                <c:pt idx="4">
                  <c:v>132373</c:v>
                </c:pt>
                <c:pt idx="5">
                  <c:v>101635</c:v>
                </c:pt>
                <c:pt idx="6">
                  <c:v>70797</c:v>
                </c:pt>
                <c:pt idx="7">
                  <c:v>29436</c:v>
                </c:pt>
                <c:pt idx="8">
                  <c:v>23528</c:v>
                </c:pt>
                <c:pt idx="9">
                  <c:v>27426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12244</c:v>
                </c:pt>
                <c:pt idx="1">
                  <c:v>10344</c:v>
                </c:pt>
                <c:pt idx="2">
                  <c:v>6618</c:v>
                </c:pt>
                <c:pt idx="3">
                  <c:v>5990</c:v>
                </c:pt>
                <c:pt idx="4">
                  <c:v>5484</c:v>
                </c:pt>
                <c:pt idx="5">
                  <c:v>5449</c:v>
                </c:pt>
                <c:pt idx="6">
                  <c:v>4176</c:v>
                </c:pt>
                <c:pt idx="7">
                  <c:v>2122</c:v>
                </c:pt>
                <c:pt idx="8">
                  <c:v>1496</c:v>
                </c:pt>
                <c:pt idx="9">
                  <c:v>1371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13002</c:v>
                </c:pt>
                <c:pt idx="1">
                  <c:v>11239</c:v>
                </c:pt>
                <c:pt idx="2">
                  <c:v>6106</c:v>
                </c:pt>
                <c:pt idx="3">
                  <c:v>6914</c:v>
                </c:pt>
                <c:pt idx="4">
                  <c:v>5004</c:v>
                </c:pt>
                <c:pt idx="5">
                  <c:v>5051</c:v>
                </c:pt>
                <c:pt idx="6">
                  <c:v>3855</c:v>
                </c:pt>
                <c:pt idx="7">
                  <c:v>2063</c:v>
                </c:pt>
                <c:pt idx="8">
                  <c:v>1574</c:v>
                </c:pt>
                <c:pt idx="9">
                  <c:v>1326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132722450</c:v>
                </c:pt>
                <c:pt idx="1">
                  <c:v>120812077</c:v>
                </c:pt>
                <c:pt idx="2">
                  <c:v>79538527</c:v>
                </c:pt>
                <c:pt idx="3">
                  <c:v>76200387</c:v>
                </c:pt>
                <c:pt idx="4">
                  <c:v>76123410</c:v>
                </c:pt>
                <c:pt idx="5">
                  <c:v>71908334</c:v>
                </c:pt>
                <c:pt idx="6">
                  <c:v>31680894</c:v>
                </c:pt>
                <c:pt idx="7">
                  <c:v>27732609</c:v>
                </c:pt>
                <c:pt idx="8">
                  <c:v>21477871</c:v>
                </c:pt>
                <c:pt idx="9">
                  <c:v>18579515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121315189</c:v>
                </c:pt>
                <c:pt idx="1">
                  <c:v>107028471</c:v>
                </c:pt>
                <c:pt idx="2">
                  <c:v>84561092</c:v>
                </c:pt>
                <c:pt idx="3">
                  <c:v>74335796</c:v>
                </c:pt>
                <c:pt idx="4">
                  <c:v>63210756</c:v>
                </c:pt>
                <c:pt idx="5">
                  <c:v>68021128</c:v>
                </c:pt>
                <c:pt idx="6">
                  <c:v>26807853</c:v>
                </c:pt>
                <c:pt idx="7">
                  <c:v>25885818</c:v>
                </c:pt>
                <c:pt idx="8">
                  <c:v>21653483</c:v>
                </c:pt>
                <c:pt idx="9">
                  <c:v>17447747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358</c:v>
                </c:pt>
                <c:pt idx="1">
                  <c:v>313</c:v>
                </c:pt>
                <c:pt idx="2">
                  <c:v>189</c:v>
                </c:pt>
                <c:pt idx="3">
                  <c:v>175</c:v>
                </c:pt>
                <c:pt idx="4">
                  <c:v>134</c:v>
                </c:pt>
                <c:pt idx="5">
                  <c:v>117</c:v>
                </c:pt>
                <c:pt idx="6">
                  <c:v>52</c:v>
                </c:pt>
                <c:pt idx="7">
                  <c:v>49</c:v>
                </c:pt>
                <c:pt idx="8">
                  <c:v>32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BAHIA DE CADIZ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SEVILLA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357</c:v>
                </c:pt>
                <c:pt idx="1">
                  <c:v>327</c:v>
                </c:pt>
                <c:pt idx="2">
                  <c:v>217</c:v>
                </c:pt>
                <c:pt idx="3">
                  <c:v>196</c:v>
                </c:pt>
                <c:pt idx="4">
                  <c:v>105</c:v>
                </c:pt>
                <c:pt idx="5">
                  <c:v>119</c:v>
                </c:pt>
                <c:pt idx="6">
                  <c:v>47</c:v>
                </c:pt>
                <c:pt idx="7">
                  <c:v>64</c:v>
                </c:pt>
                <c:pt idx="8">
                  <c:v>21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D21" sqref="D21:H31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38994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12678090</v>
      </c>
      <c r="E8" s="61">
        <v>13070264</v>
      </c>
      <c r="F8" s="61">
        <v>84682959</v>
      </c>
      <c r="G8" s="61">
        <v>87915357</v>
      </c>
      <c r="H8" s="61">
        <v>3232398</v>
      </c>
      <c r="I8" s="62">
        <f>((G8*100/F8)-100)</f>
        <v>3.8170584001440062</v>
      </c>
    </row>
    <row r="9" spans="1:9" x14ac:dyDescent="0.25">
      <c r="A9" s="63"/>
      <c r="B9" s="64"/>
      <c r="C9" s="60" t="s">
        <v>15</v>
      </c>
      <c r="D9" s="61">
        <v>10184276</v>
      </c>
      <c r="E9" s="61">
        <v>9579210</v>
      </c>
      <c r="F9" s="61">
        <v>65611077</v>
      </c>
      <c r="G9" s="61">
        <v>64719469</v>
      </c>
      <c r="H9" s="61">
        <v>-891608</v>
      </c>
      <c r="I9" s="62">
        <f t="shared" ref="I9:I19" si="0">((G9*100/F9)-100)</f>
        <v>-1.3589290722967462</v>
      </c>
    </row>
    <row r="10" spans="1:9" x14ac:dyDescent="0.25">
      <c r="A10" s="63"/>
      <c r="B10" s="59" t="s">
        <v>16</v>
      </c>
      <c r="C10" s="60" t="s">
        <v>17</v>
      </c>
      <c r="D10" s="61">
        <v>4573411</v>
      </c>
      <c r="E10" s="61">
        <v>5290257</v>
      </c>
      <c r="F10" s="61">
        <v>31274713</v>
      </c>
      <c r="G10" s="61">
        <v>35141905</v>
      </c>
      <c r="H10" s="61">
        <v>3867192</v>
      </c>
      <c r="I10" s="62">
        <f t="shared" si="0"/>
        <v>12.365235773706374</v>
      </c>
    </row>
    <row r="11" spans="1:9" x14ac:dyDescent="0.25">
      <c r="A11" s="63"/>
      <c r="B11" s="63"/>
      <c r="C11" s="60" t="s">
        <v>18</v>
      </c>
      <c r="D11" s="61">
        <v>9925211</v>
      </c>
      <c r="E11" s="61">
        <v>11115686</v>
      </c>
      <c r="F11" s="61">
        <v>66237052</v>
      </c>
      <c r="G11" s="61">
        <v>70063222</v>
      </c>
      <c r="H11" s="61">
        <v>3826170</v>
      </c>
      <c r="I11" s="62">
        <f t="shared" si="0"/>
        <v>5.7764799073485307</v>
      </c>
    </row>
    <row r="12" spans="1:9" x14ac:dyDescent="0.25">
      <c r="A12" s="64"/>
      <c r="B12" s="64"/>
      <c r="C12" s="60" t="s">
        <v>2</v>
      </c>
      <c r="D12" s="61">
        <v>14498622</v>
      </c>
      <c r="E12" s="61">
        <v>16405943</v>
      </c>
      <c r="F12" s="61">
        <v>97511765</v>
      </c>
      <c r="G12" s="61">
        <v>105205127</v>
      </c>
      <c r="H12" s="61">
        <v>7693362</v>
      </c>
      <c r="I12" s="62">
        <f t="shared" si="0"/>
        <v>7.8896756714433423</v>
      </c>
    </row>
    <row r="13" spans="1:9" x14ac:dyDescent="0.25">
      <c r="A13" s="65"/>
      <c r="B13" s="65"/>
      <c r="C13" s="66" t="s">
        <v>2</v>
      </c>
      <c r="D13" s="67">
        <v>37360988</v>
      </c>
      <c r="E13" s="67">
        <v>39055417</v>
      </c>
      <c r="F13" s="67">
        <v>247805801</v>
      </c>
      <c r="G13" s="67">
        <v>257839953</v>
      </c>
      <c r="H13" s="67">
        <v>10034152</v>
      </c>
      <c r="I13" s="68">
        <f t="shared" si="0"/>
        <v>4.0491998006132235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22763</v>
      </c>
      <c r="E14" s="61">
        <v>23760</v>
      </c>
      <c r="F14" s="61">
        <v>134815</v>
      </c>
      <c r="G14" s="61">
        <v>144881</v>
      </c>
      <c r="H14" s="61">
        <v>10066</v>
      </c>
      <c r="I14" s="62">
        <f t="shared" si="0"/>
        <v>7.4665282053183972</v>
      </c>
    </row>
    <row r="15" spans="1:9" x14ac:dyDescent="0.25">
      <c r="A15" s="63"/>
      <c r="B15" s="59" t="s">
        <v>7</v>
      </c>
      <c r="C15" s="60" t="s">
        <v>8</v>
      </c>
      <c r="D15" s="61">
        <v>630755</v>
      </c>
      <c r="E15" s="61">
        <v>582080</v>
      </c>
      <c r="F15" s="61">
        <v>4056049</v>
      </c>
      <c r="G15" s="61">
        <v>4042755</v>
      </c>
      <c r="H15" s="61">
        <v>-13294</v>
      </c>
      <c r="I15" s="62">
        <f t="shared" si="0"/>
        <v>-0.32775738162926871</v>
      </c>
    </row>
    <row r="16" spans="1:9" x14ac:dyDescent="0.25">
      <c r="A16" s="63"/>
      <c r="B16" s="64"/>
      <c r="C16" s="60" t="s">
        <v>9</v>
      </c>
      <c r="D16" s="61">
        <v>292340</v>
      </c>
      <c r="E16" s="61">
        <v>288650</v>
      </c>
      <c r="F16" s="61">
        <v>1786985</v>
      </c>
      <c r="G16" s="61">
        <v>1689726</v>
      </c>
      <c r="H16" s="61">
        <v>-97259</v>
      </c>
      <c r="I16" s="62">
        <f t="shared" si="0"/>
        <v>-5.4426310237634965</v>
      </c>
    </row>
    <row r="17" spans="1:9" x14ac:dyDescent="0.25">
      <c r="A17" s="64"/>
      <c r="B17" s="69" t="s">
        <v>10</v>
      </c>
      <c r="C17" s="60" t="s">
        <v>11</v>
      </c>
      <c r="D17" s="61">
        <v>308257</v>
      </c>
      <c r="E17" s="61">
        <v>271683</v>
      </c>
      <c r="F17" s="61">
        <v>2074067</v>
      </c>
      <c r="G17" s="61">
        <v>2097500</v>
      </c>
      <c r="H17" s="61">
        <v>23433</v>
      </c>
      <c r="I17" s="62">
        <f t="shared" si="0"/>
        <v>1.1298092105992765</v>
      </c>
    </row>
    <row r="18" spans="1:9" x14ac:dyDescent="0.25">
      <c r="A18" s="70"/>
      <c r="B18" s="70"/>
      <c r="C18" s="66" t="s">
        <v>2</v>
      </c>
      <c r="D18" s="67">
        <v>1254115</v>
      </c>
      <c r="E18" s="67">
        <v>1166173</v>
      </c>
      <c r="F18" s="67">
        <v>8051916</v>
      </c>
      <c r="G18" s="67">
        <v>7974862</v>
      </c>
      <c r="H18" s="67">
        <v>-77054</v>
      </c>
      <c r="I18" s="68">
        <f t="shared" si="0"/>
        <v>-0.95696477707915051</v>
      </c>
    </row>
    <row r="19" spans="1:9" x14ac:dyDescent="0.25">
      <c r="A19" s="71"/>
      <c r="B19" s="71"/>
      <c r="C19" s="72" t="s">
        <v>1</v>
      </c>
      <c r="D19" s="73">
        <f>+D13+D18</f>
        <v>38615103</v>
      </c>
      <c r="E19" s="73">
        <f t="shared" ref="E19:G19" si="1">+E13+E18</f>
        <v>40221590</v>
      </c>
      <c r="F19" s="73">
        <f t="shared" si="1"/>
        <v>255857717</v>
      </c>
      <c r="G19" s="73">
        <f t="shared" si="1"/>
        <v>265814815</v>
      </c>
      <c r="H19" s="73">
        <f t="shared" ref="H19" si="2">G19-F19</f>
        <v>9957098</v>
      </c>
      <c r="I19" s="74">
        <f t="shared" si="0"/>
        <v>3.8916543603803007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6041331</v>
      </c>
      <c r="E21" s="61">
        <v>6813075</v>
      </c>
      <c r="F21" s="61">
        <v>39638166</v>
      </c>
      <c r="G21" s="61">
        <v>42146871</v>
      </c>
      <c r="H21" s="61">
        <v>2508705</v>
      </c>
      <c r="I21" s="62">
        <f t="shared" ref="I21:I31" si="3">((G21*100/F21)-100)</f>
        <v>6.3290138095692896</v>
      </c>
    </row>
    <row r="22" spans="1:9" x14ac:dyDescent="0.25">
      <c r="A22" s="63"/>
      <c r="B22" s="64"/>
      <c r="C22" s="60" t="s">
        <v>22</v>
      </c>
      <c r="D22" s="61">
        <v>5505469</v>
      </c>
      <c r="E22" s="61">
        <v>6488742</v>
      </c>
      <c r="F22" s="61">
        <v>36648244</v>
      </c>
      <c r="G22" s="61">
        <v>38905903</v>
      </c>
      <c r="H22" s="61">
        <v>2257659</v>
      </c>
      <c r="I22" s="62">
        <f t="shared" si="3"/>
        <v>6.1603470005275085</v>
      </c>
    </row>
    <row r="23" spans="1:9" x14ac:dyDescent="0.25">
      <c r="A23" s="63"/>
      <c r="B23" s="69" t="s">
        <v>23</v>
      </c>
      <c r="C23" s="60" t="s">
        <v>24</v>
      </c>
      <c r="D23" s="61">
        <v>3569759</v>
      </c>
      <c r="E23" s="61">
        <v>3900387</v>
      </c>
      <c r="F23" s="61">
        <v>23033992</v>
      </c>
      <c r="G23" s="61">
        <v>25287710</v>
      </c>
      <c r="H23" s="61">
        <v>2253718</v>
      </c>
      <c r="I23" s="62">
        <f t="shared" si="3"/>
        <v>9.78431354842877</v>
      </c>
    </row>
    <row r="24" spans="1:9" x14ac:dyDescent="0.25">
      <c r="A24" s="63"/>
      <c r="B24" s="59" t="s">
        <v>25</v>
      </c>
      <c r="C24" s="60" t="s">
        <v>26</v>
      </c>
      <c r="D24" s="61">
        <v>953539</v>
      </c>
      <c r="E24" s="61">
        <v>1038438</v>
      </c>
      <c r="F24" s="61">
        <v>6424447.4900000002</v>
      </c>
      <c r="G24" s="61">
        <v>6708988.5</v>
      </c>
      <c r="H24" s="61">
        <v>284541.00999999978</v>
      </c>
      <c r="I24" s="62">
        <f t="shared" si="3"/>
        <v>4.4290347215523695</v>
      </c>
    </row>
    <row r="25" spans="1:9" x14ac:dyDescent="0.25">
      <c r="A25" s="63"/>
      <c r="B25" s="63"/>
      <c r="C25" s="60" t="s">
        <v>21</v>
      </c>
      <c r="D25" s="61">
        <v>464083.5</v>
      </c>
      <c r="E25" s="61">
        <v>529242</v>
      </c>
      <c r="F25" s="61">
        <v>3166750.39</v>
      </c>
      <c r="G25" s="61">
        <v>3114544</v>
      </c>
      <c r="H25" s="61">
        <v>-52206.39000000013</v>
      </c>
      <c r="I25" s="62">
        <f t="shared" si="3"/>
        <v>-1.648579255405096</v>
      </c>
    </row>
    <row r="26" spans="1:9" x14ac:dyDescent="0.25">
      <c r="A26" s="63"/>
      <c r="B26" s="59" t="s">
        <v>27</v>
      </c>
      <c r="C26" s="60" t="s">
        <v>28</v>
      </c>
      <c r="D26" s="61">
        <v>3231743</v>
      </c>
      <c r="E26" s="61">
        <v>3434259</v>
      </c>
      <c r="F26" s="61">
        <v>12307067</v>
      </c>
      <c r="G26" s="61">
        <v>12602278</v>
      </c>
      <c r="H26" s="61">
        <v>295211</v>
      </c>
      <c r="I26" s="62">
        <f t="shared" si="3"/>
        <v>2.3987112445231702</v>
      </c>
    </row>
    <row r="27" spans="1:9" x14ac:dyDescent="0.25">
      <c r="A27" s="63"/>
      <c r="B27" s="64"/>
      <c r="C27" s="60" t="s">
        <v>29</v>
      </c>
      <c r="D27" s="61">
        <v>390144</v>
      </c>
      <c r="E27" s="61">
        <v>427327</v>
      </c>
      <c r="F27" s="61">
        <v>2042753</v>
      </c>
      <c r="G27" s="61">
        <v>1936213</v>
      </c>
      <c r="H27" s="61">
        <v>-106540</v>
      </c>
      <c r="I27" s="62">
        <f t="shared" si="3"/>
        <v>-5.2155106368709312</v>
      </c>
    </row>
    <row r="28" spans="1:9" x14ac:dyDescent="0.25">
      <c r="A28" s="63"/>
      <c r="B28" s="69" t="s">
        <v>30</v>
      </c>
      <c r="C28" s="60" t="s">
        <v>31</v>
      </c>
      <c r="D28" s="61">
        <v>569084</v>
      </c>
      <c r="E28" s="61">
        <v>600722</v>
      </c>
      <c r="F28" s="61">
        <v>1759947</v>
      </c>
      <c r="G28" s="61">
        <v>1848067</v>
      </c>
      <c r="H28" s="61">
        <v>88120</v>
      </c>
      <c r="I28" s="62">
        <f t="shared" si="3"/>
        <v>5.0069689598607283</v>
      </c>
    </row>
    <row r="29" spans="1:9" x14ac:dyDescent="0.25">
      <c r="A29" s="63"/>
      <c r="B29" s="59" t="s">
        <v>32</v>
      </c>
      <c r="C29" s="60" t="s">
        <v>33</v>
      </c>
      <c r="D29" s="61">
        <v>11385</v>
      </c>
      <c r="E29" s="61">
        <v>11569</v>
      </c>
      <c r="F29" s="61">
        <v>69842</v>
      </c>
      <c r="G29" s="61">
        <v>69112</v>
      </c>
      <c r="H29" s="61">
        <v>-730</v>
      </c>
      <c r="I29" s="62">
        <f t="shared" si="3"/>
        <v>-1.0452163454654766</v>
      </c>
    </row>
    <row r="30" spans="1:9" x14ac:dyDescent="0.25">
      <c r="A30" s="63"/>
      <c r="B30" s="63"/>
      <c r="C30" s="60" t="s">
        <v>34</v>
      </c>
      <c r="D30" s="61">
        <v>124019260</v>
      </c>
      <c r="E30" s="61">
        <v>132381733</v>
      </c>
      <c r="F30" s="61">
        <v>756527847</v>
      </c>
      <c r="G30" s="61">
        <v>802352424</v>
      </c>
      <c r="H30" s="61">
        <v>45824577</v>
      </c>
      <c r="I30" s="62">
        <f t="shared" si="3"/>
        <v>6.0572227686947286</v>
      </c>
    </row>
    <row r="31" spans="1:9" x14ac:dyDescent="0.25">
      <c r="A31" s="76"/>
      <c r="B31" s="77"/>
      <c r="C31" s="60" t="s">
        <v>35</v>
      </c>
      <c r="D31" s="61">
        <v>225</v>
      </c>
      <c r="E31" s="61">
        <v>231</v>
      </c>
      <c r="F31" s="61">
        <v>1601</v>
      </c>
      <c r="G31" s="61">
        <v>1586</v>
      </c>
      <c r="H31" s="61">
        <v>-15</v>
      </c>
      <c r="I31" s="62">
        <f t="shared" si="3"/>
        <v>-0.93691442848219708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1146108</v>
      </c>
      <c r="C7" s="37">
        <v>1329551</v>
      </c>
      <c r="D7" s="37">
        <v>8668246</v>
      </c>
      <c r="E7" s="37">
        <v>8307575</v>
      </c>
      <c r="F7" s="10">
        <f>((E7*100)/D7)-100</f>
        <v>-4.1608302302449687</v>
      </c>
      <c r="G7" s="1"/>
      <c r="H7" s="1"/>
      <c r="I7" s="1"/>
    </row>
    <row r="8" spans="1:12" x14ac:dyDescent="0.25">
      <c r="A8" s="11" t="s">
        <v>42</v>
      </c>
      <c r="B8" s="38">
        <v>322378</v>
      </c>
      <c r="C8" s="38">
        <v>312636</v>
      </c>
      <c r="D8" s="38">
        <v>2042176</v>
      </c>
      <c r="E8" s="38">
        <v>2193085</v>
      </c>
      <c r="F8" s="13">
        <f t="shared" ref="F8:F35" si="0">((E8*100)/D8)-100</f>
        <v>7.3896177410761794</v>
      </c>
      <c r="G8" s="1"/>
      <c r="H8" s="1"/>
      <c r="I8" s="1"/>
    </row>
    <row r="9" spans="1:12" x14ac:dyDescent="0.25">
      <c r="A9" s="8" t="s">
        <v>43</v>
      </c>
      <c r="B9" s="37">
        <v>608741</v>
      </c>
      <c r="C9" s="37">
        <v>814728</v>
      </c>
      <c r="D9" s="37">
        <v>4074422</v>
      </c>
      <c r="E9" s="37">
        <v>4048920</v>
      </c>
      <c r="F9" s="10">
        <f t="shared" si="0"/>
        <v>-0.62590472955427856</v>
      </c>
      <c r="G9" s="1"/>
      <c r="H9" s="1"/>
      <c r="I9" s="1"/>
    </row>
    <row r="10" spans="1:12" x14ac:dyDescent="0.25">
      <c r="A10" s="11" t="s">
        <v>44</v>
      </c>
      <c r="B10" s="38">
        <v>443728</v>
      </c>
      <c r="C10" s="38">
        <v>579877</v>
      </c>
      <c r="D10" s="38">
        <v>2887282</v>
      </c>
      <c r="E10" s="38">
        <v>3744267</v>
      </c>
      <c r="F10" s="13">
        <f t="shared" si="0"/>
        <v>29.681375078707248</v>
      </c>
      <c r="G10" s="1"/>
      <c r="H10" s="1"/>
      <c r="I10" s="1"/>
    </row>
    <row r="11" spans="1:12" x14ac:dyDescent="0.25">
      <c r="A11" s="8" t="s">
        <v>45</v>
      </c>
      <c r="B11" s="37">
        <v>6062228</v>
      </c>
      <c r="C11" s="37">
        <v>6409494</v>
      </c>
      <c r="D11" s="37">
        <v>39402124</v>
      </c>
      <c r="E11" s="37">
        <v>42197382</v>
      </c>
      <c r="F11" s="10">
        <f t="shared" si="0"/>
        <v>7.094181014201169</v>
      </c>
      <c r="G11" s="1"/>
      <c r="H11" s="1"/>
      <c r="I11" s="1"/>
    </row>
    <row r="12" spans="1:12" x14ac:dyDescent="0.25">
      <c r="A12" s="11" t="s">
        <v>46</v>
      </c>
      <c r="B12" s="38">
        <v>512808</v>
      </c>
      <c r="C12" s="38">
        <v>615623</v>
      </c>
      <c r="D12" s="38">
        <v>3339540</v>
      </c>
      <c r="E12" s="38">
        <v>3501516</v>
      </c>
      <c r="F12" s="13">
        <f t="shared" si="0"/>
        <v>4.8502488366661254</v>
      </c>
      <c r="G12" s="1"/>
      <c r="H12" s="1"/>
      <c r="I12" s="1"/>
    </row>
    <row r="13" spans="1:12" x14ac:dyDescent="0.25">
      <c r="A13" s="8" t="s">
        <v>47</v>
      </c>
      <c r="B13" s="37">
        <v>1376852</v>
      </c>
      <c r="C13" s="37">
        <v>1406624</v>
      </c>
      <c r="D13" s="37">
        <v>7906269</v>
      </c>
      <c r="E13" s="37">
        <v>8587040</v>
      </c>
      <c r="F13" s="10">
        <f t="shared" si="0"/>
        <v>8.6105216000113387</v>
      </c>
      <c r="G13" s="1"/>
      <c r="H13" s="1"/>
      <c r="I13" s="1"/>
    </row>
    <row r="14" spans="1:12" x14ac:dyDescent="0.25">
      <c r="A14" s="11" t="s">
        <v>48</v>
      </c>
      <c r="B14" s="38">
        <v>4080136</v>
      </c>
      <c r="C14" s="38">
        <v>4136588</v>
      </c>
      <c r="D14" s="38">
        <v>26406368</v>
      </c>
      <c r="E14" s="38">
        <v>27439003</v>
      </c>
      <c r="F14" s="13">
        <f t="shared" si="0"/>
        <v>3.9105529393516036</v>
      </c>
      <c r="G14" s="1"/>
      <c r="H14" s="1"/>
      <c r="I14" s="1"/>
    </row>
    <row r="15" spans="1:12" x14ac:dyDescent="0.25">
      <c r="A15" s="8" t="s">
        <v>49</v>
      </c>
      <c r="B15" s="37">
        <v>2760867</v>
      </c>
      <c r="C15" s="37">
        <v>3195878</v>
      </c>
      <c r="D15" s="37">
        <v>19390821</v>
      </c>
      <c r="E15" s="37">
        <v>21629595</v>
      </c>
      <c r="F15" s="10">
        <f t="shared" si="0"/>
        <v>11.545534869307488</v>
      </c>
      <c r="G15" s="1"/>
      <c r="H15" s="1"/>
      <c r="I15" s="1"/>
    </row>
    <row r="16" spans="1:12" x14ac:dyDescent="0.25">
      <c r="A16" s="11" t="s">
        <v>50</v>
      </c>
      <c r="B16" s="38">
        <v>2431033</v>
      </c>
      <c r="C16" s="38">
        <v>2125197</v>
      </c>
      <c r="D16" s="38">
        <v>15503773</v>
      </c>
      <c r="E16" s="38">
        <v>15214062</v>
      </c>
      <c r="F16" s="13">
        <f t="shared" si="0"/>
        <v>-1.8686483606280859</v>
      </c>
      <c r="G16" s="1"/>
      <c r="H16" s="1"/>
      <c r="I16" s="1"/>
    </row>
    <row r="17" spans="1:9" x14ac:dyDescent="0.25">
      <c r="A17" s="8" t="s">
        <v>51</v>
      </c>
      <c r="B17" s="37">
        <v>1259982</v>
      </c>
      <c r="C17" s="37">
        <v>1311256</v>
      </c>
      <c r="D17" s="37">
        <v>8061716</v>
      </c>
      <c r="E17" s="37">
        <v>7763541</v>
      </c>
      <c r="F17" s="10">
        <f t="shared" si="0"/>
        <v>-3.6986542319277902</v>
      </c>
      <c r="G17" s="1"/>
      <c r="H17" s="1"/>
      <c r="I17" s="1"/>
    </row>
    <row r="18" spans="1:9" x14ac:dyDescent="0.25">
      <c r="A18" s="11" t="s">
        <v>52</v>
      </c>
      <c r="B18" s="38">
        <v>166806</v>
      </c>
      <c r="C18" s="38">
        <v>208591</v>
      </c>
      <c r="D18" s="38">
        <v>1081970</v>
      </c>
      <c r="E18" s="38">
        <v>1349745</v>
      </c>
      <c r="F18" s="13">
        <f t="shared" si="0"/>
        <v>24.748837768145137</v>
      </c>
      <c r="G18" s="1"/>
      <c r="H18" s="1"/>
      <c r="I18" s="1"/>
    </row>
    <row r="19" spans="1:9" x14ac:dyDescent="0.25">
      <c r="A19" s="8" t="s">
        <v>53</v>
      </c>
      <c r="B19" s="37">
        <v>960292</v>
      </c>
      <c r="C19" s="37">
        <v>750684</v>
      </c>
      <c r="D19" s="37">
        <v>5515811</v>
      </c>
      <c r="E19" s="37">
        <v>5751523</v>
      </c>
      <c r="F19" s="10">
        <f t="shared" si="0"/>
        <v>4.2733879025224013</v>
      </c>
      <c r="G19" s="1"/>
      <c r="H19" s="1"/>
      <c r="I19" s="1"/>
    </row>
    <row r="20" spans="1:9" x14ac:dyDescent="0.25">
      <c r="A20" s="11" t="s">
        <v>54</v>
      </c>
      <c r="B20" s="38">
        <v>1942878</v>
      </c>
      <c r="C20" s="38">
        <v>1969625</v>
      </c>
      <c r="D20" s="38">
        <v>13543387</v>
      </c>
      <c r="E20" s="38">
        <v>11864266</v>
      </c>
      <c r="F20" s="13">
        <f t="shared" si="0"/>
        <v>-12.398087716167311</v>
      </c>
      <c r="G20" s="1"/>
      <c r="H20" s="1"/>
      <c r="I20" s="1"/>
    </row>
    <row r="21" spans="1:9" x14ac:dyDescent="0.25">
      <c r="A21" s="8" t="s">
        <v>55</v>
      </c>
      <c r="B21" s="37">
        <v>1756241</v>
      </c>
      <c r="C21" s="37">
        <v>1671512</v>
      </c>
      <c r="D21" s="37">
        <v>11132852</v>
      </c>
      <c r="E21" s="37">
        <v>11598256</v>
      </c>
      <c r="F21" s="10">
        <f t="shared" si="0"/>
        <v>4.1804561849919537</v>
      </c>
      <c r="G21" s="1"/>
      <c r="H21" s="1"/>
      <c r="I21" s="1"/>
    </row>
    <row r="22" spans="1:9" x14ac:dyDescent="0.25">
      <c r="A22" s="11" t="s">
        <v>56</v>
      </c>
      <c r="B22" s="38">
        <v>2107132</v>
      </c>
      <c r="C22" s="38">
        <v>2369265</v>
      </c>
      <c r="D22" s="38">
        <v>14736729</v>
      </c>
      <c r="E22" s="38">
        <v>14353117</v>
      </c>
      <c r="F22" s="13">
        <f t="shared" si="0"/>
        <v>-2.6031014073747372</v>
      </c>
      <c r="G22" s="1"/>
      <c r="H22" s="1"/>
      <c r="I22" s="1"/>
    </row>
    <row r="23" spans="1:9" x14ac:dyDescent="0.25">
      <c r="A23" s="8" t="s">
        <v>57</v>
      </c>
      <c r="B23" s="37">
        <v>486760</v>
      </c>
      <c r="C23" s="37">
        <v>442107</v>
      </c>
      <c r="D23" s="37">
        <v>2634826</v>
      </c>
      <c r="E23" s="37">
        <v>2737497</v>
      </c>
      <c r="F23" s="10">
        <f t="shared" si="0"/>
        <v>3.8966899522017826</v>
      </c>
      <c r="G23" s="1"/>
      <c r="H23" s="1"/>
      <c r="I23" s="1"/>
    </row>
    <row r="24" spans="1:9" x14ac:dyDescent="0.25">
      <c r="A24" s="11" t="s">
        <v>58</v>
      </c>
      <c r="B24" s="38">
        <v>174056</v>
      </c>
      <c r="C24" s="38">
        <v>162650</v>
      </c>
      <c r="D24" s="38">
        <v>1162426</v>
      </c>
      <c r="E24" s="38">
        <v>1091619</v>
      </c>
      <c r="F24" s="13">
        <f t="shared" si="0"/>
        <v>-6.0913124792459854</v>
      </c>
      <c r="G24" s="1"/>
      <c r="H24" s="1"/>
      <c r="I24" s="1"/>
    </row>
    <row r="25" spans="1:9" x14ac:dyDescent="0.25">
      <c r="A25" s="8" t="s">
        <v>59</v>
      </c>
      <c r="B25" s="37">
        <v>85146</v>
      </c>
      <c r="C25" s="37">
        <v>60007</v>
      </c>
      <c r="D25" s="37">
        <v>479317</v>
      </c>
      <c r="E25" s="37">
        <v>483354</v>
      </c>
      <c r="F25" s="10">
        <f t="shared" si="0"/>
        <v>0.84224010414818906</v>
      </c>
      <c r="G25" s="1"/>
      <c r="H25" s="1"/>
      <c r="I25" s="1"/>
    </row>
    <row r="26" spans="1:9" x14ac:dyDescent="0.25">
      <c r="A26" s="11" t="s">
        <v>60</v>
      </c>
      <c r="B26" s="38">
        <v>239378</v>
      </c>
      <c r="C26" s="38">
        <v>226945</v>
      </c>
      <c r="D26" s="38">
        <v>1623495</v>
      </c>
      <c r="E26" s="38">
        <v>1697769</v>
      </c>
      <c r="F26" s="13">
        <f t="shared" si="0"/>
        <v>4.5749447950255444</v>
      </c>
      <c r="G26" s="1"/>
      <c r="H26" s="1"/>
      <c r="I26" s="1"/>
    </row>
    <row r="27" spans="1:9" x14ac:dyDescent="0.25">
      <c r="A27" s="8" t="s">
        <v>61</v>
      </c>
      <c r="B27" s="37">
        <v>416161</v>
      </c>
      <c r="C27" s="37">
        <v>375083</v>
      </c>
      <c r="D27" s="37">
        <v>3078153</v>
      </c>
      <c r="E27" s="37">
        <v>3294323</v>
      </c>
      <c r="F27" s="10">
        <f t="shared" si="0"/>
        <v>7.0227178441097635</v>
      </c>
      <c r="G27" s="1"/>
      <c r="H27" s="1"/>
      <c r="I27" s="1"/>
    </row>
    <row r="28" spans="1:9" x14ac:dyDescent="0.25">
      <c r="A28" s="11" t="s">
        <v>62</v>
      </c>
      <c r="B28" s="38">
        <v>1687811</v>
      </c>
      <c r="C28" s="38">
        <v>1803682</v>
      </c>
      <c r="D28" s="38">
        <v>11476202</v>
      </c>
      <c r="E28" s="38">
        <v>11525064</v>
      </c>
      <c r="F28" s="13">
        <f t="shared" si="0"/>
        <v>0.42576803719558143</v>
      </c>
      <c r="G28" s="1"/>
      <c r="H28" s="1"/>
      <c r="I28" s="1"/>
    </row>
    <row r="29" spans="1:9" x14ac:dyDescent="0.25">
      <c r="A29" s="8" t="s">
        <v>63</v>
      </c>
      <c r="B29" s="37">
        <v>635032</v>
      </c>
      <c r="C29" s="37">
        <v>393764</v>
      </c>
      <c r="D29" s="37">
        <v>3755725</v>
      </c>
      <c r="E29" s="37">
        <v>3446256</v>
      </c>
      <c r="F29" s="10">
        <f t="shared" si="0"/>
        <v>-8.2399270447117345</v>
      </c>
      <c r="G29" s="1"/>
      <c r="H29" s="1"/>
      <c r="I29" s="1"/>
    </row>
    <row r="30" spans="1:9" x14ac:dyDescent="0.25">
      <c r="A30" s="11" t="s">
        <v>64</v>
      </c>
      <c r="B30" s="38">
        <v>455090</v>
      </c>
      <c r="C30" s="38">
        <v>450237</v>
      </c>
      <c r="D30" s="38">
        <v>2680789</v>
      </c>
      <c r="E30" s="38">
        <v>3045584</v>
      </c>
      <c r="F30" s="13">
        <f t="shared" si="0"/>
        <v>13.60774756983858</v>
      </c>
      <c r="G30" s="1"/>
      <c r="H30" s="1"/>
      <c r="I30" s="1"/>
    </row>
    <row r="31" spans="1:9" x14ac:dyDescent="0.25">
      <c r="A31" s="8" t="s">
        <v>65</v>
      </c>
      <c r="B31" s="37">
        <v>2401330</v>
      </c>
      <c r="C31" s="37">
        <v>2331064</v>
      </c>
      <c r="D31" s="37">
        <v>17797946</v>
      </c>
      <c r="E31" s="37">
        <v>18112596</v>
      </c>
      <c r="F31" s="10">
        <f t="shared" si="0"/>
        <v>1.7679006330281055</v>
      </c>
      <c r="G31" s="1"/>
      <c r="H31" s="1"/>
      <c r="I31" s="1"/>
    </row>
    <row r="32" spans="1:9" x14ac:dyDescent="0.25">
      <c r="A32" s="11" t="s">
        <v>66</v>
      </c>
      <c r="B32" s="38">
        <v>3572750</v>
      </c>
      <c r="C32" s="38">
        <v>4188278</v>
      </c>
      <c r="D32" s="38">
        <v>23940209</v>
      </c>
      <c r="E32" s="38">
        <v>27132216</v>
      </c>
      <c r="F32" s="13">
        <f t="shared" si="0"/>
        <v>13.333246171743951</v>
      </c>
      <c r="G32" s="1"/>
      <c r="H32" s="1"/>
      <c r="I32" s="1"/>
    </row>
    <row r="33" spans="1:9" x14ac:dyDescent="0.25">
      <c r="A33" s="8" t="s">
        <v>67</v>
      </c>
      <c r="B33" s="37">
        <v>413939</v>
      </c>
      <c r="C33" s="37">
        <v>478735</v>
      </c>
      <c r="D33" s="37">
        <v>2859062</v>
      </c>
      <c r="E33" s="37">
        <v>3014126</v>
      </c>
      <c r="F33" s="10">
        <f t="shared" si="0"/>
        <v>5.4235969699153088</v>
      </c>
      <c r="G33" s="1"/>
      <c r="H33" s="1"/>
      <c r="I33" s="1"/>
    </row>
    <row r="34" spans="1:9" x14ac:dyDescent="0.25">
      <c r="A34" s="11" t="s">
        <v>68</v>
      </c>
      <c r="B34" s="38">
        <v>109440</v>
      </c>
      <c r="C34" s="38">
        <v>101909</v>
      </c>
      <c r="D34" s="38">
        <v>676081</v>
      </c>
      <c r="E34" s="38">
        <v>691518</v>
      </c>
      <c r="F34" s="13">
        <f t="shared" si="0"/>
        <v>2.283306290222626</v>
      </c>
      <c r="G34" s="1"/>
      <c r="H34" s="1"/>
      <c r="I34" s="1"/>
    </row>
    <row r="35" spans="1:9" x14ac:dyDescent="0.25">
      <c r="A35" s="14" t="s">
        <v>69</v>
      </c>
      <c r="B35" s="15">
        <f>SUM(B7:B34)</f>
        <v>38615103</v>
      </c>
      <c r="C35" s="15">
        <f t="shared" ref="C35:E35" si="1">SUM(C7:C34)</f>
        <v>40221590</v>
      </c>
      <c r="D35" s="15">
        <f t="shared" si="1"/>
        <v>255857717</v>
      </c>
      <c r="E35" s="15">
        <f t="shared" si="1"/>
        <v>265814815</v>
      </c>
      <c r="F35" s="16">
        <f t="shared" si="0"/>
        <v>3.8916543603803007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8307575</v>
      </c>
      <c r="C38" s="41">
        <f>D7</f>
        <v>8668246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42197382</v>
      </c>
      <c r="G38" s="42">
        <f>LOOKUP(E38,$A$38:$A$65,$C$38:$C$65)</f>
        <v>39402124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2193085</v>
      </c>
      <c r="C39" s="41">
        <f t="shared" ref="C39:C65" si="5">D8</f>
        <v>2042176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27439003</v>
      </c>
      <c r="G39" s="42">
        <f t="shared" ref="G39:G65" si="8">LOOKUP(E39,$A$38:$A$65,$C$38:$C$65)</f>
        <v>26406368</v>
      </c>
    </row>
    <row r="40" spans="1:9" x14ac:dyDescent="0.25">
      <c r="A40" s="42" t="str">
        <f t="shared" si="3"/>
        <v>ALMERIA</v>
      </c>
      <c r="B40" s="41">
        <f t="shared" si="4"/>
        <v>4048920</v>
      </c>
      <c r="C40" s="41">
        <f t="shared" si="5"/>
        <v>4074422</v>
      </c>
      <c r="D40" s="41">
        <f t="shared" si="6"/>
        <v>15</v>
      </c>
      <c r="E40" s="42" t="str">
        <f t="shared" si="2"/>
        <v>VALENCIA</v>
      </c>
      <c r="F40" s="42">
        <f t="shared" si="7"/>
        <v>27132216</v>
      </c>
      <c r="G40" s="42">
        <f t="shared" si="8"/>
        <v>23940209</v>
      </c>
    </row>
    <row r="41" spans="1:9" x14ac:dyDescent="0.25">
      <c r="A41" s="42" t="str">
        <f t="shared" si="3"/>
        <v>AVILES</v>
      </c>
      <c r="B41" s="41">
        <f t="shared" si="4"/>
        <v>3744267</v>
      </c>
      <c r="C41" s="41">
        <f t="shared" si="5"/>
        <v>2887282</v>
      </c>
      <c r="D41" s="41">
        <f t="shared" si="6"/>
        <v>16</v>
      </c>
      <c r="E41" s="42" t="str">
        <f t="shared" si="2"/>
        <v>BILBAO</v>
      </c>
      <c r="F41" s="42">
        <f t="shared" si="7"/>
        <v>21629595</v>
      </c>
      <c r="G41" s="42">
        <f t="shared" si="8"/>
        <v>19390821</v>
      </c>
    </row>
    <row r="42" spans="1:9" x14ac:dyDescent="0.25">
      <c r="A42" s="42" t="str">
        <f t="shared" si="3"/>
        <v>BAHIA DE ALGECIRAS</v>
      </c>
      <c r="B42" s="41">
        <f t="shared" si="4"/>
        <v>42197382</v>
      </c>
      <c r="C42" s="41">
        <f t="shared" si="5"/>
        <v>39402124</v>
      </c>
      <c r="D42" s="41">
        <f t="shared" si="6"/>
        <v>1</v>
      </c>
      <c r="E42" s="42" t="str">
        <f t="shared" si="2"/>
        <v>TARRAGONA</v>
      </c>
      <c r="F42" s="42">
        <f t="shared" si="7"/>
        <v>18112596</v>
      </c>
      <c r="G42" s="42">
        <f t="shared" si="8"/>
        <v>17797946</v>
      </c>
    </row>
    <row r="43" spans="1:9" x14ac:dyDescent="0.25">
      <c r="A43" s="42" t="str">
        <f t="shared" si="3"/>
        <v>BAHIA DE CADIZ</v>
      </c>
      <c r="B43" s="41">
        <f t="shared" si="4"/>
        <v>3501516</v>
      </c>
      <c r="C43" s="41">
        <f t="shared" si="5"/>
        <v>3339540</v>
      </c>
      <c r="D43" s="41">
        <f t="shared" si="6"/>
        <v>17</v>
      </c>
      <c r="E43" s="42" t="str">
        <f t="shared" si="2"/>
        <v>CARTAGENA</v>
      </c>
      <c r="F43" s="42">
        <f t="shared" si="7"/>
        <v>15214062</v>
      </c>
      <c r="G43" s="42">
        <f t="shared" si="8"/>
        <v>15503773</v>
      </c>
    </row>
    <row r="44" spans="1:9" x14ac:dyDescent="0.25">
      <c r="A44" s="42" t="str">
        <f t="shared" si="3"/>
        <v>BALEARES</v>
      </c>
      <c r="B44" s="41">
        <f t="shared" si="4"/>
        <v>8587040</v>
      </c>
      <c r="C44" s="41">
        <f t="shared" si="5"/>
        <v>7906269</v>
      </c>
      <c r="D44" s="41">
        <f t="shared" si="6"/>
        <v>11</v>
      </c>
      <c r="E44" s="42" t="str">
        <f t="shared" si="2"/>
        <v>LAS PALMAS</v>
      </c>
      <c r="F44" s="42">
        <f t="shared" si="7"/>
        <v>14353117</v>
      </c>
      <c r="G44" s="42">
        <f t="shared" si="8"/>
        <v>14736729</v>
      </c>
    </row>
    <row r="45" spans="1:9" x14ac:dyDescent="0.25">
      <c r="A45" s="42" t="str">
        <f t="shared" si="3"/>
        <v>BARCELONA</v>
      </c>
      <c r="B45" s="41">
        <f t="shared" si="4"/>
        <v>27439003</v>
      </c>
      <c r="C45" s="41">
        <f t="shared" si="5"/>
        <v>26406368</v>
      </c>
      <c r="D45" s="41">
        <f t="shared" si="6"/>
        <v>2</v>
      </c>
      <c r="E45" s="42" t="str">
        <f t="shared" si="2"/>
        <v>GIJON</v>
      </c>
      <c r="F45" s="42">
        <f t="shared" si="7"/>
        <v>11864266</v>
      </c>
      <c r="G45" s="42">
        <f t="shared" si="8"/>
        <v>13543387</v>
      </c>
    </row>
    <row r="46" spans="1:9" x14ac:dyDescent="0.25">
      <c r="A46" s="42" t="str">
        <f t="shared" si="3"/>
        <v>BILBAO</v>
      </c>
      <c r="B46" s="41">
        <f t="shared" si="4"/>
        <v>21629595</v>
      </c>
      <c r="C46" s="41">
        <f t="shared" si="5"/>
        <v>19390821</v>
      </c>
      <c r="D46" s="41">
        <f t="shared" si="6"/>
        <v>4</v>
      </c>
      <c r="E46" s="42" t="str">
        <f t="shared" si="2"/>
        <v>HUELVA</v>
      </c>
      <c r="F46" s="42">
        <f t="shared" si="7"/>
        <v>11598256</v>
      </c>
      <c r="G46" s="42">
        <f t="shared" si="8"/>
        <v>11132852</v>
      </c>
    </row>
    <row r="47" spans="1:9" x14ac:dyDescent="0.25">
      <c r="A47" s="42" t="str">
        <f t="shared" si="3"/>
        <v>CARTAGENA</v>
      </c>
      <c r="B47" s="41">
        <f t="shared" si="4"/>
        <v>15214062</v>
      </c>
      <c r="C47" s="41">
        <f t="shared" si="5"/>
        <v>15503773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11525064</v>
      </c>
      <c r="G47" s="42">
        <f t="shared" si="8"/>
        <v>11476202</v>
      </c>
    </row>
    <row r="48" spans="1:9" x14ac:dyDescent="0.25">
      <c r="A48" s="42" t="str">
        <f t="shared" si="3"/>
        <v>CASTELLON</v>
      </c>
      <c r="B48" s="41">
        <f t="shared" si="4"/>
        <v>7763541</v>
      </c>
      <c r="C48" s="41">
        <f t="shared" si="5"/>
        <v>8061716</v>
      </c>
      <c r="D48" s="41">
        <f t="shared" si="6"/>
        <v>13</v>
      </c>
      <c r="E48" s="42" t="str">
        <f t="shared" si="2"/>
        <v>BALEARES</v>
      </c>
      <c r="F48" s="42">
        <f t="shared" si="7"/>
        <v>8587040</v>
      </c>
      <c r="G48" s="42">
        <f t="shared" si="8"/>
        <v>7906269</v>
      </c>
    </row>
    <row r="49" spans="1:7" x14ac:dyDescent="0.25">
      <c r="A49" s="42" t="str">
        <f t="shared" si="3"/>
        <v>CEUTA</v>
      </c>
      <c r="B49" s="41">
        <f t="shared" si="4"/>
        <v>1349745</v>
      </c>
      <c r="C49" s="41">
        <f t="shared" si="5"/>
        <v>1081970</v>
      </c>
      <c r="D49" s="41">
        <f t="shared" si="6"/>
        <v>25</v>
      </c>
      <c r="E49" s="42" t="str">
        <f t="shared" si="2"/>
        <v>A CORUÑA</v>
      </c>
      <c r="F49" s="42">
        <f t="shared" si="7"/>
        <v>8307575</v>
      </c>
      <c r="G49" s="42">
        <f t="shared" si="8"/>
        <v>8668246</v>
      </c>
    </row>
    <row r="50" spans="1:7" x14ac:dyDescent="0.25">
      <c r="A50" s="42" t="str">
        <f t="shared" si="3"/>
        <v>FERROL-SAN CIBRAO</v>
      </c>
      <c r="B50" s="41">
        <f t="shared" si="4"/>
        <v>5751523</v>
      </c>
      <c r="C50" s="41">
        <f t="shared" si="5"/>
        <v>5515811</v>
      </c>
      <c r="D50" s="41">
        <f t="shared" si="6"/>
        <v>14</v>
      </c>
      <c r="E50" s="42" t="str">
        <f t="shared" si="2"/>
        <v>CASTELLON</v>
      </c>
      <c r="F50" s="42">
        <f t="shared" si="7"/>
        <v>7763541</v>
      </c>
      <c r="G50" s="42">
        <f t="shared" si="8"/>
        <v>8061716</v>
      </c>
    </row>
    <row r="51" spans="1:7" x14ac:dyDescent="0.25">
      <c r="A51" s="42" t="str">
        <f t="shared" si="3"/>
        <v>GIJON</v>
      </c>
      <c r="B51" s="41">
        <f t="shared" si="4"/>
        <v>11864266</v>
      </c>
      <c r="C51" s="41">
        <f t="shared" si="5"/>
        <v>13543387</v>
      </c>
      <c r="D51" s="41">
        <f t="shared" si="6"/>
        <v>8</v>
      </c>
      <c r="E51" s="42" t="str">
        <f t="shared" si="2"/>
        <v>FERROL-SAN CIBRAO</v>
      </c>
      <c r="F51" s="42">
        <f t="shared" si="7"/>
        <v>5751523</v>
      </c>
      <c r="G51" s="42">
        <f t="shared" si="8"/>
        <v>5515811</v>
      </c>
    </row>
    <row r="52" spans="1:7" x14ac:dyDescent="0.25">
      <c r="A52" s="42" t="str">
        <f t="shared" si="3"/>
        <v>HUELVA</v>
      </c>
      <c r="B52" s="41">
        <f t="shared" si="4"/>
        <v>11598256</v>
      </c>
      <c r="C52" s="41">
        <f t="shared" si="5"/>
        <v>11132852</v>
      </c>
      <c r="D52" s="41">
        <f t="shared" si="6"/>
        <v>9</v>
      </c>
      <c r="E52" s="42" t="str">
        <f t="shared" si="2"/>
        <v>ALMERIA</v>
      </c>
      <c r="F52" s="42">
        <f t="shared" si="7"/>
        <v>4048920</v>
      </c>
      <c r="G52" s="42">
        <f t="shared" si="8"/>
        <v>4074422</v>
      </c>
    </row>
    <row r="53" spans="1:7" x14ac:dyDescent="0.25">
      <c r="A53" s="42" t="str">
        <f t="shared" si="3"/>
        <v>LAS PALMAS</v>
      </c>
      <c r="B53" s="41">
        <f t="shared" si="4"/>
        <v>14353117</v>
      </c>
      <c r="C53" s="41">
        <f t="shared" si="5"/>
        <v>14736729</v>
      </c>
      <c r="D53" s="41">
        <f t="shared" si="6"/>
        <v>7</v>
      </c>
      <c r="E53" s="42" t="str">
        <f t="shared" si="2"/>
        <v>AVILES</v>
      </c>
      <c r="F53" s="42">
        <f t="shared" si="7"/>
        <v>3744267</v>
      </c>
      <c r="G53" s="42">
        <f t="shared" si="8"/>
        <v>2887282</v>
      </c>
    </row>
    <row r="54" spans="1:7" x14ac:dyDescent="0.25">
      <c r="A54" s="42" t="str">
        <f t="shared" si="3"/>
        <v>MALAGA</v>
      </c>
      <c r="B54" s="41">
        <f t="shared" si="4"/>
        <v>2737497</v>
      </c>
      <c r="C54" s="41">
        <f t="shared" si="5"/>
        <v>2634826</v>
      </c>
      <c r="D54" s="41">
        <f t="shared" si="6"/>
        <v>22</v>
      </c>
      <c r="E54" s="42" t="str">
        <f t="shared" si="2"/>
        <v>BAHIA DE CADIZ</v>
      </c>
      <c r="F54" s="42">
        <f t="shared" si="7"/>
        <v>3501516</v>
      </c>
      <c r="G54" s="42">
        <f t="shared" si="8"/>
        <v>3339540</v>
      </c>
    </row>
    <row r="55" spans="1:7" x14ac:dyDescent="0.25">
      <c r="A55" s="42" t="str">
        <f t="shared" si="3"/>
        <v>MARIN Y RIA DE PONTEVEDRA</v>
      </c>
      <c r="B55" s="41">
        <f t="shared" si="4"/>
        <v>1091619</v>
      </c>
      <c r="C55" s="41">
        <f t="shared" si="5"/>
        <v>1162426</v>
      </c>
      <c r="D55" s="41">
        <f t="shared" si="6"/>
        <v>26</v>
      </c>
      <c r="E55" s="42" t="str">
        <f t="shared" si="2"/>
        <v>SANTANDER</v>
      </c>
      <c r="F55" s="42">
        <f t="shared" si="7"/>
        <v>3446256</v>
      </c>
      <c r="G55" s="42">
        <f t="shared" si="8"/>
        <v>3755725</v>
      </c>
    </row>
    <row r="56" spans="1:7" x14ac:dyDescent="0.25">
      <c r="A56" s="42" t="str">
        <f t="shared" si="3"/>
        <v>MELILLA</v>
      </c>
      <c r="B56" s="41">
        <f t="shared" si="4"/>
        <v>483354</v>
      </c>
      <c r="C56" s="41">
        <f t="shared" si="5"/>
        <v>479317</v>
      </c>
      <c r="D56" s="41">
        <f t="shared" si="6"/>
        <v>28</v>
      </c>
      <c r="E56" s="42" t="str">
        <f t="shared" si="2"/>
        <v>PASAIA</v>
      </c>
      <c r="F56" s="42">
        <f t="shared" si="7"/>
        <v>3294323</v>
      </c>
      <c r="G56" s="42">
        <f t="shared" si="8"/>
        <v>3078153</v>
      </c>
    </row>
    <row r="57" spans="1:7" x14ac:dyDescent="0.25">
      <c r="A57" s="42" t="str">
        <f t="shared" si="3"/>
        <v>MOTRIL</v>
      </c>
      <c r="B57" s="41">
        <f t="shared" si="4"/>
        <v>1697769</v>
      </c>
      <c r="C57" s="41">
        <f t="shared" si="5"/>
        <v>1623495</v>
      </c>
      <c r="D57" s="41">
        <f t="shared" si="6"/>
        <v>24</v>
      </c>
      <c r="E57" s="42" t="str">
        <f t="shared" si="2"/>
        <v>SEVILLA</v>
      </c>
      <c r="F57" s="42">
        <f t="shared" si="7"/>
        <v>3045584</v>
      </c>
      <c r="G57" s="42">
        <f t="shared" si="8"/>
        <v>2680789</v>
      </c>
    </row>
    <row r="58" spans="1:7" x14ac:dyDescent="0.25">
      <c r="A58" s="42" t="str">
        <f t="shared" si="3"/>
        <v>PASAIA</v>
      </c>
      <c r="B58" s="41">
        <f t="shared" si="4"/>
        <v>3294323</v>
      </c>
      <c r="C58" s="41">
        <f t="shared" si="5"/>
        <v>3078153</v>
      </c>
      <c r="D58" s="41">
        <f t="shared" si="6"/>
        <v>19</v>
      </c>
      <c r="E58" s="42" t="str">
        <f t="shared" si="2"/>
        <v>VIGO</v>
      </c>
      <c r="F58" s="42">
        <f t="shared" si="7"/>
        <v>3014126</v>
      </c>
      <c r="G58" s="42">
        <f t="shared" si="8"/>
        <v>2859062</v>
      </c>
    </row>
    <row r="59" spans="1:7" x14ac:dyDescent="0.25">
      <c r="A59" s="42" t="str">
        <f t="shared" si="3"/>
        <v>SANTA CRUZ DE TENERIFE</v>
      </c>
      <c r="B59" s="41">
        <f t="shared" si="4"/>
        <v>11525064</v>
      </c>
      <c r="C59" s="41">
        <f t="shared" si="5"/>
        <v>11476202</v>
      </c>
      <c r="D59" s="41">
        <f t="shared" si="6"/>
        <v>10</v>
      </c>
      <c r="E59" s="42" t="str">
        <f t="shared" si="2"/>
        <v>MALAGA</v>
      </c>
      <c r="F59" s="42">
        <f t="shared" si="7"/>
        <v>2737497</v>
      </c>
      <c r="G59" s="42">
        <f t="shared" si="8"/>
        <v>2634826</v>
      </c>
    </row>
    <row r="60" spans="1:7" x14ac:dyDescent="0.25">
      <c r="A60" s="42" t="str">
        <f t="shared" si="3"/>
        <v>SANTANDER</v>
      </c>
      <c r="B60" s="41">
        <f t="shared" si="4"/>
        <v>3446256</v>
      </c>
      <c r="C60" s="41">
        <f t="shared" si="5"/>
        <v>3755725</v>
      </c>
      <c r="D60" s="41">
        <f t="shared" si="6"/>
        <v>18</v>
      </c>
      <c r="E60" s="42" t="str">
        <f t="shared" si="2"/>
        <v>ALICANTE</v>
      </c>
      <c r="F60" s="42">
        <f t="shared" si="7"/>
        <v>2193085</v>
      </c>
      <c r="G60" s="42">
        <f t="shared" si="8"/>
        <v>2042176</v>
      </c>
    </row>
    <row r="61" spans="1:7" x14ac:dyDescent="0.25">
      <c r="A61" s="42" t="str">
        <f t="shared" si="3"/>
        <v>SEVILLA</v>
      </c>
      <c r="B61" s="41">
        <f t="shared" si="4"/>
        <v>3045584</v>
      </c>
      <c r="C61" s="41">
        <f t="shared" si="5"/>
        <v>2680789</v>
      </c>
      <c r="D61" s="41">
        <f t="shared" si="6"/>
        <v>20</v>
      </c>
      <c r="E61" s="42" t="str">
        <f t="shared" si="2"/>
        <v>MOTRIL</v>
      </c>
      <c r="F61" s="42">
        <f t="shared" si="7"/>
        <v>1697769</v>
      </c>
      <c r="G61" s="42">
        <f t="shared" si="8"/>
        <v>1623495</v>
      </c>
    </row>
    <row r="62" spans="1:7" x14ac:dyDescent="0.25">
      <c r="A62" s="42" t="str">
        <f t="shared" si="3"/>
        <v>TARRAGONA</v>
      </c>
      <c r="B62" s="41">
        <f t="shared" si="4"/>
        <v>18112596</v>
      </c>
      <c r="C62" s="41">
        <f t="shared" si="5"/>
        <v>17797946</v>
      </c>
      <c r="D62" s="41">
        <f t="shared" si="6"/>
        <v>5</v>
      </c>
      <c r="E62" s="42" t="str">
        <f t="shared" si="2"/>
        <v>CEUTA</v>
      </c>
      <c r="F62" s="42">
        <f t="shared" si="7"/>
        <v>1349745</v>
      </c>
      <c r="G62" s="42">
        <f t="shared" si="8"/>
        <v>1081970</v>
      </c>
    </row>
    <row r="63" spans="1:7" x14ac:dyDescent="0.25">
      <c r="A63" s="42" t="str">
        <f t="shared" si="3"/>
        <v>VALENCIA</v>
      </c>
      <c r="B63" s="41">
        <f t="shared" si="4"/>
        <v>27132216</v>
      </c>
      <c r="C63" s="41">
        <f t="shared" si="5"/>
        <v>23940209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1091619</v>
      </c>
      <c r="G63" s="42">
        <f t="shared" si="8"/>
        <v>1162426</v>
      </c>
    </row>
    <row r="64" spans="1:7" x14ac:dyDescent="0.25">
      <c r="A64" s="42" t="str">
        <f t="shared" si="3"/>
        <v>VIGO</v>
      </c>
      <c r="B64" s="41">
        <f t="shared" si="4"/>
        <v>3014126</v>
      </c>
      <c r="C64" s="41">
        <f t="shared" si="5"/>
        <v>2859062</v>
      </c>
      <c r="D64" s="41">
        <f t="shared" si="6"/>
        <v>21</v>
      </c>
      <c r="E64" s="42" t="str">
        <f t="shared" si="2"/>
        <v>VILAGARCIA</v>
      </c>
      <c r="F64" s="42">
        <f t="shared" si="7"/>
        <v>691518</v>
      </c>
      <c r="G64" s="42">
        <f t="shared" si="8"/>
        <v>676081</v>
      </c>
    </row>
    <row r="65" spans="1:7" x14ac:dyDescent="0.25">
      <c r="A65" s="42" t="str">
        <f t="shared" si="3"/>
        <v>VILAGARCIA</v>
      </c>
      <c r="B65" s="41">
        <f t="shared" si="4"/>
        <v>691518</v>
      </c>
      <c r="C65" s="41">
        <f t="shared" si="5"/>
        <v>676081</v>
      </c>
      <c r="D65" s="41">
        <f t="shared" si="6"/>
        <v>27</v>
      </c>
      <c r="E65" s="42" t="str">
        <f t="shared" si="2"/>
        <v>MELILLA</v>
      </c>
      <c r="F65" s="42">
        <f t="shared" si="7"/>
        <v>483354</v>
      </c>
      <c r="G65" s="42">
        <f t="shared" si="8"/>
        <v>479317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1106314</v>
      </c>
      <c r="C7" s="37">
        <v>1298778</v>
      </c>
      <c r="D7" s="37">
        <v>8343643</v>
      </c>
      <c r="E7" s="37">
        <v>8067336</v>
      </c>
      <c r="F7" s="10">
        <f>((E7*100)/D7)-100</f>
        <v>-3.3115870369813223</v>
      </c>
      <c r="G7" s="1"/>
      <c r="H7" s="1"/>
      <c r="I7" s="1"/>
    </row>
    <row r="8" spans="1:12" x14ac:dyDescent="0.25">
      <c r="A8" s="11" t="s">
        <v>42</v>
      </c>
      <c r="B8" s="38">
        <v>315782</v>
      </c>
      <c r="C8" s="38">
        <v>302513</v>
      </c>
      <c r="D8" s="38">
        <v>2008663</v>
      </c>
      <c r="E8" s="38">
        <v>2151334</v>
      </c>
      <c r="F8" s="13">
        <f t="shared" ref="F8:F35" si="0">((E8*100)/D8)-100</f>
        <v>7.1027842898485147</v>
      </c>
      <c r="G8" s="1"/>
      <c r="H8" s="1"/>
      <c r="I8" s="1"/>
    </row>
    <row r="9" spans="1:12" x14ac:dyDescent="0.25">
      <c r="A9" s="8" t="s">
        <v>43</v>
      </c>
      <c r="B9" s="37">
        <v>586854</v>
      </c>
      <c r="C9" s="37">
        <v>790922</v>
      </c>
      <c r="D9" s="37">
        <v>3988843</v>
      </c>
      <c r="E9" s="37">
        <v>3971435</v>
      </c>
      <c r="F9" s="10">
        <f t="shared" si="0"/>
        <v>-0.43641727688955712</v>
      </c>
      <c r="G9" s="1"/>
      <c r="H9" s="1"/>
      <c r="I9" s="1"/>
    </row>
    <row r="10" spans="1:12" x14ac:dyDescent="0.25">
      <c r="A10" s="11" t="s">
        <v>44</v>
      </c>
      <c r="B10" s="38">
        <v>437900</v>
      </c>
      <c r="C10" s="38">
        <v>571781</v>
      </c>
      <c r="D10" s="38">
        <v>2844889</v>
      </c>
      <c r="E10" s="38">
        <v>3699615</v>
      </c>
      <c r="F10" s="13">
        <f t="shared" si="0"/>
        <v>30.044265347435356</v>
      </c>
      <c r="G10" s="1"/>
      <c r="H10" s="1"/>
      <c r="I10" s="1"/>
    </row>
    <row r="11" spans="1:12" x14ac:dyDescent="0.25">
      <c r="A11" s="8" t="s">
        <v>45</v>
      </c>
      <c r="B11" s="37">
        <v>5635146</v>
      </c>
      <c r="C11" s="37">
        <v>5970740</v>
      </c>
      <c r="D11" s="37">
        <v>36566214</v>
      </c>
      <c r="E11" s="37">
        <v>39025911</v>
      </c>
      <c r="F11" s="10">
        <f t="shared" si="0"/>
        <v>6.726693116219252</v>
      </c>
      <c r="G11" s="1"/>
      <c r="H11" s="1"/>
      <c r="I11" s="1"/>
    </row>
    <row r="12" spans="1:12" x14ac:dyDescent="0.25">
      <c r="A12" s="11" t="s">
        <v>46</v>
      </c>
      <c r="B12" s="38">
        <v>502567</v>
      </c>
      <c r="C12" s="38">
        <v>604523</v>
      </c>
      <c r="D12" s="38">
        <v>3273929</v>
      </c>
      <c r="E12" s="38">
        <v>3431284</v>
      </c>
      <c r="F12" s="13">
        <f t="shared" si="0"/>
        <v>4.8063045960984425</v>
      </c>
      <c r="G12" s="1"/>
      <c r="H12" s="1"/>
      <c r="I12" s="1"/>
    </row>
    <row r="13" spans="1:12" x14ac:dyDescent="0.25">
      <c r="A13" s="8" t="s">
        <v>47</v>
      </c>
      <c r="B13" s="37">
        <v>1335156</v>
      </c>
      <c r="C13" s="37">
        <v>1373317</v>
      </c>
      <c r="D13" s="37">
        <v>7750636</v>
      </c>
      <c r="E13" s="37">
        <v>8452871</v>
      </c>
      <c r="F13" s="10">
        <f t="shared" si="0"/>
        <v>9.0603532406888974</v>
      </c>
      <c r="G13" s="1"/>
      <c r="H13" s="1"/>
      <c r="I13" s="1"/>
    </row>
    <row r="14" spans="1:12" x14ac:dyDescent="0.25">
      <c r="A14" s="11" t="s">
        <v>48</v>
      </c>
      <c r="B14" s="38">
        <v>3971111</v>
      </c>
      <c r="C14" s="38">
        <v>4067533</v>
      </c>
      <c r="D14" s="38">
        <v>25753797</v>
      </c>
      <c r="E14" s="38">
        <v>26902180</v>
      </c>
      <c r="F14" s="13">
        <f t="shared" si="0"/>
        <v>4.459082286002328</v>
      </c>
      <c r="G14" s="1"/>
      <c r="H14" s="1"/>
      <c r="I14" s="1"/>
    </row>
    <row r="15" spans="1:12" x14ac:dyDescent="0.25">
      <c r="A15" s="8" t="s">
        <v>49</v>
      </c>
      <c r="B15" s="37">
        <v>2686305</v>
      </c>
      <c r="C15" s="37">
        <v>3127550</v>
      </c>
      <c r="D15" s="37">
        <v>18794288</v>
      </c>
      <c r="E15" s="37">
        <v>21017548</v>
      </c>
      <c r="F15" s="10">
        <f t="shared" si="0"/>
        <v>11.829445201648497</v>
      </c>
      <c r="G15" s="1"/>
      <c r="H15" s="1"/>
      <c r="I15" s="1"/>
    </row>
    <row r="16" spans="1:12" x14ac:dyDescent="0.25">
      <c r="A16" s="11" t="s">
        <v>50</v>
      </c>
      <c r="B16" s="38">
        <v>2419249</v>
      </c>
      <c r="C16" s="38">
        <v>2111662</v>
      </c>
      <c r="D16" s="38">
        <v>15420354</v>
      </c>
      <c r="E16" s="38">
        <v>15141086</v>
      </c>
      <c r="F16" s="13">
        <f t="shared" si="0"/>
        <v>-1.8110349477061334</v>
      </c>
      <c r="G16" s="1"/>
      <c r="H16" s="1"/>
      <c r="I16" s="1"/>
    </row>
    <row r="17" spans="1:9" x14ac:dyDescent="0.25">
      <c r="A17" s="8" t="s">
        <v>51</v>
      </c>
      <c r="B17" s="37">
        <v>1254990</v>
      </c>
      <c r="C17" s="37">
        <v>1305116</v>
      </c>
      <c r="D17" s="37">
        <v>8035128</v>
      </c>
      <c r="E17" s="37">
        <v>7733350</v>
      </c>
      <c r="F17" s="10">
        <f t="shared" si="0"/>
        <v>-3.7557335738771087</v>
      </c>
      <c r="G17" s="1"/>
      <c r="H17" s="1"/>
      <c r="I17" s="1"/>
    </row>
    <row r="18" spans="1:9" x14ac:dyDescent="0.25">
      <c r="A18" s="11" t="s">
        <v>52</v>
      </c>
      <c r="B18" s="38">
        <v>127766</v>
      </c>
      <c r="C18" s="38">
        <v>171619</v>
      </c>
      <c r="D18" s="38">
        <v>860299</v>
      </c>
      <c r="E18" s="38">
        <v>1105487</v>
      </c>
      <c r="F18" s="13">
        <f t="shared" si="0"/>
        <v>28.500323724658529</v>
      </c>
      <c r="G18" s="1"/>
      <c r="H18" s="1"/>
      <c r="I18" s="1"/>
    </row>
    <row r="19" spans="1:9" x14ac:dyDescent="0.25">
      <c r="A19" s="8" t="s">
        <v>53</v>
      </c>
      <c r="B19" s="37">
        <v>959276</v>
      </c>
      <c r="C19" s="37">
        <v>748311</v>
      </c>
      <c r="D19" s="37">
        <v>5507353</v>
      </c>
      <c r="E19" s="37">
        <v>5741426</v>
      </c>
      <c r="F19" s="10">
        <f t="shared" si="0"/>
        <v>4.2501906088097172</v>
      </c>
      <c r="G19" s="1"/>
      <c r="H19" s="1"/>
      <c r="I19" s="1"/>
    </row>
    <row r="20" spans="1:9" x14ac:dyDescent="0.25">
      <c r="A20" s="11" t="s">
        <v>54</v>
      </c>
      <c r="B20" s="38">
        <v>1920054</v>
      </c>
      <c r="C20" s="38">
        <v>1949015</v>
      </c>
      <c r="D20" s="38">
        <v>13412436</v>
      </c>
      <c r="E20" s="38">
        <v>11712765</v>
      </c>
      <c r="F20" s="13">
        <f t="shared" si="0"/>
        <v>-12.672351241787851</v>
      </c>
      <c r="G20" s="1"/>
      <c r="H20" s="1"/>
      <c r="I20" s="1"/>
    </row>
    <row r="21" spans="1:9" x14ac:dyDescent="0.25">
      <c r="A21" s="8" t="s">
        <v>55</v>
      </c>
      <c r="B21" s="37">
        <v>1715890</v>
      </c>
      <c r="C21" s="37">
        <v>1659003</v>
      </c>
      <c r="D21" s="37">
        <v>10992802</v>
      </c>
      <c r="E21" s="37">
        <v>11537886</v>
      </c>
      <c r="F21" s="10">
        <f t="shared" si="0"/>
        <v>4.9585537881970367</v>
      </c>
      <c r="G21" s="1"/>
      <c r="H21" s="1"/>
      <c r="I21" s="1"/>
    </row>
    <row r="22" spans="1:9" x14ac:dyDescent="0.25">
      <c r="A22" s="11" t="s">
        <v>56</v>
      </c>
      <c r="B22" s="38">
        <v>1899190</v>
      </c>
      <c r="C22" s="38">
        <v>2169037</v>
      </c>
      <c r="D22" s="38">
        <v>13492068</v>
      </c>
      <c r="E22" s="38">
        <v>13175433</v>
      </c>
      <c r="F22" s="13">
        <f t="shared" si="0"/>
        <v>-2.3468233335319724</v>
      </c>
      <c r="G22" s="1"/>
      <c r="H22" s="1"/>
      <c r="I22" s="1"/>
    </row>
    <row r="23" spans="1:9" x14ac:dyDescent="0.25">
      <c r="A23" s="8" t="s">
        <v>57</v>
      </c>
      <c r="B23" s="37">
        <v>482012</v>
      </c>
      <c r="C23" s="37">
        <v>435438</v>
      </c>
      <c r="D23" s="37">
        <v>2584559</v>
      </c>
      <c r="E23" s="37">
        <v>2670285</v>
      </c>
      <c r="F23" s="10">
        <f t="shared" si="0"/>
        <v>3.3168521206132198</v>
      </c>
      <c r="G23" s="1"/>
      <c r="H23" s="1"/>
      <c r="I23" s="1"/>
    </row>
    <row r="24" spans="1:9" x14ac:dyDescent="0.25">
      <c r="A24" s="11" t="s">
        <v>58</v>
      </c>
      <c r="B24" s="38">
        <v>167170</v>
      </c>
      <c r="C24" s="38">
        <v>159237</v>
      </c>
      <c r="D24" s="38">
        <v>1114318</v>
      </c>
      <c r="E24" s="38">
        <v>1051860</v>
      </c>
      <c r="F24" s="13">
        <f t="shared" si="0"/>
        <v>-5.6050427256851236</v>
      </c>
      <c r="G24" s="1"/>
      <c r="H24" s="1"/>
      <c r="I24" s="1"/>
    </row>
    <row r="25" spans="1:9" x14ac:dyDescent="0.25">
      <c r="A25" s="8" t="s">
        <v>59</v>
      </c>
      <c r="B25" s="37">
        <v>84947</v>
      </c>
      <c r="C25" s="37">
        <v>60007</v>
      </c>
      <c r="D25" s="37">
        <v>472153</v>
      </c>
      <c r="E25" s="37">
        <v>466538</v>
      </c>
      <c r="F25" s="10">
        <f t="shared" si="0"/>
        <v>-1.1892331511183869</v>
      </c>
      <c r="G25" s="1"/>
      <c r="H25" s="1"/>
      <c r="I25" s="1"/>
    </row>
    <row r="26" spans="1:9" x14ac:dyDescent="0.25">
      <c r="A26" s="11" t="s">
        <v>60</v>
      </c>
      <c r="B26" s="38">
        <v>237597</v>
      </c>
      <c r="C26" s="38">
        <v>224989</v>
      </c>
      <c r="D26" s="38">
        <v>1611711</v>
      </c>
      <c r="E26" s="38">
        <v>1685214</v>
      </c>
      <c r="F26" s="13">
        <f t="shared" si="0"/>
        <v>4.5605570725769127</v>
      </c>
      <c r="G26" s="1"/>
      <c r="H26" s="1"/>
      <c r="I26" s="1"/>
    </row>
    <row r="27" spans="1:9" x14ac:dyDescent="0.25">
      <c r="A27" s="8" t="s">
        <v>61</v>
      </c>
      <c r="B27" s="37">
        <v>412787</v>
      </c>
      <c r="C27" s="37">
        <v>370972</v>
      </c>
      <c r="D27" s="37">
        <v>3047438</v>
      </c>
      <c r="E27" s="37">
        <v>3258978</v>
      </c>
      <c r="F27" s="10">
        <f t="shared" si="0"/>
        <v>6.941568622560979</v>
      </c>
      <c r="G27" s="1"/>
      <c r="H27" s="1"/>
      <c r="I27" s="1"/>
    </row>
    <row r="28" spans="1:9" x14ac:dyDescent="0.25">
      <c r="A28" s="11" t="s">
        <v>62</v>
      </c>
      <c r="B28" s="38">
        <v>1609735</v>
      </c>
      <c r="C28" s="38">
        <v>1726808</v>
      </c>
      <c r="D28" s="38">
        <v>10875848</v>
      </c>
      <c r="E28" s="38">
        <v>10975152</v>
      </c>
      <c r="F28" s="13">
        <f t="shared" si="0"/>
        <v>0.91306903149069285</v>
      </c>
      <c r="G28" s="1"/>
      <c r="H28" s="1"/>
      <c r="I28" s="1"/>
    </row>
    <row r="29" spans="1:9" x14ac:dyDescent="0.25">
      <c r="A29" s="8" t="s">
        <v>63</v>
      </c>
      <c r="B29" s="37">
        <v>629105</v>
      </c>
      <c r="C29" s="37">
        <v>388097</v>
      </c>
      <c r="D29" s="37">
        <v>3715227</v>
      </c>
      <c r="E29" s="37">
        <v>3408846</v>
      </c>
      <c r="F29" s="10">
        <f t="shared" si="0"/>
        <v>-8.2466293445864807</v>
      </c>
      <c r="G29" s="1"/>
      <c r="H29" s="1"/>
      <c r="I29" s="1"/>
    </row>
    <row r="30" spans="1:9" x14ac:dyDescent="0.25">
      <c r="A30" s="11" t="s">
        <v>64</v>
      </c>
      <c r="B30" s="38">
        <v>455090</v>
      </c>
      <c r="C30" s="38">
        <v>450237</v>
      </c>
      <c r="D30" s="38">
        <v>2680789</v>
      </c>
      <c r="E30" s="38">
        <v>3045584</v>
      </c>
      <c r="F30" s="13">
        <f t="shared" si="0"/>
        <v>13.60774756983858</v>
      </c>
      <c r="G30" s="1"/>
      <c r="H30" s="1"/>
      <c r="I30" s="1"/>
    </row>
    <row r="31" spans="1:9" x14ac:dyDescent="0.25">
      <c r="A31" s="8" t="s">
        <v>65</v>
      </c>
      <c r="B31" s="37">
        <v>2390974</v>
      </c>
      <c r="C31" s="37">
        <v>2317412</v>
      </c>
      <c r="D31" s="37">
        <v>17660401</v>
      </c>
      <c r="E31" s="37">
        <v>18006750</v>
      </c>
      <c r="F31" s="10">
        <f t="shared" si="0"/>
        <v>1.9611615840433103</v>
      </c>
      <c r="G31" s="1"/>
      <c r="H31" s="1"/>
      <c r="I31" s="1"/>
    </row>
    <row r="32" spans="1:9" x14ac:dyDescent="0.25">
      <c r="A32" s="11" t="s">
        <v>66</v>
      </c>
      <c r="B32" s="38">
        <v>3543962</v>
      </c>
      <c r="C32" s="38">
        <v>4170237</v>
      </c>
      <c r="D32" s="38">
        <v>23751156</v>
      </c>
      <c r="E32" s="38">
        <v>27002574</v>
      </c>
      <c r="F32" s="13">
        <f t="shared" si="0"/>
        <v>13.689514733514443</v>
      </c>
      <c r="G32" s="1"/>
      <c r="H32" s="1"/>
      <c r="I32" s="1"/>
    </row>
    <row r="33" spans="1:9" x14ac:dyDescent="0.25">
      <c r="A33" s="8" t="s">
        <v>67</v>
      </c>
      <c r="B33" s="37">
        <v>365148</v>
      </c>
      <c r="C33" s="37">
        <v>429428</v>
      </c>
      <c r="D33" s="37">
        <v>2575184</v>
      </c>
      <c r="E33" s="37">
        <v>2714885</v>
      </c>
      <c r="F33" s="10">
        <f t="shared" si="0"/>
        <v>5.4248939104933811</v>
      </c>
      <c r="G33" s="1"/>
      <c r="H33" s="1"/>
      <c r="I33" s="1"/>
    </row>
    <row r="34" spans="1:9" x14ac:dyDescent="0.25">
      <c r="A34" s="11" t="s">
        <v>68</v>
      </c>
      <c r="B34" s="38">
        <v>108911</v>
      </c>
      <c r="C34" s="38">
        <v>101135</v>
      </c>
      <c r="D34" s="38">
        <v>671675</v>
      </c>
      <c r="E34" s="38">
        <v>686340</v>
      </c>
      <c r="F34" s="13">
        <f t="shared" si="0"/>
        <v>2.1833476011463944</v>
      </c>
      <c r="G34" s="1"/>
      <c r="H34" s="1"/>
      <c r="I34" s="1"/>
    </row>
    <row r="35" spans="1:9" x14ac:dyDescent="0.25">
      <c r="A35" s="14" t="s">
        <v>69</v>
      </c>
      <c r="B35" s="15">
        <f>SUM(B7:B34)</f>
        <v>37360988</v>
      </c>
      <c r="C35" s="15">
        <f t="shared" ref="C35:E35" si="1">SUM(C7:C34)</f>
        <v>39055417</v>
      </c>
      <c r="D35" s="15">
        <f t="shared" si="1"/>
        <v>247805801</v>
      </c>
      <c r="E35" s="15">
        <f t="shared" si="1"/>
        <v>257839953</v>
      </c>
      <c r="F35" s="16">
        <f t="shared" si="0"/>
        <v>4.0491998006132235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8067336</v>
      </c>
      <c r="C38" s="41">
        <f>D7</f>
        <v>8343643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39025911</v>
      </c>
      <c r="G38" s="42">
        <f>LOOKUP(E38,$A$38:$A$65,$C$38:$C$65)</f>
        <v>36566214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2151334</v>
      </c>
      <c r="C39" s="41">
        <f t="shared" ref="C39:C65" si="5">D8</f>
        <v>2008663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27002574</v>
      </c>
      <c r="G39" s="42">
        <f t="shared" ref="G39:G65" si="8">LOOKUP(E39,$A$38:$A$65,$C$38:$C$65)</f>
        <v>23751156</v>
      </c>
    </row>
    <row r="40" spans="1:9" x14ac:dyDescent="0.25">
      <c r="A40" s="42" t="str">
        <f t="shared" si="3"/>
        <v>ALMERIA</v>
      </c>
      <c r="B40" s="41">
        <f t="shared" si="4"/>
        <v>3971435</v>
      </c>
      <c r="C40" s="41">
        <f t="shared" si="5"/>
        <v>3988843</v>
      </c>
      <c r="D40" s="41">
        <f t="shared" si="6"/>
        <v>15</v>
      </c>
      <c r="E40" s="42" t="str">
        <f t="shared" si="2"/>
        <v>BARCELONA</v>
      </c>
      <c r="F40" s="42">
        <f t="shared" si="7"/>
        <v>26902180</v>
      </c>
      <c r="G40" s="42">
        <f t="shared" si="8"/>
        <v>25753797</v>
      </c>
    </row>
    <row r="41" spans="1:9" x14ac:dyDescent="0.25">
      <c r="A41" s="42" t="str">
        <f t="shared" si="3"/>
        <v>AVILES</v>
      </c>
      <c r="B41" s="41">
        <f t="shared" si="4"/>
        <v>3699615</v>
      </c>
      <c r="C41" s="41">
        <f t="shared" si="5"/>
        <v>2844889</v>
      </c>
      <c r="D41" s="41">
        <f t="shared" si="6"/>
        <v>16</v>
      </c>
      <c r="E41" s="42" t="str">
        <f t="shared" si="2"/>
        <v>BILBAO</v>
      </c>
      <c r="F41" s="42">
        <f t="shared" si="7"/>
        <v>21017548</v>
      </c>
      <c r="G41" s="42">
        <f t="shared" si="8"/>
        <v>18794288</v>
      </c>
    </row>
    <row r="42" spans="1:9" x14ac:dyDescent="0.25">
      <c r="A42" s="42" t="str">
        <f t="shared" si="3"/>
        <v>BAHIA DE ALGECIRAS</v>
      </c>
      <c r="B42" s="41">
        <f t="shared" si="4"/>
        <v>39025911</v>
      </c>
      <c r="C42" s="41">
        <f t="shared" si="5"/>
        <v>36566214</v>
      </c>
      <c r="D42" s="41">
        <f t="shared" si="6"/>
        <v>1</v>
      </c>
      <c r="E42" s="42" t="str">
        <f t="shared" si="2"/>
        <v>TARRAGONA</v>
      </c>
      <c r="F42" s="42">
        <f t="shared" si="7"/>
        <v>18006750</v>
      </c>
      <c r="G42" s="42">
        <f t="shared" si="8"/>
        <v>17660401</v>
      </c>
    </row>
    <row r="43" spans="1:9" x14ac:dyDescent="0.25">
      <c r="A43" s="42" t="str">
        <f t="shared" si="3"/>
        <v>BAHIA DE CADIZ</v>
      </c>
      <c r="B43" s="41">
        <f t="shared" si="4"/>
        <v>3431284</v>
      </c>
      <c r="C43" s="41">
        <f t="shared" si="5"/>
        <v>3273929</v>
      </c>
      <c r="D43" s="41">
        <f t="shared" si="6"/>
        <v>17</v>
      </c>
      <c r="E43" s="42" t="str">
        <f t="shared" si="2"/>
        <v>CARTAGENA</v>
      </c>
      <c r="F43" s="42">
        <f t="shared" si="7"/>
        <v>15141086</v>
      </c>
      <c r="G43" s="42">
        <f t="shared" si="8"/>
        <v>15420354</v>
      </c>
    </row>
    <row r="44" spans="1:9" x14ac:dyDescent="0.25">
      <c r="A44" s="42" t="str">
        <f t="shared" si="3"/>
        <v>BALEARES</v>
      </c>
      <c r="B44" s="41">
        <f t="shared" si="4"/>
        <v>8452871</v>
      </c>
      <c r="C44" s="41">
        <f t="shared" si="5"/>
        <v>7750636</v>
      </c>
      <c r="D44" s="41">
        <f t="shared" si="6"/>
        <v>11</v>
      </c>
      <c r="E44" s="42" t="str">
        <f t="shared" si="2"/>
        <v>LAS PALMAS</v>
      </c>
      <c r="F44" s="42">
        <f t="shared" si="7"/>
        <v>13175433</v>
      </c>
      <c r="G44" s="42">
        <f t="shared" si="8"/>
        <v>13492068</v>
      </c>
    </row>
    <row r="45" spans="1:9" x14ac:dyDescent="0.25">
      <c r="A45" s="42" t="str">
        <f t="shared" si="3"/>
        <v>BARCELONA</v>
      </c>
      <c r="B45" s="41">
        <f t="shared" si="4"/>
        <v>26902180</v>
      </c>
      <c r="C45" s="41">
        <f t="shared" si="5"/>
        <v>25753797</v>
      </c>
      <c r="D45" s="41">
        <f t="shared" si="6"/>
        <v>3</v>
      </c>
      <c r="E45" s="42" t="str">
        <f t="shared" si="2"/>
        <v>GIJON</v>
      </c>
      <c r="F45" s="42">
        <f t="shared" si="7"/>
        <v>11712765</v>
      </c>
      <c r="G45" s="42">
        <f t="shared" si="8"/>
        <v>13412436</v>
      </c>
    </row>
    <row r="46" spans="1:9" x14ac:dyDescent="0.25">
      <c r="A46" s="42" t="str">
        <f t="shared" si="3"/>
        <v>BILBAO</v>
      </c>
      <c r="B46" s="41">
        <f t="shared" si="4"/>
        <v>21017548</v>
      </c>
      <c r="C46" s="41">
        <f t="shared" si="5"/>
        <v>18794288</v>
      </c>
      <c r="D46" s="41">
        <f t="shared" si="6"/>
        <v>4</v>
      </c>
      <c r="E46" s="42" t="str">
        <f t="shared" si="2"/>
        <v>HUELVA</v>
      </c>
      <c r="F46" s="42">
        <f t="shared" si="7"/>
        <v>11537886</v>
      </c>
      <c r="G46" s="42">
        <f t="shared" si="8"/>
        <v>10992802</v>
      </c>
    </row>
    <row r="47" spans="1:9" x14ac:dyDescent="0.25">
      <c r="A47" s="42" t="str">
        <f t="shared" si="3"/>
        <v>CARTAGENA</v>
      </c>
      <c r="B47" s="41">
        <f t="shared" si="4"/>
        <v>15141086</v>
      </c>
      <c r="C47" s="41">
        <f t="shared" si="5"/>
        <v>15420354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10975152</v>
      </c>
      <c r="G47" s="42">
        <f t="shared" si="8"/>
        <v>10875848</v>
      </c>
    </row>
    <row r="48" spans="1:9" x14ac:dyDescent="0.25">
      <c r="A48" s="42" t="str">
        <f t="shared" si="3"/>
        <v>CASTELLON</v>
      </c>
      <c r="B48" s="41">
        <f t="shared" si="4"/>
        <v>7733350</v>
      </c>
      <c r="C48" s="41">
        <f t="shared" si="5"/>
        <v>8035128</v>
      </c>
      <c r="D48" s="41">
        <f t="shared" si="6"/>
        <v>13</v>
      </c>
      <c r="E48" s="42" t="str">
        <f t="shared" si="2"/>
        <v>BALEARES</v>
      </c>
      <c r="F48" s="42">
        <f t="shared" si="7"/>
        <v>8452871</v>
      </c>
      <c r="G48" s="42">
        <f t="shared" si="8"/>
        <v>7750636</v>
      </c>
    </row>
    <row r="49" spans="1:7" x14ac:dyDescent="0.25">
      <c r="A49" s="42" t="str">
        <f t="shared" si="3"/>
        <v>CEUTA</v>
      </c>
      <c r="B49" s="41">
        <f t="shared" si="4"/>
        <v>1105487</v>
      </c>
      <c r="C49" s="41">
        <f t="shared" si="5"/>
        <v>860299</v>
      </c>
      <c r="D49" s="41">
        <f t="shared" si="6"/>
        <v>25</v>
      </c>
      <c r="E49" s="42" t="str">
        <f t="shared" si="2"/>
        <v>A CORUÑA</v>
      </c>
      <c r="F49" s="42">
        <f t="shared" si="7"/>
        <v>8067336</v>
      </c>
      <c r="G49" s="42">
        <f t="shared" si="8"/>
        <v>8343643</v>
      </c>
    </row>
    <row r="50" spans="1:7" x14ac:dyDescent="0.25">
      <c r="A50" s="42" t="str">
        <f t="shared" si="3"/>
        <v>FERROL-SAN CIBRAO</v>
      </c>
      <c r="B50" s="41">
        <f t="shared" si="4"/>
        <v>5741426</v>
      </c>
      <c r="C50" s="41">
        <f t="shared" si="5"/>
        <v>5507353</v>
      </c>
      <c r="D50" s="41">
        <f t="shared" si="6"/>
        <v>14</v>
      </c>
      <c r="E50" s="42" t="str">
        <f t="shared" si="2"/>
        <v>CASTELLON</v>
      </c>
      <c r="F50" s="42">
        <f t="shared" si="7"/>
        <v>7733350</v>
      </c>
      <c r="G50" s="42">
        <f t="shared" si="8"/>
        <v>8035128</v>
      </c>
    </row>
    <row r="51" spans="1:7" x14ac:dyDescent="0.25">
      <c r="A51" s="42" t="str">
        <f t="shared" si="3"/>
        <v>GIJON</v>
      </c>
      <c r="B51" s="41">
        <f t="shared" si="4"/>
        <v>11712765</v>
      </c>
      <c r="C51" s="41">
        <f t="shared" si="5"/>
        <v>13412436</v>
      </c>
      <c r="D51" s="41">
        <f t="shared" si="6"/>
        <v>8</v>
      </c>
      <c r="E51" s="42" t="str">
        <f t="shared" si="2"/>
        <v>FERROL-SAN CIBRAO</v>
      </c>
      <c r="F51" s="42">
        <f t="shared" si="7"/>
        <v>5741426</v>
      </c>
      <c r="G51" s="42">
        <f t="shared" si="8"/>
        <v>5507353</v>
      </c>
    </row>
    <row r="52" spans="1:7" x14ac:dyDescent="0.25">
      <c r="A52" s="42" t="str">
        <f t="shared" si="3"/>
        <v>HUELVA</v>
      </c>
      <c r="B52" s="41">
        <f t="shared" si="4"/>
        <v>11537886</v>
      </c>
      <c r="C52" s="41">
        <f t="shared" si="5"/>
        <v>10992802</v>
      </c>
      <c r="D52" s="41">
        <f t="shared" si="6"/>
        <v>9</v>
      </c>
      <c r="E52" s="42" t="str">
        <f t="shared" si="2"/>
        <v>ALMERIA</v>
      </c>
      <c r="F52" s="42">
        <f t="shared" si="7"/>
        <v>3971435</v>
      </c>
      <c r="G52" s="42">
        <f t="shared" si="8"/>
        <v>3988843</v>
      </c>
    </row>
    <row r="53" spans="1:7" x14ac:dyDescent="0.25">
      <c r="A53" s="42" t="str">
        <f t="shared" si="3"/>
        <v>LAS PALMAS</v>
      </c>
      <c r="B53" s="41">
        <f t="shared" si="4"/>
        <v>13175433</v>
      </c>
      <c r="C53" s="41">
        <f t="shared" si="5"/>
        <v>13492068</v>
      </c>
      <c r="D53" s="41">
        <f t="shared" si="6"/>
        <v>7</v>
      </c>
      <c r="E53" s="42" t="str">
        <f t="shared" si="2"/>
        <v>AVILES</v>
      </c>
      <c r="F53" s="42">
        <f t="shared" si="7"/>
        <v>3699615</v>
      </c>
      <c r="G53" s="42">
        <f t="shared" si="8"/>
        <v>2844889</v>
      </c>
    </row>
    <row r="54" spans="1:7" x14ac:dyDescent="0.25">
      <c r="A54" s="42" t="str">
        <f t="shared" si="3"/>
        <v>MALAGA</v>
      </c>
      <c r="B54" s="41">
        <f t="shared" si="4"/>
        <v>2670285</v>
      </c>
      <c r="C54" s="41">
        <f t="shared" si="5"/>
        <v>2584559</v>
      </c>
      <c r="D54" s="41">
        <f t="shared" si="6"/>
        <v>22</v>
      </c>
      <c r="E54" s="42" t="str">
        <f t="shared" si="2"/>
        <v>BAHIA DE CADIZ</v>
      </c>
      <c r="F54" s="42">
        <f t="shared" si="7"/>
        <v>3431284</v>
      </c>
      <c r="G54" s="42">
        <f t="shared" si="8"/>
        <v>3273929</v>
      </c>
    </row>
    <row r="55" spans="1:7" x14ac:dyDescent="0.25">
      <c r="A55" s="42" t="str">
        <f t="shared" si="3"/>
        <v>MARIN Y RIA DE PONTEVEDRA</v>
      </c>
      <c r="B55" s="41">
        <f t="shared" si="4"/>
        <v>1051860</v>
      </c>
      <c r="C55" s="41">
        <f t="shared" si="5"/>
        <v>1114318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3408846</v>
      </c>
      <c r="G55" s="42">
        <f t="shared" si="8"/>
        <v>3715227</v>
      </c>
    </row>
    <row r="56" spans="1:7" x14ac:dyDescent="0.25">
      <c r="A56" s="42" t="str">
        <f t="shared" si="3"/>
        <v>MELILLA</v>
      </c>
      <c r="B56" s="41">
        <f t="shared" si="4"/>
        <v>466538</v>
      </c>
      <c r="C56" s="41">
        <f t="shared" si="5"/>
        <v>472153</v>
      </c>
      <c r="D56" s="41">
        <f t="shared" si="6"/>
        <v>28</v>
      </c>
      <c r="E56" s="42" t="str">
        <f t="shared" si="2"/>
        <v>PASAIA</v>
      </c>
      <c r="F56" s="42">
        <f t="shared" si="9"/>
        <v>3258978</v>
      </c>
      <c r="G56" s="42">
        <f t="shared" si="8"/>
        <v>3047438</v>
      </c>
    </row>
    <row r="57" spans="1:7" x14ac:dyDescent="0.25">
      <c r="A57" s="42" t="str">
        <f t="shared" si="3"/>
        <v>MOTRIL</v>
      </c>
      <c r="B57" s="41">
        <f t="shared" si="4"/>
        <v>1685214</v>
      </c>
      <c r="C57" s="41">
        <f t="shared" si="5"/>
        <v>1611711</v>
      </c>
      <c r="D57" s="41">
        <f t="shared" si="6"/>
        <v>24</v>
      </c>
      <c r="E57" s="42" t="str">
        <f t="shared" si="2"/>
        <v>SEVILLA</v>
      </c>
      <c r="F57" s="42">
        <f t="shared" si="9"/>
        <v>3045584</v>
      </c>
      <c r="G57" s="42">
        <f t="shared" si="8"/>
        <v>2680789</v>
      </c>
    </row>
    <row r="58" spans="1:7" x14ac:dyDescent="0.25">
      <c r="A58" s="42" t="str">
        <f t="shared" si="3"/>
        <v>PASAIA</v>
      </c>
      <c r="B58" s="41">
        <f t="shared" si="4"/>
        <v>3258978</v>
      </c>
      <c r="C58" s="41">
        <f t="shared" si="5"/>
        <v>3047438</v>
      </c>
      <c r="D58" s="41">
        <f t="shared" si="6"/>
        <v>19</v>
      </c>
      <c r="E58" s="42" t="str">
        <f t="shared" si="2"/>
        <v>VIGO</v>
      </c>
      <c r="F58" s="42">
        <f t="shared" si="9"/>
        <v>2714885</v>
      </c>
      <c r="G58" s="42">
        <f t="shared" si="8"/>
        <v>2575184</v>
      </c>
    </row>
    <row r="59" spans="1:7" x14ac:dyDescent="0.25">
      <c r="A59" s="42" t="str">
        <f t="shared" si="3"/>
        <v>SANTA CRUZ DE TENERIFE</v>
      </c>
      <c r="B59" s="41">
        <f t="shared" si="4"/>
        <v>10975152</v>
      </c>
      <c r="C59" s="41">
        <f t="shared" si="5"/>
        <v>10875848</v>
      </c>
      <c r="D59" s="41">
        <f t="shared" si="6"/>
        <v>10</v>
      </c>
      <c r="E59" s="42" t="str">
        <f t="shared" si="2"/>
        <v>MALAGA</v>
      </c>
      <c r="F59" s="42">
        <f t="shared" si="9"/>
        <v>2670285</v>
      </c>
      <c r="G59" s="42">
        <f t="shared" si="8"/>
        <v>2584559</v>
      </c>
    </row>
    <row r="60" spans="1:7" x14ac:dyDescent="0.25">
      <c r="A60" s="42" t="str">
        <f t="shared" si="3"/>
        <v>SANTANDER</v>
      </c>
      <c r="B60" s="41">
        <f t="shared" si="4"/>
        <v>3408846</v>
      </c>
      <c r="C60" s="41">
        <f t="shared" si="5"/>
        <v>3715227</v>
      </c>
      <c r="D60" s="41">
        <f t="shared" si="6"/>
        <v>18</v>
      </c>
      <c r="E60" s="42" t="str">
        <f t="shared" si="2"/>
        <v>ALICANTE</v>
      </c>
      <c r="F60" s="42">
        <f t="shared" si="9"/>
        <v>2151334</v>
      </c>
      <c r="G60" s="42">
        <f t="shared" si="8"/>
        <v>2008663</v>
      </c>
    </row>
    <row r="61" spans="1:7" x14ac:dyDescent="0.25">
      <c r="A61" s="42" t="str">
        <f t="shared" si="3"/>
        <v>SEVILLA</v>
      </c>
      <c r="B61" s="41">
        <f t="shared" si="4"/>
        <v>3045584</v>
      </c>
      <c r="C61" s="41">
        <f t="shared" si="5"/>
        <v>2680789</v>
      </c>
      <c r="D61" s="41">
        <f t="shared" si="6"/>
        <v>20</v>
      </c>
      <c r="E61" s="42" t="str">
        <f t="shared" si="2"/>
        <v>MOTRIL</v>
      </c>
      <c r="F61" s="42">
        <f t="shared" si="9"/>
        <v>1685214</v>
      </c>
      <c r="G61" s="42">
        <f t="shared" si="8"/>
        <v>1611711</v>
      </c>
    </row>
    <row r="62" spans="1:7" x14ac:dyDescent="0.25">
      <c r="A62" s="42" t="str">
        <f t="shared" si="3"/>
        <v>TARRAGONA</v>
      </c>
      <c r="B62" s="41">
        <f t="shared" si="4"/>
        <v>18006750</v>
      </c>
      <c r="C62" s="41">
        <f t="shared" si="5"/>
        <v>17660401</v>
      </c>
      <c r="D62" s="41">
        <f t="shared" si="6"/>
        <v>5</v>
      </c>
      <c r="E62" s="42" t="str">
        <f t="shared" si="2"/>
        <v>CEUTA</v>
      </c>
      <c r="F62" s="42">
        <f t="shared" si="9"/>
        <v>1105487</v>
      </c>
      <c r="G62" s="42">
        <f t="shared" si="8"/>
        <v>860299</v>
      </c>
    </row>
    <row r="63" spans="1:7" x14ac:dyDescent="0.25">
      <c r="A63" s="42" t="str">
        <f t="shared" si="3"/>
        <v>VALENCIA</v>
      </c>
      <c r="B63" s="41">
        <f t="shared" si="4"/>
        <v>27002574</v>
      </c>
      <c r="C63" s="41">
        <f t="shared" si="5"/>
        <v>23751156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1051860</v>
      </c>
      <c r="G63" s="42">
        <f t="shared" si="8"/>
        <v>1114318</v>
      </c>
    </row>
    <row r="64" spans="1:7" x14ac:dyDescent="0.25">
      <c r="A64" s="42" t="str">
        <f t="shared" si="3"/>
        <v>VIGO</v>
      </c>
      <c r="B64" s="41">
        <f t="shared" si="4"/>
        <v>2714885</v>
      </c>
      <c r="C64" s="41">
        <f t="shared" si="5"/>
        <v>2575184</v>
      </c>
      <c r="D64" s="41">
        <f t="shared" si="6"/>
        <v>21</v>
      </c>
      <c r="E64" s="42" t="str">
        <f t="shared" si="2"/>
        <v>VILAGARCIA</v>
      </c>
      <c r="F64" s="42">
        <f t="shared" si="9"/>
        <v>686340</v>
      </c>
      <c r="G64" s="42">
        <f t="shared" si="8"/>
        <v>671675</v>
      </c>
    </row>
    <row r="65" spans="1:7" x14ac:dyDescent="0.25">
      <c r="A65" s="42" t="str">
        <f t="shared" si="3"/>
        <v>VILAGARCIA</v>
      </c>
      <c r="B65" s="41">
        <f t="shared" si="4"/>
        <v>686340</v>
      </c>
      <c r="C65" s="41">
        <f t="shared" si="5"/>
        <v>671675</v>
      </c>
      <c r="D65" s="41">
        <f t="shared" si="6"/>
        <v>27</v>
      </c>
      <c r="E65" s="42" t="str">
        <f t="shared" si="2"/>
        <v>MELILLA</v>
      </c>
      <c r="F65" s="42">
        <f t="shared" si="9"/>
        <v>466538</v>
      </c>
      <c r="G65" s="42">
        <f t="shared" si="8"/>
        <v>472153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674860</v>
      </c>
      <c r="C7" s="37">
        <v>765501</v>
      </c>
      <c r="D7" s="37">
        <v>5119699</v>
      </c>
      <c r="E7" s="37">
        <v>5038875</v>
      </c>
      <c r="F7" s="10">
        <f>((E7*100)/D7)-100</f>
        <v>-1.5786865595028132</v>
      </c>
      <c r="G7" s="1"/>
      <c r="H7" s="1"/>
      <c r="I7" s="1"/>
    </row>
    <row r="8" spans="1:12" x14ac:dyDescent="0.25">
      <c r="A8" s="11" t="s">
        <v>42</v>
      </c>
      <c r="B8" s="38">
        <v>13469</v>
      </c>
      <c r="C8" s="38">
        <v>18886</v>
      </c>
      <c r="D8" s="38">
        <v>87331</v>
      </c>
      <c r="E8" s="38">
        <v>111503</v>
      </c>
      <c r="F8" s="13">
        <f t="shared" ref="F8:F35" si="0">((E8*100)/D8)-100</f>
        <v>27.678602100056111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6094</v>
      </c>
      <c r="E9" s="37">
        <v>5051</v>
      </c>
      <c r="F9" s="10">
        <f t="shared" si="0"/>
        <v>-17.115195274040033</v>
      </c>
      <c r="G9" s="1"/>
      <c r="H9" s="1"/>
      <c r="I9" s="1"/>
    </row>
    <row r="10" spans="1:12" x14ac:dyDescent="0.25">
      <c r="A10" s="11" t="s">
        <v>44</v>
      </c>
      <c r="B10" s="38">
        <v>56461</v>
      </c>
      <c r="C10" s="38">
        <v>84188</v>
      </c>
      <c r="D10" s="38">
        <v>429254</v>
      </c>
      <c r="E10" s="38">
        <v>488739</v>
      </c>
      <c r="F10" s="13">
        <f t="shared" si="0"/>
        <v>13.857762536866289</v>
      </c>
      <c r="G10" s="1"/>
      <c r="H10" s="1"/>
      <c r="I10" s="1"/>
    </row>
    <row r="11" spans="1:12" x14ac:dyDescent="0.25">
      <c r="A11" s="8" t="s">
        <v>45</v>
      </c>
      <c r="B11" s="37">
        <v>1919587</v>
      </c>
      <c r="C11" s="37">
        <v>1820614</v>
      </c>
      <c r="D11" s="37">
        <v>11503963</v>
      </c>
      <c r="E11" s="37">
        <v>13191586</v>
      </c>
      <c r="F11" s="10">
        <f t="shared" si="0"/>
        <v>14.669927224209601</v>
      </c>
      <c r="G11" s="1"/>
      <c r="H11" s="1"/>
      <c r="I11" s="1"/>
    </row>
    <row r="12" spans="1:12" x14ac:dyDescent="0.25">
      <c r="A12" s="11" t="s">
        <v>46</v>
      </c>
      <c r="B12" s="38">
        <v>13764</v>
      </c>
      <c r="C12" s="38">
        <v>8271</v>
      </c>
      <c r="D12" s="38">
        <v>78783</v>
      </c>
      <c r="E12" s="38">
        <v>46584</v>
      </c>
      <c r="F12" s="13">
        <f t="shared" si="0"/>
        <v>-40.870492365104148</v>
      </c>
      <c r="G12" s="1"/>
      <c r="H12" s="1"/>
      <c r="I12" s="1"/>
    </row>
    <row r="13" spans="1:12" x14ac:dyDescent="0.25">
      <c r="A13" s="8" t="s">
        <v>47</v>
      </c>
      <c r="B13" s="37">
        <v>259589</v>
      </c>
      <c r="C13" s="37">
        <v>258292</v>
      </c>
      <c r="D13" s="37">
        <v>1178580</v>
      </c>
      <c r="E13" s="37">
        <v>1240070</v>
      </c>
      <c r="F13" s="10">
        <f t="shared" si="0"/>
        <v>5.2172953893668677</v>
      </c>
      <c r="G13" s="1"/>
      <c r="H13" s="1"/>
      <c r="I13" s="1"/>
    </row>
    <row r="14" spans="1:12" x14ac:dyDescent="0.25">
      <c r="A14" s="11" t="s">
        <v>48</v>
      </c>
      <c r="B14" s="38">
        <v>1171251</v>
      </c>
      <c r="C14" s="38">
        <v>838431</v>
      </c>
      <c r="D14" s="38">
        <v>7645965</v>
      </c>
      <c r="E14" s="38">
        <v>6177846</v>
      </c>
      <c r="F14" s="13">
        <f t="shared" si="0"/>
        <v>-19.20122574455938</v>
      </c>
      <c r="G14" s="1"/>
      <c r="H14" s="1"/>
      <c r="I14" s="1"/>
    </row>
    <row r="15" spans="1:12" x14ac:dyDescent="0.25">
      <c r="A15" s="8" t="s">
        <v>49</v>
      </c>
      <c r="B15" s="37">
        <v>1712048</v>
      </c>
      <c r="C15" s="37">
        <v>1946456</v>
      </c>
      <c r="D15" s="37">
        <v>11167022</v>
      </c>
      <c r="E15" s="37">
        <v>12835732</v>
      </c>
      <c r="F15" s="10">
        <f t="shared" si="0"/>
        <v>14.943196135908039</v>
      </c>
      <c r="G15" s="1"/>
      <c r="H15" s="1"/>
      <c r="I15" s="1"/>
    </row>
    <row r="16" spans="1:12" x14ac:dyDescent="0.25">
      <c r="A16" s="11" t="s">
        <v>50</v>
      </c>
      <c r="B16" s="38">
        <v>1949074</v>
      </c>
      <c r="C16" s="38">
        <v>1569774</v>
      </c>
      <c r="D16" s="38">
        <v>12242857</v>
      </c>
      <c r="E16" s="38">
        <v>11542206</v>
      </c>
      <c r="F16" s="13">
        <f t="shared" si="0"/>
        <v>-5.7229370562769759</v>
      </c>
      <c r="G16" s="1"/>
      <c r="H16" s="1"/>
      <c r="I16" s="1"/>
    </row>
    <row r="17" spans="1:9" x14ac:dyDescent="0.25">
      <c r="A17" s="8" t="s">
        <v>51</v>
      </c>
      <c r="B17" s="37">
        <v>780768</v>
      </c>
      <c r="C17" s="37">
        <v>773099</v>
      </c>
      <c r="D17" s="37">
        <v>5503278</v>
      </c>
      <c r="E17" s="37">
        <v>5034797</v>
      </c>
      <c r="F17" s="10">
        <f t="shared" si="0"/>
        <v>-8.5127627570331725</v>
      </c>
      <c r="G17" s="1"/>
      <c r="H17" s="1"/>
      <c r="I17" s="1"/>
    </row>
    <row r="18" spans="1:9" x14ac:dyDescent="0.25">
      <c r="A18" s="11" t="s">
        <v>52</v>
      </c>
      <c r="B18" s="38">
        <v>43121</v>
      </c>
      <c r="C18" s="38">
        <v>90964</v>
      </c>
      <c r="D18" s="38">
        <v>340134</v>
      </c>
      <c r="E18" s="38">
        <v>572075</v>
      </c>
      <c r="F18" s="13">
        <f t="shared" si="0"/>
        <v>68.191065874037889</v>
      </c>
      <c r="G18" s="1"/>
      <c r="H18" s="1"/>
      <c r="I18" s="1"/>
    </row>
    <row r="19" spans="1:9" x14ac:dyDescent="0.25">
      <c r="A19" s="8" t="s">
        <v>53</v>
      </c>
      <c r="B19" s="37">
        <v>46492</v>
      </c>
      <c r="C19" s="37">
        <v>145329</v>
      </c>
      <c r="D19" s="37">
        <v>439030</v>
      </c>
      <c r="E19" s="37">
        <v>550800</v>
      </c>
      <c r="F19" s="10">
        <f t="shared" si="0"/>
        <v>25.458396920483793</v>
      </c>
      <c r="G19" s="1"/>
      <c r="H19" s="1"/>
      <c r="I19" s="1"/>
    </row>
    <row r="20" spans="1:9" x14ac:dyDescent="0.25">
      <c r="A20" s="11" t="s">
        <v>54</v>
      </c>
      <c r="B20" s="38">
        <v>105286</v>
      </c>
      <c r="C20" s="38">
        <v>101333</v>
      </c>
      <c r="D20" s="38">
        <v>871540</v>
      </c>
      <c r="E20" s="38">
        <v>788561</v>
      </c>
      <c r="F20" s="13">
        <f t="shared" si="0"/>
        <v>-9.5209628932693846</v>
      </c>
      <c r="G20" s="1"/>
      <c r="H20" s="1"/>
      <c r="I20" s="1"/>
    </row>
    <row r="21" spans="1:9" x14ac:dyDescent="0.25">
      <c r="A21" s="8" t="s">
        <v>55</v>
      </c>
      <c r="B21" s="37">
        <v>1036823</v>
      </c>
      <c r="C21" s="37">
        <v>995223</v>
      </c>
      <c r="D21" s="37">
        <v>7006500</v>
      </c>
      <c r="E21" s="37">
        <v>7262778</v>
      </c>
      <c r="F21" s="10">
        <f t="shared" si="0"/>
        <v>3.6577178334403726</v>
      </c>
      <c r="G21" s="1"/>
      <c r="H21" s="1"/>
      <c r="I21" s="1"/>
    </row>
    <row r="22" spans="1:9" x14ac:dyDescent="0.25">
      <c r="A22" s="11" t="s">
        <v>56</v>
      </c>
      <c r="B22" s="38">
        <v>327510</v>
      </c>
      <c r="C22" s="38">
        <v>448058</v>
      </c>
      <c r="D22" s="38">
        <v>2892147</v>
      </c>
      <c r="E22" s="38">
        <v>2593710</v>
      </c>
      <c r="F22" s="13">
        <f t="shared" si="0"/>
        <v>-10.318873833176525</v>
      </c>
      <c r="G22" s="1"/>
      <c r="H22" s="1"/>
      <c r="I22" s="1"/>
    </row>
    <row r="23" spans="1:9" x14ac:dyDescent="0.25">
      <c r="A23" s="8" t="s">
        <v>57</v>
      </c>
      <c r="B23" s="37">
        <v>10332</v>
      </c>
      <c r="C23" s="37">
        <v>0</v>
      </c>
      <c r="D23" s="37">
        <v>55475</v>
      </c>
      <c r="E23" s="37">
        <v>32463</v>
      </c>
      <c r="F23" s="10">
        <f t="shared" si="0"/>
        <v>-41.481748535376298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10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10087</v>
      </c>
      <c r="C25" s="37">
        <v>5863</v>
      </c>
      <c r="D25" s="37">
        <v>44703</v>
      </c>
      <c r="E25" s="37">
        <v>41651</v>
      </c>
      <c r="F25" s="10">
        <f t="shared" si="0"/>
        <v>-6.8272822853052304</v>
      </c>
      <c r="G25" s="1"/>
      <c r="H25" s="1"/>
      <c r="I25" s="1"/>
    </row>
    <row r="26" spans="1:9" x14ac:dyDescent="0.25">
      <c r="A26" s="11" t="s">
        <v>60</v>
      </c>
      <c r="B26" s="38">
        <v>104699</v>
      </c>
      <c r="C26" s="38">
        <v>106794</v>
      </c>
      <c r="D26" s="38">
        <v>777397</v>
      </c>
      <c r="E26" s="38">
        <v>822212</v>
      </c>
      <c r="F26" s="13">
        <f t="shared" si="0"/>
        <v>5.7647508287271449</v>
      </c>
      <c r="G26" s="1"/>
      <c r="H26" s="1"/>
      <c r="I26" s="1"/>
    </row>
    <row r="27" spans="1:9" x14ac:dyDescent="0.25">
      <c r="A27" s="8" t="s">
        <v>61</v>
      </c>
      <c r="B27" s="37">
        <v>275</v>
      </c>
      <c r="C27" s="37">
        <v>0</v>
      </c>
      <c r="D27" s="37">
        <v>275</v>
      </c>
      <c r="E27" s="37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8">
        <v>886471</v>
      </c>
      <c r="C28" s="38">
        <v>942850</v>
      </c>
      <c r="D28" s="38">
        <v>5668509</v>
      </c>
      <c r="E28" s="38">
        <v>5665931</v>
      </c>
      <c r="F28" s="13">
        <f t="shared" si="0"/>
        <v>-4.5479331513803345E-2</v>
      </c>
      <c r="G28" s="1"/>
      <c r="H28" s="1"/>
      <c r="I28" s="1"/>
    </row>
    <row r="29" spans="1:9" x14ac:dyDescent="0.25">
      <c r="A29" s="8" t="s">
        <v>63</v>
      </c>
      <c r="B29" s="37">
        <v>24003</v>
      </c>
      <c r="C29" s="37">
        <v>46167</v>
      </c>
      <c r="D29" s="37">
        <v>173650</v>
      </c>
      <c r="E29" s="37">
        <v>239246</v>
      </c>
      <c r="F29" s="10">
        <f t="shared" si="0"/>
        <v>37.774834437086099</v>
      </c>
      <c r="G29" s="1"/>
      <c r="H29" s="1"/>
      <c r="I29" s="1"/>
    </row>
    <row r="30" spans="1:9" x14ac:dyDescent="0.25">
      <c r="A30" s="11" t="s">
        <v>64</v>
      </c>
      <c r="B30" s="38">
        <v>32270</v>
      </c>
      <c r="C30" s="38">
        <v>13816</v>
      </c>
      <c r="D30" s="38">
        <v>244238</v>
      </c>
      <c r="E30" s="38">
        <v>240327</v>
      </c>
      <c r="F30" s="13">
        <f t="shared" si="0"/>
        <v>-1.6013069219367964</v>
      </c>
      <c r="G30" s="1"/>
      <c r="H30" s="1"/>
      <c r="I30" s="1"/>
    </row>
    <row r="31" spans="1:9" x14ac:dyDescent="0.25">
      <c r="A31" s="8" t="s">
        <v>65</v>
      </c>
      <c r="B31" s="37">
        <v>1354537</v>
      </c>
      <c r="C31" s="37">
        <v>1582978</v>
      </c>
      <c r="D31" s="37">
        <v>10158891</v>
      </c>
      <c r="E31" s="37">
        <v>10968254</v>
      </c>
      <c r="F31" s="10">
        <f t="shared" si="0"/>
        <v>7.9670408905853947</v>
      </c>
      <c r="G31" s="1"/>
      <c r="H31" s="1"/>
      <c r="I31" s="1"/>
    </row>
    <row r="32" spans="1:9" x14ac:dyDescent="0.25">
      <c r="A32" s="11" t="s">
        <v>66</v>
      </c>
      <c r="B32" s="38">
        <v>106432</v>
      </c>
      <c r="C32" s="38">
        <v>462596</v>
      </c>
      <c r="D32" s="38">
        <v>798989</v>
      </c>
      <c r="E32" s="38">
        <v>2156981</v>
      </c>
      <c r="F32" s="13">
        <f t="shared" si="0"/>
        <v>169.96379174181374</v>
      </c>
      <c r="G32" s="1"/>
      <c r="H32" s="1"/>
      <c r="I32" s="1"/>
    </row>
    <row r="33" spans="1:9" x14ac:dyDescent="0.25">
      <c r="A33" s="8" t="s">
        <v>67</v>
      </c>
      <c r="B33" s="37">
        <v>4050</v>
      </c>
      <c r="C33" s="37">
        <v>6832</v>
      </c>
      <c r="D33" s="37">
        <v>36163</v>
      </c>
      <c r="E33" s="37">
        <v>54239</v>
      </c>
      <c r="F33" s="10">
        <f t="shared" si="0"/>
        <v>49.984791084810439</v>
      </c>
      <c r="G33" s="1"/>
      <c r="H33" s="1"/>
      <c r="I33" s="1"/>
    </row>
    <row r="34" spans="1:9" x14ac:dyDescent="0.25">
      <c r="A34" s="11" t="s">
        <v>68</v>
      </c>
      <c r="B34" s="38">
        <v>34831</v>
      </c>
      <c r="C34" s="38">
        <v>37949</v>
      </c>
      <c r="D34" s="38">
        <v>212492</v>
      </c>
      <c r="E34" s="38">
        <v>213130</v>
      </c>
      <c r="F34" s="13">
        <f t="shared" si="0"/>
        <v>0.30024659751896365</v>
      </c>
      <c r="G34" s="1"/>
      <c r="H34" s="1"/>
      <c r="I34" s="1"/>
    </row>
    <row r="35" spans="1:9" x14ac:dyDescent="0.25">
      <c r="A35" s="14" t="s">
        <v>69</v>
      </c>
      <c r="B35" s="15">
        <f>SUM(B7:B34)</f>
        <v>12678090</v>
      </c>
      <c r="C35" s="15">
        <f t="shared" ref="C35:E35" si="1">SUM(C7:C34)</f>
        <v>13070264</v>
      </c>
      <c r="D35" s="15">
        <f t="shared" si="1"/>
        <v>84682959</v>
      </c>
      <c r="E35" s="15">
        <f t="shared" si="1"/>
        <v>87915357</v>
      </c>
      <c r="F35" s="16">
        <f t="shared" si="0"/>
        <v>3.8170584001440062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5038875</v>
      </c>
      <c r="C38" s="41">
        <f>D7</f>
        <v>5119699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13191586</v>
      </c>
      <c r="G38" s="42">
        <f>LOOKUP(E38,$A$38:$A$65,$C$38:$C$65)</f>
        <v>11503963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111503</v>
      </c>
      <c r="C39" s="41">
        <f t="shared" ref="C39:C65" si="5">D8</f>
        <v>87331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12835732</v>
      </c>
      <c r="G39" s="42">
        <f t="shared" ref="G39:G65" si="8">LOOKUP(E39,$A$38:$A$65,$C$38:$C$65)</f>
        <v>11167022</v>
      </c>
    </row>
    <row r="40" spans="1:9" x14ac:dyDescent="0.25">
      <c r="A40" s="42" t="str">
        <f t="shared" si="3"/>
        <v>ALMERIA</v>
      </c>
      <c r="B40" s="41">
        <f t="shared" si="4"/>
        <v>5051</v>
      </c>
      <c r="C40" s="41">
        <f t="shared" si="5"/>
        <v>6094</v>
      </c>
      <c r="D40" s="41">
        <f t="shared" si="6"/>
        <v>26</v>
      </c>
      <c r="E40" s="42" t="str">
        <f t="shared" si="2"/>
        <v>CARTAGENA</v>
      </c>
      <c r="F40" s="42">
        <f t="shared" si="7"/>
        <v>11542206</v>
      </c>
      <c r="G40" s="42">
        <f t="shared" si="8"/>
        <v>12242857</v>
      </c>
    </row>
    <row r="41" spans="1:9" x14ac:dyDescent="0.25">
      <c r="A41" s="42" t="str">
        <f t="shared" si="3"/>
        <v>AVILES</v>
      </c>
      <c r="B41" s="41">
        <f t="shared" si="4"/>
        <v>488739</v>
      </c>
      <c r="C41" s="41">
        <f t="shared" si="5"/>
        <v>429254</v>
      </c>
      <c r="D41" s="41">
        <f t="shared" si="6"/>
        <v>17</v>
      </c>
      <c r="E41" s="42" t="str">
        <f t="shared" si="2"/>
        <v>TARRAGONA</v>
      </c>
      <c r="F41" s="42">
        <f t="shared" si="7"/>
        <v>10968254</v>
      </c>
      <c r="G41" s="42">
        <f t="shared" si="8"/>
        <v>10158891</v>
      </c>
    </row>
    <row r="42" spans="1:9" x14ac:dyDescent="0.25">
      <c r="A42" s="42" t="str">
        <f t="shared" si="3"/>
        <v>BAHIA DE ALGECIRAS</v>
      </c>
      <c r="B42" s="41">
        <f t="shared" si="4"/>
        <v>13191586</v>
      </c>
      <c r="C42" s="41">
        <f t="shared" si="5"/>
        <v>11503963</v>
      </c>
      <c r="D42" s="41">
        <f t="shared" si="6"/>
        <v>1</v>
      </c>
      <c r="E42" s="42" t="str">
        <f t="shared" si="2"/>
        <v>HUELVA</v>
      </c>
      <c r="F42" s="42">
        <f t="shared" si="7"/>
        <v>7262778</v>
      </c>
      <c r="G42" s="42">
        <f t="shared" si="8"/>
        <v>7006500</v>
      </c>
    </row>
    <row r="43" spans="1:9" x14ac:dyDescent="0.25">
      <c r="A43" s="42" t="str">
        <f t="shared" si="3"/>
        <v>BAHIA DE CADIZ</v>
      </c>
      <c r="B43" s="41">
        <f t="shared" si="4"/>
        <v>46584</v>
      </c>
      <c r="C43" s="41">
        <f t="shared" si="5"/>
        <v>78783</v>
      </c>
      <c r="D43" s="41">
        <f t="shared" si="6"/>
        <v>23</v>
      </c>
      <c r="E43" s="42" t="str">
        <f t="shared" si="2"/>
        <v>BARCELONA</v>
      </c>
      <c r="F43" s="42">
        <f t="shared" si="7"/>
        <v>6177846</v>
      </c>
      <c r="G43" s="42">
        <f t="shared" si="8"/>
        <v>7645965</v>
      </c>
    </row>
    <row r="44" spans="1:9" x14ac:dyDescent="0.25">
      <c r="A44" s="42" t="str">
        <f t="shared" si="3"/>
        <v>BALEARES</v>
      </c>
      <c r="B44" s="41">
        <f t="shared" si="4"/>
        <v>1240070</v>
      </c>
      <c r="C44" s="41">
        <f t="shared" si="5"/>
        <v>1178580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5665931</v>
      </c>
      <c r="G44" s="42">
        <f t="shared" si="8"/>
        <v>5668509</v>
      </c>
    </row>
    <row r="45" spans="1:9" x14ac:dyDescent="0.25">
      <c r="A45" s="42" t="str">
        <f t="shared" si="3"/>
        <v>BARCELONA</v>
      </c>
      <c r="B45" s="41">
        <f t="shared" si="4"/>
        <v>6177846</v>
      </c>
      <c r="C45" s="41">
        <f t="shared" si="5"/>
        <v>7645965</v>
      </c>
      <c r="D45" s="41">
        <f t="shared" si="6"/>
        <v>6</v>
      </c>
      <c r="E45" s="42" t="str">
        <f t="shared" si="2"/>
        <v>A CORUÑA</v>
      </c>
      <c r="F45" s="42">
        <f t="shared" si="7"/>
        <v>5038875</v>
      </c>
      <c r="G45" s="42">
        <f t="shared" si="8"/>
        <v>5119699</v>
      </c>
    </row>
    <row r="46" spans="1:9" x14ac:dyDescent="0.25">
      <c r="A46" s="42" t="str">
        <f t="shared" si="3"/>
        <v>BILBAO</v>
      </c>
      <c r="B46" s="41">
        <f t="shared" si="4"/>
        <v>12835732</v>
      </c>
      <c r="C46" s="41">
        <f t="shared" si="5"/>
        <v>11167022</v>
      </c>
      <c r="D46" s="41">
        <f t="shared" si="6"/>
        <v>2</v>
      </c>
      <c r="E46" s="42" t="str">
        <f t="shared" si="2"/>
        <v>CASTELLON</v>
      </c>
      <c r="F46" s="42">
        <f t="shared" si="7"/>
        <v>5034797</v>
      </c>
      <c r="G46" s="42">
        <f t="shared" si="8"/>
        <v>5503278</v>
      </c>
    </row>
    <row r="47" spans="1:9" x14ac:dyDescent="0.25">
      <c r="A47" s="42" t="str">
        <f t="shared" si="3"/>
        <v>CARTAGENA</v>
      </c>
      <c r="B47" s="41">
        <f t="shared" si="4"/>
        <v>11542206</v>
      </c>
      <c r="C47" s="41">
        <f t="shared" si="5"/>
        <v>12242857</v>
      </c>
      <c r="D47" s="41">
        <f t="shared" si="6"/>
        <v>3</v>
      </c>
      <c r="E47" s="42" t="str">
        <f t="shared" si="2"/>
        <v>LAS PALMAS</v>
      </c>
      <c r="F47" s="42">
        <f t="shared" si="7"/>
        <v>2593710</v>
      </c>
      <c r="G47" s="42">
        <f t="shared" si="8"/>
        <v>2892147</v>
      </c>
    </row>
    <row r="48" spans="1:9" x14ac:dyDescent="0.25">
      <c r="A48" s="42" t="str">
        <f t="shared" si="3"/>
        <v>CASTELLON</v>
      </c>
      <c r="B48" s="41">
        <f t="shared" si="4"/>
        <v>5034797</v>
      </c>
      <c r="C48" s="41">
        <f t="shared" si="5"/>
        <v>5503278</v>
      </c>
      <c r="D48" s="41">
        <f t="shared" si="6"/>
        <v>9</v>
      </c>
      <c r="E48" s="42" t="str">
        <f t="shared" si="2"/>
        <v>VALENCIA</v>
      </c>
      <c r="F48" s="42">
        <f t="shared" si="7"/>
        <v>2156981</v>
      </c>
      <c r="G48" s="42">
        <f t="shared" si="8"/>
        <v>798989</v>
      </c>
    </row>
    <row r="49" spans="1:7" x14ac:dyDescent="0.25">
      <c r="A49" s="42" t="str">
        <f t="shared" si="3"/>
        <v>CEUTA</v>
      </c>
      <c r="B49" s="41">
        <f t="shared" si="4"/>
        <v>572075</v>
      </c>
      <c r="C49" s="41">
        <f t="shared" si="5"/>
        <v>340134</v>
      </c>
      <c r="D49" s="41">
        <f t="shared" si="6"/>
        <v>15</v>
      </c>
      <c r="E49" s="42" t="str">
        <f t="shared" si="2"/>
        <v>BALEARES</v>
      </c>
      <c r="F49" s="42">
        <f t="shared" si="7"/>
        <v>1240070</v>
      </c>
      <c r="G49" s="42">
        <f t="shared" si="8"/>
        <v>1178580</v>
      </c>
    </row>
    <row r="50" spans="1:7" x14ac:dyDescent="0.25">
      <c r="A50" s="42" t="str">
        <f t="shared" si="3"/>
        <v>FERROL-SAN CIBRAO</v>
      </c>
      <c r="B50" s="41">
        <f t="shared" si="4"/>
        <v>550800</v>
      </c>
      <c r="C50" s="41">
        <f t="shared" si="5"/>
        <v>439030</v>
      </c>
      <c r="D50" s="41">
        <f t="shared" si="6"/>
        <v>16</v>
      </c>
      <c r="E50" s="42" t="str">
        <f t="shared" si="2"/>
        <v>MOTRIL</v>
      </c>
      <c r="F50" s="42">
        <f t="shared" si="7"/>
        <v>822212</v>
      </c>
      <c r="G50" s="42">
        <f t="shared" si="8"/>
        <v>777397</v>
      </c>
    </row>
    <row r="51" spans="1:7" x14ac:dyDescent="0.25">
      <c r="A51" s="42" t="str">
        <f t="shared" si="3"/>
        <v>GIJON</v>
      </c>
      <c r="B51" s="41">
        <f t="shared" si="4"/>
        <v>788561</v>
      </c>
      <c r="C51" s="41">
        <f t="shared" si="5"/>
        <v>871540</v>
      </c>
      <c r="D51" s="41">
        <f t="shared" si="6"/>
        <v>14</v>
      </c>
      <c r="E51" s="42" t="str">
        <f t="shared" si="2"/>
        <v>GIJON</v>
      </c>
      <c r="F51" s="42">
        <f t="shared" si="7"/>
        <v>788561</v>
      </c>
      <c r="G51" s="42">
        <f t="shared" si="8"/>
        <v>871540</v>
      </c>
    </row>
    <row r="52" spans="1:7" x14ac:dyDescent="0.25">
      <c r="A52" s="42" t="str">
        <f t="shared" si="3"/>
        <v>HUELVA</v>
      </c>
      <c r="B52" s="41">
        <f t="shared" si="4"/>
        <v>7262778</v>
      </c>
      <c r="C52" s="41">
        <f t="shared" si="5"/>
        <v>7006500</v>
      </c>
      <c r="D52" s="41">
        <f t="shared" si="6"/>
        <v>5</v>
      </c>
      <c r="E52" s="42" t="str">
        <f t="shared" si="2"/>
        <v>CEUTA</v>
      </c>
      <c r="F52" s="42">
        <f t="shared" si="7"/>
        <v>572075</v>
      </c>
      <c r="G52" s="42">
        <f t="shared" si="8"/>
        <v>340134</v>
      </c>
    </row>
    <row r="53" spans="1:7" x14ac:dyDescent="0.25">
      <c r="A53" s="42" t="str">
        <f t="shared" si="3"/>
        <v>LAS PALMAS</v>
      </c>
      <c r="B53" s="41">
        <f t="shared" si="4"/>
        <v>2593710</v>
      </c>
      <c r="C53" s="41">
        <f t="shared" si="5"/>
        <v>2892147</v>
      </c>
      <c r="D53" s="41">
        <f t="shared" si="6"/>
        <v>10</v>
      </c>
      <c r="E53" s="42" t="str">
        <f t="shared" si="2"/>
        <v>FERROL-SAN CIBRAO</v>
      </c>
      <c r="F53" s="42">
        <f t="shared" si="7"/>
        <v>550800</v>
      </c>
      <c r="G53" s="42">
        <f t="shared" si="8"/>
        <v>439030</v>
      </c>
    </row>
    <row r="54" spans="1:7" x14ac:dyDescent="0.25">
      <c r="A54" s="42" t="str">
        <f t="shared" si="3"/>
        <v>MALAGA</v>
      </c>
      <c r="B54" s="41">
        <f t="shared" si="4"/>
        <v>32463</v>
      </c>
      <c r="C54" s="41">
        <f t="shared" si="5"/>
        <v>55475</v>
      </c>
      <c r="D54" s="41">
        <f t="shared" si="6"/>
        <v>25</v>
      </c>
      <c r="E54" s="42" t="str">
        <f t="shared" si="2"/>
        <v>AVILES</v>
      </c>
      <c r="F54" s="42">
        <f t="shared" si="7"/>
        <v>488739</v>
      </c>
      <c r="G54" s="42">
        <f t="shared" si="8"/>
        <v>429254</v>
      </c>
    </row>
    <row r="55" spans="1:7" x14ac:dyDescent="0.25">
      <c r="A55" s="42" t="str">
        <f t="shared" si="3"/>
        <v>MARIN Y RIA DE PONTEVEDRA</v>
      </c>
      <c r="B55" s="41">
        <f t="shared" si="4"/>
        <v>10</v>
      </c>
      <c r="C55" s="41">
        <f t="shared" si="5"/>
        <v>0</v>
      </c>
      <c r="D55" s="41">
        <f t="shared" si="6"/>
        <v>27</v>
      </c>
      <c r="E55" s="42" t="str">
        <f t="shared" si="2"/>
        <v>SEVILLA</v>
      </c>
      <c r="F55" s="42">
        <f t="shared" ref="F55:F65" si="9">LOOKUP(E55,$A$38:$A$65,$B$38:$B$65)</f>
        <v>240327</v>
      </c>
      <c r="G55" s="42">
        <f t="shared" si="8"/>
        <v>244238</v>
      </c>
    </row>
    <row r="56" spans="1:7" x14ac:dyDescent="0.25">
      <c r="A56" s="42" t="str">
        <f t="shared" si="3"/>
        <v>MELILLA</v>
      </c>
      <c r="B56" s="41">
        <f t="shared" si="4"/>
        <v>41651</v>
      </c>
      <c r="C56" s="41">
        <f t="shared" si="5"/>
        <v>44703</v>
      </c>
      <c r="D56" s="41">
        <f t="shared" si="6"/>
        <v>24</v>
      </c>
      <c r="E56" s="42" t="str">
        <f t="shared" si="2"/>
        <v>SANTANDER</v>
      </c>
      <c r="F56" s="42">
        <f t="shared" si="9"/>
        <v>239246</v>
      </c>
      <c r="G56" s="42">
        <f t="shared" si="8"/>
        <v>173650</v>
      </c>
    </row>
    <row r="57" spans="1:7" x14ac:dyDescent="0.25">
      <c r="A57" s="42" t="str">
        <f t="shared" si="3"/>
        <v>MOTRIL</v>
      </c>
      <c r="B57" s="41">
        <f t="shared" si="4"/>
        <v>822212</v>
      </c>
      <c r="C57" s="41">
        <f t="shared" si="5"/>
        <v>777397</v>
      </c>
      <c r="D57" s="41">
        <f t="shared" si="6"/>
        <v>13</v>
      </c>
      <c r="E57" s="42" t="str">
        <f t="shared" si="2"/>
        <v>VILAGARCIA</v>
      </c>
      <c r="F57" s="42">
        <f t="shared" si="9"/>
        <v>213130</v>
      </c>
      <c r="G57" s="42">
        <f t="shared" si="8"/>
        <v>212492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275</v>
      </c>
      <c r="D58" s="41">
        <f t="shared" si="6"/>
        <v>28</v>
      </c>
      <c r="E58" s="42" t="str">
        <f t="shared" si="2"/>
        <v>ALICANTE</v>
      </c>
      <c r="F58" s="42">
        <f t="shared" si="9"/>
        <v>111503</v>
      </c>
      <c r="G58" s="42">
        <f t="shared" si="8"/>
        <v>87331</v>
      </c>
    </row>
    <row r="59" spans="1:7" x14ac:dyDescent="0.25">
      <c r="A59" s="42" t="str">
        <f t="shared" si="3"/>
        <v>SANTA CRUZ DE TENERIFE</v>
      </c>
      <c r="B59" s="41">
        <f t="shared" si="4"/>
        <v>5665931</v>
      </c>
      <c r="C59" s="41">
        <f t="shared" si="5"/>
        <v>5668509</v>
      </c>
      <c r="D59" s="41">
        <f t="shared" si="6"/>
        <v>7</v>
      </c>
      <c r="E59" s="42" t="str">
        <f t="shared" si="2"/>
        <v>VIGO</v>
      </c>
      <c r="F59" s="42">
        <f t="shared" si="9"/>
        <v>54239</v>
      </c>
      <c r="G59" s="42">
        <f t="shared" si="8"/>
        <v>36163</v>
      </c>
    </row>
    <row r="60" spans="1:7" x14ac:dyDescent="0.25">
      <c r="A60" s="42" t="str">
        <f t="shared" si="3"/>
        <v>SANTANDER</v>
      </c>
      <c r="B60" s="41">
        <f t="shared" si="4"/>
        <v>239246</v>
      </c>
      <c r="C60" s="41">
        <f t="shared" si="5"/>
        <v>173650</v>
      </c>
      <c r="D60" s="41">
        <f t="shared" si="6"/>
        <v>19</v>
      </c>
      <c r="E60" s="42" t="str">
        <f t="shared" si="2"/>
        <v>BAHIA DE CADIZ</v>
      </c>
      <c r="F60" s="42">
        <f t="shared" si="9"/>
        <v>46584</v>
      </c>
      <c r="G60" s="42">
        <f t="shared" si="8"/>
        <v>78783</v>
      </c>
    </row>
    <row r="61" spans="1:7" x14ac:dyDescent="0.25">
      <c r="A61" s="42" t="str">
        <f t="shared" si="3"/>
        <v>SEVILLA</v>
      </c>
      <c r="B61" s="41">
        <f t="shared" si="4"/>
        <v>240327</v>
      </c>
      <c r="C61" s="41">
        <f t="shared" si="5"/>
        <v>244238</v>
      </c>
      <c r="D61" s="41">
        <f t="shared" si="6"/>
        <v>18</v>
      </c>
      <c r="E61" s="42" t="str">
        <f t="shared" si="2"/>
        <v>MELILLA</v>
      </c>
      <c r="F61" s="42">
        <f t="shared" si="9"/>
        <v>41651</v>
      </c>
      <c r="G61" s="42">
        <f t="shared" si="8"/>
        <v>44703</v>
      </c>
    </row>
    <row r="62" spans="1:7" x14ac:dyDescent="0.25">
      <c r="A62" s="42" t="str">
        <f t="shared" si="3"/>
        <v>TARRAGONA</v>
      </c>
      <c r="B62" s="41">
        <f t="shared" si="4"/>
        <v>10968254</v>
      </c>
      <c r="C62" s="41">
        <f t="shared" si="5"/>
        <v>10158891</v>
      </c>
      <c r="D62" s="41">
        <f t="shared" si="6"/>
        <v>4</v>
      </c>
      <c r="E62" s="42" t="str">
        <f t="shared" si="2"/>
        <v>MALAGA</v>
      </c>
      <c r="F62" s="42">
        <f t="shared" si="9"/>
        <v>32463</v>
      </c>
      <c r="G62" s="42">
        <f t="shared" si="8"/>
        <v>55475</v>
      </c>
    </row>
    <row r="63" spans="1:7" x14ac:dyDescent="0.25">
      <c r="A63" s="42" t="str">
        <f t="shared" si="3"/>
        <v>VALENCIA</v>
      </c>
      <c r="B63" s="41">
        <f t="shared" si="4"/>
        <v>2156981</v>
      </c>
      <c r="C63" s="41">
        <f t="shared" si="5"/>
        <v>798989</v>
      </c>
      <c r="D63" s="41">
        <f t="shared" si="6"/>
        <v>11</v>
      </c>
      <c r="E63" s="42" t="str">
        <f t="shared" si="2"/>
        <v>ALMERIA</v>
      </c>
      <c r="F63" s="42">
        <f t="shared" si="9"/>
        <v>5051</v>
      </c>
      <c r="G63" s="42">
        <f t="shared" si="8"/>
        <v>6094</v>
      </c>
    </row>
    <row r="64" spans="1:7" x14ac:dyDescent="0.25">
      <c r="A64" s="42" t="str">
        <f t="shared" si="3"/>
        <v>VIGO</v>
      </c>
      <c r="B64" s="41">
        <f t="shared" si="4"/>
        <v>54239</v>
      </c>
      <c r="C64" s="41">
        <f t="shared" si="5"/>
        <v>36163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10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213130</v>
      </c>
      <c r="C65" s="41">
        <f t="shared" si="5"/>
        <v>212492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275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353887</v>
      </c>
      <c r="C7" s="19">
        <v>360214</v>
      </c>
      <c r="D7" s="19">
        <v>2642094</v>
      </c>
      <c r="E7" s="19">
        <v>2315352</v>
      </c>
      <c r="F7" s="10">
        <f>((E7*100)/D7)-100</f>
        <v>-12.366781802615648</v>
      </c>
      <c r="G7" s="1"/>
      <c r="H7" s="1"/>
      <c r="I7" s="1"/>
    </row>
    <row r="8" spans="1:12" x14ac:dyDescent="0.25">
      <c r="A8" s="11" t="s">
        <v>42</v>
      </c>
      <c r="B8" s="20">
        <v>156539</v>
      </c>
      <c r="C8" s="20">
        <v>125992</v>
      </c>
      <c r="D8" s="20">
        <v>954813</v>
      </c>
      <c r="E8" s="20">
        <v>1023781</v>
      </c>
      <c r="F8" s="13">
        <f t="shared" ref="F8:F35" si="0">((E8*100)/D8)-100</f>
        <v>7.2231944893921707</v>
      </c>
      <c r="G8" s="1"/>
      <c r="H8" s="1"/>
      <c r="I8" s="1"/>
    </row>
    <row r="9" spans="1:12" x14ac:dyDescent="0.25">
      <c r="A9" s="8" t="s">
        <v>43</v>
      </c>
      <c r="B9" s="19">
        <v>548536</v>
      </c>
      <c r="C9" s="19">
        <v>737565</v>
      </c>
      <c r="D9" s="19">
        <v>3686026</v>
      </c>
      <c r="E9" s="19">
        <v>3625961</v>
      </c>
      <c r="F9" s="10">
        <f t="shared" si="0"/>
        <v>-1.6295327271158726</v>
      </c>
      <c r="G9" s="1"/>
      <c r="H9" s="1"/>
      <c r="I9" s="1"/>
    </row>
    <row r="10" spans="1:12" x14ac:dyDescent="0.25">
      <c r="A10" s="11" t="s">
        <v>44</v>
      </c>
      <c r="B10" s="20">
        <v>307533</v>
      </c>
      <c r="C10" s="20">
        <v>351331</v>
      </c>
      <c r="D10" s="20">
        <v>1809435</v>
      </c>
      <c r="E10" s="20">
        <v>2289038</v>
      </c>
      <c r="F10" s="13">
        <f t="shared" si="0"/>
        <v>26.505677186525077</v>
      </c>
      <c r="G10" s="1"/>
      <c r="H10" s="1"/>
      <c r="I10" s="1"/>
    </row>
    <row r="11" spans="1:12" x14ac:dyDescent="0.25">
      <c r="A11" s="8" t="s">
        <v>45</v>
      </c>
      <c r="B11" s="19">
        <v>314936</v>
      </c>
      <c r="C11" s="19">
        <v>258543</v>
      </c>
      <c r="D11" s="19">
        <v>1709110</v>
      </c>
      <c r="E11" s="19">
        <v>1562508</v>
      </c>
      <c r="F11" s="10">
        <f t="shared" si="0"/>
        <v>-8.5776807812253111</v>
      </c>
      <c r="G11" s="1"/>
      <c r="H11" s="1"/>
      <c r="I11" s="1"/>
    </row>
    <row r="12" spans="1:12" x14ac:dyDescent="0.25">
      <c r="A12" s="11" t="s">
        <v>46</v>
      </c>
      <c r="B12" s="20">
        <v>224427</v>
      </c>
      <c r="C12" s="20">
        <v>315628</v>
      </c>
      <c r="D12" s="20">
        <v>1489544</v>
      </c>
      <c r="E12" s="20">
        <v>1602256</v>
      </c>
      <c r="F12" s="13">
        <f t="shared" si="0"/>
        <v>7.5668795282314534</v>
      </c>
      <c r="G12" s="1"/>
      <c r="H12" s="1"/>
      <c r="I12" s="1"/>
    </row>
    <row r="13" spans="1:12" x14ac:dyDescent="0.25">
      <c r="A13" s="8" t="s">
        <v>47</v>
      </c>
      <c r="B13" s="19">
        <v>215881</v>
      </c>
      <c r="C13" s="19">
        <v>131351</v>
      </c>
      <c r="D13" s="19">
        <v>1417440</v>
      </c>
      <c r="E13" s="19">
        <v>1282283</v>
      </c>
      <c r="F13" s="10">
        <f t="shared" si="0"/>
        <v>-9.535288971667228</v>
      </c>
      <c r="G13" s="1"/>
      <c r="H13" s="1"/>
      <c r="I13" s="1"/>
    </row>
    <row r="14" spans="1:12" x14ac:dyDescent="0.25">
      <c r="A14" s="11" t="s">
        <v>48</v>
      </c>
      <c r="B14" s="20">
        <v>330519</v>
      </c>
      <c r="C14" s="20">
        <v>363760</v>
      </c>
      <c r="D14" s="20">
        <v>2202427</v>
      </c>
      <c r="E14" s="20">
        <v>2444848</v>
      </c>
      <c r="F14" s="13">
        <f t="shared" si="0"/>
        <v>11.006993648370639</v>
      </c>
      <c r="G14" s="1"/>
      <c r="H14" s="1"/>
      <c r="I14" s="1"/>
    </row>
    <row r="15" spans="1:12" x14ac:dyDescent="0.25">
      <c r="A15" s="8" t="s">
        <v>49</v>
      </c>
      <c r="B15" s="19">
        <v>271255</v>
      </c>
      <c r="C15" s="19">
        <v>354994</v>
      </c>
      <c r="D15" s="19">
        <v>2269531</v>
      </c>
      <c r="E15" s="19">
        <v>2634681</v>
      </c>
      <c r="F15" s="10">
        <f t="shared" si="0"/>
        <v>16.089227245629161</v>
      </c>
      <c r="G15" s="1"/>
      <c r="H15" s="1"/>
      <c r="I15" s="1"/>
    </row>
    <row r="16" spans="1:12" x14ac:dyDescent="0.25">
      <c r="A16" s="11" t="s">
        <v>50</v>
      </c>
      <c r="B16" s="20">
        <v>390400</v>
      </c>
      <c r="C16" s="20">
        <v>489248</v>
      </c>
      <c r="D16" s="20">
        <v>2740568</v>
      </c>
      <c r="E16" s="20">
        <v>3072218</v>
      </c>
      <c r="F16" s="13">
        <f t="shared" si="0"/>
        <v>12.101505965186774</v>
      </c>
      <c r="G16" s="1"/>
      <c r="H16" s="1"/>
      <c r="I16" s="1"/>
    </row>
    <row r="17" spans="1:9" x14ac:dyDescent="0.25">
      <c r="A17" s="8" t="s">
        <v>51</v>
      </c>
      <c r="B17" s="19">
        <v>356745</v>
      </c>
      <c r="C17" s="19">
        <v>398114</v>
      </c>
      <c r="D17" s="19">
        <v>1873043</v>
      </c>
      <c r="E17" s="19">
        <v>1925460</v>
      </c>
      <c r="F17" s="10">
        <f t="shared" si="0"/>
        <v>2.7984942150286969</v>
      </c>
      <c r="G17" s="1"/>
      <c r="H17" s="1"/>
      <c r="I17" s="1"/>
    </row>
    <row r="18" spans="1:9" x14ac:dyDescent="0.25">
      <c r="A18" s="11" t="s">
        <v>52</v>
      </c>
      <c r="B18" s="20">
        <v>8434</v>
      </c>
      <c r="C18" s="20">
        <v>6418</v>
      </c>
      <c r="D18" s="20">
        <v>44940</v>
      </c>
      <c r="E18" s="20">
        <v>40156</v>
      </c>
      <c r="F18" s="13">
        <f t="shared" si="0"/>
        <v>-10.645304850912325</v>
      </c>
      <c r="G18" s="1"/>
      <c r="H18" s="1"/>
      <c r="I18" s="1"/>
    </row>
    <row r="19" spans="1:9" x14ac:dyDescent="0.25">
      <c r="A19" s="8" t="s">
        <v>53</v>
      </c>
      <c r="B19" s="19">
        <v>869947</v>
      </c>
      <c r="C19" s="19">
        <v>553750</v>
      </c>
      <c r="D19" s="19">
        <v>4781238</v>
      </c>
      <c r="E19" s="19">
        <v>4896398</v>
      </c>
      <c r="F19" s="10">
        <f t="shared" si="0"/>
        <v>2.4085812084652503</v>
      </c>
      <c r="G19" s="1"/>
      <c r="H19" s="1"/>
      <c r="I19" s="1"/>
    </row>
    <row r="20" spans="1:9" x14ac:dyDescent="0.25">
      <c r="A20" s="11" t="s">
        <v>54</v>
      </c>
      <c r="B20" s="20">
        <v>1771041</v>
      </c>
      <c r="C20" s="20">
        <v>1799402</v>
      </c>
      <c r="D20" s="20">
        <v>12233185</v>
      </c>
      <c r="E20" s="20">
        <v>10579298</v>
      </c>
      <c r="F20" s="13">
        <f t="shared" si="0"/>
        <v>-13.519676192259013</v>
      </c>
      <c r="G20" s="1"/>
      <c r="H20" s="1"/>
      <c r="I20" s="1"/>
    </row>
    <row r="21" spans="1:9" x14ac:dyDescent="0.25">
      <c r="A21" s="8" t="s">
        <v>55</v>
      </c>
      <c r="B21" s="19">
        <v>649995</v>
      </c>
      <c r="C21" s="19">
        <v>600665</v>
      </c>
      <c r="D21" s="19">
        <v>3737487</v>
      </c>
      <c r="E21" s="19">
        <v>3988838</v>
      </c>
      <c r="F21" s="10">
        <f t="shared" si="0"/>
        <v>6.7251337596625689</v>
      </c>
      <c r="G21" s="1"/>
      <c r="H21" s="1"/>
      <c r="I21" s="1"/>
    </row>
    <row r="22" spans="1:9" x14ac:dyDescent="0.25">
      <c r="A22" s="11" t="s">
        <v>56</v>
      </c>
      <c r="B22" s="20">
        <v>179809</v>
      </c>
      <c r="C22" s="20">
        <v>184904</v>
      </c>
      <c r="D22" s="20">
        <v>1049797</v>
      </c>
      <c r="E22" s="20">
        <v>1011641</v>
      </c>
      <c r="F22" s="13">
        <f t="shared" si="0"/>
        <v>-3.6346074526789494</v>
      </c>
      <c r="G22" s="1"/>
      <c r="H22" s="1"/>
      <c r="I22" s="1"/>
    </row>
    <row r="23" spans="1:9" x14ac:dyDescent="0.25">
      <c r="A23" s="8" t="s">
        <v>57</v>
      </c>
      <c r="B23" s="19">
        <v>166533</v>
      </c>
      <c r="C23" s="19">
        <v>140790</v>
      </c>
      <c r="D23" s="19">
        <v>1189273</v>
      </c>
      <c r="E23" s="19">
        <v>1005251</v>
      </c>
      <c r="F23" s="10">
        <f t="shared" si="0"/>
        <v>-15.473486743582001</v>
      </c>
      <c r="G23" s="1"/>
      <c r="H23" s="1"/>
      <c r="I23" s="1"/>
    </row>
    <row r="24" spans="1:9" x14ac:dyDescent="0.25">
      <c r="A24" s="11" t="s">
        <v>58</v>
      </c>
      <c r="B24" s="20">
        <v>98221</v>
      </c>
      <c r="C24" s="20">
        <v>85566</v>
      </c>
      <c r="D24" s="20">
        <v>617713</v>
      </c>
      <c r="E24" s="20">
        <v>512823</v>
      </c>
      <c r="F24" s="13">
        <f t="shared" si="0"/>
        <v>-16.980377618732319</v>
      </c>
      <c r="G24" s="1"/>
      <c r="H24" s="1"/>
      <c r="I24" s="1"/>
    </row>
    <row r="25" spans="1:9" x14ac:dyDescent="0.25">
      <c r="A25" s="8" t="s">
        <v>59</v>
      </c>
      <c r="B25" s="19">
        <v>17876</v>
      </c>
      <c r="C25" s="19">
        <v>3200</v>
      </c>
      <c r="D25" s="19">
        <v>61817</v>
      </c>
      <c r="E25" s="19">
        <v>29861</v>
      </c>
      <c r="F25" s="10">
        <f t="shared" si="0"/>
        <v>-51.694517689308768</v>
      </c>
      <c r="G25" s="1"/>
      <c r="H25" s="1"/>
      <c r="I25" s="1"/>
    </row>
    <row r="26" spans="1:9" x14ac:dyDescent="0.25">
      <c r="A26" s="11" t="s">
        <v>60</v>
      </c>
      <c r="B26" s="20">
        <v>124773</v>
      </c>
      <c r="C26" s="20">
        <v>107602</v>
      </c>
      <c r="D26" s="20">
        <v>716076</v>
      </c>
      <c r="E26" s="20">
        <v>722620</v>
      </c>
      <c r="F26" s="13">
        <f t="shared" si="0"/>
        <v>0.91386947754149617</v>
      </c>
      <c r="G26" s="1"/>
      <c r="H26" s="1"/>
      <c r="I26" s="1"/>
    </row>
    <row r="27" spans="1:9" x14ac:dyDescent="0.25">
      <c r="A27" s="8" t="s">
        <v>61</v>
      </c>
      <c r="B27" s="19">
        <v>258031</v>
      </c>
      <c r="C27" s="19">
        <v>189707</v>
      </c>
      <c r="D27" s="19">
        <v>1791957</v>
      </c>
      <c r="E27" s="19">
        <v>1922914</v>
      </c>
      <c r="F27" s="10">
        <f t="shared" si="0"/>
        <v>7.3080436639941695</v>
      </c>
      <c r="G27" s="1"/>
      <c r="H27" s="1"/>
      <c r="I27" s="1"/>
    </row>
    <row r="28" spans="1:9" x14ac:dyDescent="0.25">
      <c r="A28" s="11" t="s">
        <v>62</v>
      </c>
      <c r="B28" s="20">
        <v>142137</v>
      </c>
      <c r="C28" s="20">
        <v>168323</v>
      </c>
      <c r="D28" s="20">
        <v>1015858</v>
      </c>
      <c r="E28" s="20">
        <v>1105528</v>
      </c>
      <c r="F28" s="13">
        <f t="shared" si="0"/>
        <v>8.8270210994056271</v>
      </c>
      <c r="G28" s="1"/>
      <c r="H28" s="1"/>
      <c r="I28" s="1"/>
    </row>
    <row r="29" spans="1:9" x14ac:dyDescent="0.25">
      <c r="A29" s="8" t="s">
        <v>63</v>
      </c>
      <c r="B29" s="19">
        <v>482337</v>
      </c>
      <c r="C29" s="19">
        <v>211431</v>
      </c>
      <c r="D29" s="19">
        <v>2827907</v>
      </c>
      <c r="E29" s="19">
        <v>2439575</v>
      </c>
      <c r="F29" s="10">
        <f t="shared" si="0"/>
        <v>-13.732134755492311</v>
      </c>
      <c r="G29" s="1"/>
      <c r="H29" s="1"/>
      <c r="I29" s="1"/>
    </row>
    <row r="30" spans="1:9" x14ac:dyDescent="0.25">
      <c r="A30" s="11" t="s">
        <v>64</v>
      </c>
      <c r="B30" s="20">
        <v>290880</v>
      </c>
      <c r="C30" s="20">
        <v>261941</v>
      </c>
      <c r="D30" s="20">
        <v>1502698</v>
      </c>
      <c r="E30" s="20">
        <v>1579276</v>
      </c>
      <c r="F30" s="13">
        <f t="shared" si="0"/>
        <v>5.0960339336313751</v>
      </c>
      <c r="G30" s="1"/>
      <c r="H30" s="1"/>
      <c r="I30" s="1"/>
    </row>
    <row r="31" spans="1:9" x14ac:dyDescent="0.25">
      <c r="A31" s="8" t="s">
        <v>65</v>
      </c>
      <c r="B31" s="19">
        <v>913542</v>
      </c>
      <c r="C31" s="19">
        <v>628283</v>
      </c>
      <c r="D31" s="19">
        <v>6821587</v>
      </c>
      <c r="E31" s="19">
        <v>6221488</v>
      </c>
      <c r="F31" s="10">
        <f t="shared" si="0"/>
        <v>-8.7970585143896898</v>
      </c>
      <c r="G31" s="1"/>
      <c r="H31" s="1"/>
      <c r="I31" s="1"/>
    </row>
    <row r="32" spans="1:9" x14ac:dyDescent="0.25">
      <c r="A32" s="11" t="s">
        <v>66</v>
      </c>
      <c r="B32" s="20">
        <v>619884</v>
      </c>
      <c r="C32" s="20">
        <v>650992</v>
      </c>
      <c r="D32" s="20">
        <v>3702706</v>
      </c>
      <c r="E32" s="20">
        <v>4120053</v>
      </c>
      <c r="F32" s="13">
        <f t="shared" si="0"/>
        <v>11.271405291157336</v>
      </c>
      <c r="G32" s="1"/>
      <c r="H32" s="1"/>
      <c r="I32" s="1"/>
    </row>
    <row r="33" spans="1:9" x14ac:dyDescent="0.25">
      <c r="A33" s="8" t="s">
        <v>67</v>
      </c>
      <c r="B33" s="19">
        <v>66417</v>
      </c>
      <c r="C33" s="19">
        <v>61976</v>
      </c>
      <c r="D33" s="19">
        <v>406280</v>
      </c>
      <c r="E33" s="19">
        <v>422254</v>
      </c>
      <c r="F33" s="10">
        <f t="shared" si="0"/>
        <v>3.9317711922811895</v>
      </c>
      <c r="G33" s="1"/>
      <c r="H33" s="1"/>
      <c r="I33" s="1"/>
    </row>
    <row r="34" spans="1:9" x14ac:dyDescent="0.25">
      <c r="A34" s="11" t="s">
        <v>68</v>
      </c>
      <c r="B34" s="20">
        <v>53761</v>
      </c>
      <c r="C34" s="20">
        <v>37520</v>
      </c>
      <c r="D34" s="20">
        <v>316527</v>
      </c>
      <c r="E34" s="20">
        <v>343109</v>
      </c>
      <c r="F34" s="13">
        <f t="shared" si="0"/>
        <v>8.3980197581880844</v>
      </c>
      <c r="G34" s="1"/>
      <c r="H34" s="1"/>
      <c r="I34" s="1"/>
    </row>
    <row r="35" spans="1:9" x14ac:dyDescent="0.25">
      <c r="A35" s="14" t="s">
        <v>69</v>
      </c>
      <c r="B35" s="15">
        <f>SUM(B7:B34)</f>
        <v>10184276</v>
      </c>
      <c r="C35" s="15">
        <f t="shared" ref="C35:E35" si="1">SUM(C7:C34)</f>
        <v>9579210</v>
      </c>
      <c r="D35" s="15">
        <f t="shared" si="1"/>
        <v>65611077</v>
      </c>
      <c r="E35" s="15">
        <f t="shared" si="1"/>
        <v>64719469</v>
      </c>
      <c r="F35" s="16">
        <f t="shared" si="0"/>
        <v>-1.3589290722967462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2315352</v>
      </c>
      <c r="C38" s="41">
        <f>D7</f>
        <v>2642094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10579298</v>
      </c>
      <c r="G38" s="42">
        <f>LOOKUP(E38,$A$38:$A$65,$C$38:$C$65)</f>
        <v>12233185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1023781</v>
      </c>
      <c r="C39" s="41">
        <f t="shared" ref="C39:C65" si="5">D8</f>
        <v>954813</v>
      </c>
      <c r="D39" s="41">
        <f t="shared" ref="D39:D65" si="6">_xlfn.RANK.EQ(B39,$B$38:$B$65)+COUNTIF($B$38:$B$65,B39)-1</f>
        <v>20</v>
      </c>
      <c r="E39" s="42" t="str">
        <f t="shared" si="2"/>
        <v>TARRAGONA</v>
      </c>
      <c r="F39" s="42">
        <f t="shared" ref="F39:F54" si="7">LOOKUP(E39,$A$38:$A$65,$B$38:$B$65)</f>
        <v>6221488</v>
      </c>
      <c r="G39" s="42">
        <f t="shared" ref="G39:G65" si="8">LOOKUP(E39,$A$38:$A$65,$C$38:$C$65)</f>
        <v>6821587</v>
      </c>
    </row>
    <row r="40" spans="1:9" x14ac:dyDescent="0.25">
      <c r="A40" s="42" t="str">
        <f t="shared" si="3"/>
        <v>ALMERIA</v>
      </c>
      <c r="B40" s="41">
        <f t="shared" si="4"/>
        <v>3625961</v>
      </c>
      <c r="C40" s="41">
        <f t="shared" si="5"/>
        <v>3686026</v>
      </c>
      <c r="D40" s="41">
        <f t="shared" si="6"/>
        <v>6</v>
      </c>
      <c r="E40" s="42" t="str">
        <f t="shared" si="2"/>
        <v>FERROL-SAN CIBRAO</v>
      </c>
      <c r="F40" s="42">
        <f t="shared" si="7"/>
        <v>4896398</v>
      </c>
      <c r="G40" s="42">
        <f t="shared" si="8"/>
        <v>4781238</v>
      </c>
    </row>
    <row r="41" spans="1:9" x14ac:dyDescent="0.25">
      <c r="A41" s="42" t="str">
        <f t="shared" si="3"/>
        <v>AVILES</v>
      </c>
      <c r="B41" s="41">
        <f t="shared" si="4"/>
        <v>2289038</v>
      </c>
      <c r="C41" s="41">
        <f t="shared" si="5"/>
        <v>1809435</v>
      </c>
      <c r="D41" s="41">
        <f t="shared" si="6"/>
        <v>12</v>
      </c>
      <c r="E41" s="42" t="str">
        <f t="shared" si="2"/>
        <v>VALENCIA</v>
      </c>
      <c r="F41" s="42">
        <f t="shared" si="7"/>
        <v>4120053</v>
      </c>
      <c r="G41" s="42">
        <f t="shared" si="8"/>
        <v>3702706</v>
      </c>
    </row>
    <row r="42" spans="1:9" x14ac:dyDescent="0.25">
      <c r="A42" s="42" t="str">
        <f t="shared" si="3"/>
        <v>BAHIA DE ALGECIRAS</v>
      </c>
      <c r="B42" s="41">
        <f t="shared" si="4"/>
        <v>1562508</v>
      </c>
      <c r="C42" s="41">
        <f t="shared" si="5"/>
        <v>1709110</v>
      </c>
      <c r="D42" s="41">
        <f t="shared" si="6"/>
        <v>17</v>
      </c>
      <c r="E42" s="42" t="str">
        <f t="shared" si="2"/>
        <v>HUELVA</v>
      </c>
      <c r="F42" s="42">
        <f t="shared" si="7"/>
        <v>3988838</v>
      </c>
      <c r="G42" s="42">
        <f t="shared" si="8"/>
        <v>3737487</v>
      </c>
    </row>
    <row r="43" spans="1:9" x14ac:dyDescent="0.25">
      <c r="A43" s="42" t="str">
        <f t="shared" si="3"/>
        <v>BAHIA DE CADIZ</v>
      </c>
      <c r="B43" s="41">
        <f t="shared" si="4"/>
        <v>1602256</v>
      </c>
      <c r="C43" s="41">
        <f t="shared" si="5"/>
        <v>1489544</v>
      </c>
      <c r="D43" s="41">
        <f t="shared" si="6"/>
        <v>15</v>
      </c>
      <c r="E43" s="42" t="str">
        <f t="shared" si="2"/>
        <v>ALMERIA</v>
      </c>
      <c r="F43" s="42">
        <f t="shared" si="7"/>
        <v>3625961</v>
      </c>
      <c r="G43" s="42">
        <f t="shared" si="8"/>
        <v>3686026</v>
      </c>
    </row>
    <row r="44" spans="1:9" x14ac:dyDescent="0.25">
      <c r="A44" s="42" t="str">
        <f t="shared" si="3"/>
        <v>BALEARES</v>
      </c>
      <c r="B44" s="41">
        <f t="shared" si="4"/>
        <v>1282283</v>
      </c>
      <c r="C44" s="41">
        <f t="shared" si="5"/>
        <v>1417440</v>
      </c>
      <c r="D44" s="41">
        <f t="shared" si="6"/>
        <v>18</v>
      </c>
      <c r="E44" s="42" t="str">
        <f t="shared" si="2"/>
        <v>CARTAGENA</v>
      </c>
      <c r="F44" s="42">
        <f t="shared" si="7"/>
        <v>3072218</v>
      </c>
      <c r="G44" s="42">
        <f t="shared" si="8"/>
        <v>2740568</v>
      </c>
    </row>
    <row r="45" spans="1:9" x14ac:dyDescent="0.25">
      <c r="A45" s="42" t="str">
        <f t="shared" si="3"/>
        <v>BARCELONA</v>
      </c>
      <c r="B45" s="41">
        <f t="shared" si="4"/>
        <v>2444848</v>
      </c>
      <c r="C45" s="41">
        <f t="shared" si="5"/>
        <v>2202427</v>
      </c>
      <c r="D45" s="41">
        <f t="shared" si="6"/>
        <v>9</v>
      </c>
      <c r="E45" s="42" t="str">
        <f t="shared" si="2"/>
        <v>BILBAO</v>
      </c>
      <c r="F45" s="42">
        <f t="shared" si="7"/>
        <v>2634681</v>
      </c>
      <c r="G45" s="42">
        <f t="shared" si="8"/>
        <v>2269531</v>
      </c>
    </row>
    <row r="46" spans="1:9" x14ac:dyDescent="0.25">
      <c r="A46" s="42" t="str">
        <f t="shared" si="3"/>
        <v>BILBAO</v>
      </c>
      <c r="B46" s="41">
        <f t="shared" si="4"/>
        <v>2634681</v>
      </c>
      <c r="C46" s="41">
        <f t="shared" si="5"/>
        <v>2269531</v>
      </c>
      <c r="D46" s="41">
        <f t="shared" si="6"/>
        <v>8</v>
      </c>
      <c r="E46" s="42" t="str">
        <f t="shared" si="2"/>
        <v>BARCELONA</v>
      </c>
      <c r="F46" s="42">
        <f t="shared" si="7"/>
        <v>2444848</v>
      </c>
      <c r="G46" s="42">
        <f t="shared" si="8"/>
        <v>2202427</v>
      </c>
    </row>
    <row r="47" spans="1:9" x14ac:dyDescent="0.25">
      <c r="A47" s="42" t="str">
        <f t="shared" si="3"/>
        <v>CARTAGENA</v>
      </c>
      <c r="B47" s="41">
        <f t="shared" si="4"/>
        <v>3072218</v>
      </c>
      <c r="C47" s="41">
        <f t="shared" si="5"/>
        <v>2740568</v>
      </c>
      <c r="D47" s="41">
        <f t="shared" si="6"/>
        <v>7</v>
      </c>
      <c r="E47" s="42" t="str">
        <f t="shared" si="2"/>
        <v>SANTANDER</v>
      </c>
      <c r="F47" s="42">
        <f t="shared" si="7"/>
        <v>2439575</v>
      </c>
      <c r="G47" s="42">
        <f t="shared" si="8"/>
        <v>2827907</v>
      </c>
    </row>
    <row r="48" spans="1:9" x14ac:dyDescent="0.25">
      <c r="A48" s="42" t="str">
        <f t="shared" si="3"/>
        <v>CASTELLON</v>
      </c>
      <c r="B48" s="41">
        <f t="shared" si="4"/>
        <v>1925460</v>
      </c>
      <c r="C48" s="41">
        <f t="shared" si="5"/>
        <v>1873043</v>
      </c>
      <c r="D48" s="41">
        <f t="shared" si="6"/>
        <v>13</v>
      </c>
      <c r="E48" s="42" t="str">
        <f t="shared" si="2"/>
        <v>A CORUÑA</v>
      </c>
      <c r="F48" s="42">
        <f t="shared" si="7"/>
        <v>2315352</v>
      </c>
      <c r="G48" s="42">
        <f t="shared" si="8"/>
        <v>2642094</v>
      </c>
    </row>
    <row r="49" spans="1:7" x14ac:dyDescent="0.25">
      <c r="A49" s="42" t="str">
        <f t="shared" si="3"/>
        <v>CEUTA</v>
      </c>
      <c r="B49" s="41">
        <f t="shared" si="4"/>
        <v>40156</v>
      </c>
      <c r="C49" s="41">
        <f t="shared" si="5"/>
        <v>44940</v>
      </c>
      <c r="D49" s="41">
        <f t="shared" si="6"/>
        <v>27</v>
      </c>
      <c r="E49" s="42" t="str">
        <f t="shared" si="2"/>
        <v>AVILES</v>
      </c>
      <c r="F49" s="42">
        <f t="shared" si="7"/>
        <v>2289038</v>
      </c>
      <c r="G49" s="42">
        <f t="shared" si="8"/>
        <v>1809435</v>
      </c>
    </row>
    <row r="50" spans="1:7" x14ac:dyDescent="0.25">
      <c r="A50" s="42" t="str">
        <f t="shared" si="3"/>
        <v>FERROL-SAN CIBRAO</v>
      </c>
      <c r="B50" s="41">
        <f t="shared" si="4"/>
        <v>4896398</v>
      </c>
      <c r="C50" s="41">
        <f t="shared" si="5"/>
        <v>4781238</v>
      </c>
      <c r="D50" s="41">
        <f t="shared" si="6"/>
        <v>3</v>
      </c>
      <c r="E50" s="42" t="str">
        <f t="shared" si="2"/>
        <v>CASTELLON</v>
      </c>
      <c r="F50" s="42">
        <f t="shared" si="7"/>
        <v>1925460</v>
      </c>
      <c r="G50" s="42">
        <f t="shared" si="8"/>
        <v>1873043</v>
      </c>
    </row>
    <row r="51" spans="1:7" x14ac:dyDescent="0.25">
      <c r="A51" s="42" t="str">
        <f t="shared" si="3"/>
        <v>GIJON</v>
      </c>
      <c r="B51" s="41">
        <f t="shared" si="4"/>
        <v>10579298</v>
      </c>
      <c r="C51" s="41">
        <f t="shared" si="5"/>
        <v>12233185</v>
      </c>
      <c r="D51" s="41">
        <f t="shared" si="6"/>
        <v>1</v>
      </c>
      <c r="E51" s="42" t="str">
        <f t="shared" si="2"/>
        <v>PASAIA</v>
      </c>
      <c r="F51" s="42">
        <f t="shared" si="7"/>
        <v>1922914</v>
      </c>
      <c r="G51" s="42">
        <f t="shared" si="8"/>
        <v>1791957</v>
      </c>
    </row>
    <row r="52" spans="1:7" x14ac:dyDescent="0.25">
      <c r="A52" s="42" t="str">
        <f t="shared" si="3"/>
        <v>HUELVA</v>
      </c>
      <c r="B52" s="41">
        <f t="shared" si="4"/>
        <v>3988838</v>
      </c>
      <c r="C52" s="41">
        <f t="shared" si="5"/>
        <v>3737487</v>
      </c>
      <c r="D52" s="41">
        <f t="shared" si="6"/>
        <v>5</v>
      </c>
      <c r="E52" s="42" t="str">
        <f t="shared" si="2"/>
        <v>BAHIA DE CADIZ</v>
      </c>
      <c r="F52" s="42">
        <f t="shared" si="7"/>
        <v>1602256</v>
      </c>
      <c r="G52" s="42">
        <f t="shared" si="8"/>
        <v>1489544</v>
      </c>
    </row>
    <row r="53" spans="1:7" x14ac:dyDescent="0.25">
      <c r="A53" s="42" t="str">
        <f t="shared" si="3"/>
        <v>LAS PALMAS</v>
      </c>
      <c r="B53" s="41">
        <f t="shared" si="4"/>
        <v>1011641</v>
      </c>
      <c r="C53" s="41">
        <f t="shared" si="5"/>
        <v>1049797</v>
      </c>
      <c r="D53" s="41">
        <f t="shared" si="6"/>
        <v>21</v>
      </c>
      <c r="E53" s="42" t="str">
        <f t="shared" si="2"/>
        <v>SEVILLA</v>
      </c>
      <c r="F53" s="42">
        <f t="shared" si="7"/>
        <v>1579276</v>
      </c>
      <c r="G53" s="42">
        <f t="shared" si="8"/>
        <v>1502698</v>
      </c>
    </row>
    <row r="54" spans="1:7" x14ac:dyDescent="0.25">
      <c r="A54" s="42" t="str">
        <f t="shared" si="3"/>
        <v>MALAGA</v>
      </c>
      <c r="B54" s="41">
        <f t="shared" si="4"/>
        <v>1005251</v>
      </c>
      <c r="C54" s="41">
        <f t="shared" si="5"/>
        <v>1189273</v>
      </c>
      <c r="D54" s="41">
        <f t="shared" si="6"/>
        <v>22</v>
      </c>
      <c r="E54" s="42" t="str">
        <f t="shared" si="2"/>
        <v>BAHIA DE ALGECIRAS</v>
      </c>
      <c r="F54" s="42">
        <f t="shared" si="7"/>
        <v>1562508</v>
      </c>
      <c r="G54" s="42">
        <f t="shared" si="8"/>
        <v>1709110</v>
      </c>
    </row>
    <row r="55" spans="1:7" x14ac:dyDescent="0.25">
      <c r="A55" s="42" t="str">
        <f t="shared" si="3"/>
        <v>MARIN Y RIA DE PONTEVEDRA</v>
      </c>
      <c r="B55" s="41">
        <f t="shared" si="4"/>
        <v>512823</v>
      </c>
      <c r="C55" s="41">
        <f t="shared" si="5"/>
        <v>617713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1282283</v>
      </c>
      <c r="G55" s="42">
        <f t="shared" si="8"/>
        <v>1417440</v>
      </c>
    </row>
    <row r="56" spans="1:7" x14ac:dyDescent="0.25">
      <c r="A56" s="42" t="str">
        <f t="shared" si="3"/>
        <v>MELILLA</v>
      </c>
      <c r="B56" s="41">
        <f t="shared" si="4"/>
        <v>29861</v>
      </c>
      <c r="C56" s="41">
        <f t="shared" si="5"/>
        <v>61817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1105528</v>
      </c>
      <c r="G56" s="42">
        <f t="shared" si="8"/>
        <v>1015858</v>
      </c>
    </row>
    <row r="57" spans="1:7" x14ac:dyDescent="0.25">
      <c r="A57" s="42" t="str">
        <f t="shared" si="3"/>
        <v>MOTRIL</v>
      </c>
      <c r="B57" s="41">
        <f t="shared" si="4"/>
        <v>722620</v>
      </c>
      <c r="C57" s="41">
        <f t="shared" si="5"/>
        <v>716076</v>
      </c>
      <c r="D57" s="41">
        <f t="shared" si="6"/>
        <v>23</v>
      </c>
      <c r="E57" s="42" t="str">
        <f t="shared" si="2"/>
        <v>ALICANTE</v>
      </c>
      <c r="F57" s="42">
        <f t="shared" si="9"/>
        <v>1023781</v>
      </c>
      <c r="G57" s="42">
        <f t="shared" si="8"/>
        <v>954813</v>
      </c>
    </row>
    <row r="58" spans="1:7" x14ac:dyDescent="0.25">
      <c r="A58" s="42" t="str">
        <f t="shared" si="3"/>
        <v>PASAIA</v>
      </c>
      <c r="B58" s="41">
        <f t="shared" si="4"/>
        <v>1922914</v>
      </c>
      <c r="C58" s="41">
        <f t="shared" si="5"/>
        <v>1791957</v>
      </c>
      <c r="D58" s="41">
        <f t="shared" si="6"/>
        <v>14</v>
      </c>
      <c r="E58" s="42" t="str">
        <f t="shared" si="2"/>
        <v>LAS PALMAS</v>
      </c>
      <c r="F58" s="42">
        <f t="shared" si="9"/>
        <v>1011641</v>
      </c>
      <c r="G58" s="42">
        <f t="shared" si="8"/>
        <v>1049797</v>
      </c>
    </row>
    <row r="59" spans="1:7" x14ac:dyDescent="0.25">
      <c r="A59" s="42" t="str">
        <f t="shared" si="3"/>
        <v>SANTA CRUZ DE TENERIFE</v>
      </c>
      <c r="B59" s="41">
        <f t="shared" si="4"/>
        <v>1105528</v>
      </c>
      <c r="C59" s="41">
        <f t="shared" si="5"/>
        <v>1015858</v>
      </c>
      <c r="D59" s="41">
        <f t="shared" si="6"/>
        <v>19</v>
      </c>
      <c r="E59" s="42" t="str">
        <f t="shared" si="2"/>
        <v>MALAGA</v>
      </c>
      <c r="F59" s="42">
        <f t="shared" si="9"/>
        <v>1005251</v>
      </c>
      <c r="G59" s="42">
        <f t="shared" si="8"/>
        <v>1189273</v>
      </c>
    </row>
    <row r="60" spans="1:7" x14ac:dyDescent="0.25">
      <c r="A60" s="42" t="str">
        <f t="shared" si="3"/>
        <v>SANTANDER</v>
      </c>
      <c r="B60" s="41">
        <f t="shared" si="4"/>
        <v>2439575</v>
      </c>
      <c r="C60" s="41">
        <f t="shared" si="5"/>
        <v>2827907</v>
      </c>
      <c r="D60" s="41">
        <f t="shared" si="6"/>
        <v>10</v>
      </c>
      <c r="E60" s="42" t="str">
        <f t="shared" si="2"/>
        <v>MOTRIL</v>
      </c>
      <c r="F60" s="42">
        <f t="shared" si="9"/>
        <v>722620</v>
      </c>
      <c r="G60" s="42">
        <f t="shared" si="8"/>
        <v>716076</v>
      </c>
    </row>
    <row r="61" spans="1:7" x14ac:dyDescent="0.25">
      <c r="A61" s="42" t="str">
        <f t="shared" si="3"/>
        <v>SEVILLA</v>
      </c>
      <c r="B61" s="41">
        <f t="shared" si="4"/>
        <v>1579276</v>
      </c>
      <c r="C61" s="41">
        <f t="shared" si="5"/>
        <v>1502698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512823</v>
      </c>
      <c r="G61" s="42">
        <f t="shared" si="8"/>
        <v>617713</v>
      </c>
    </row>
    <row r="62" spans="1:7" x14ac:dyDescent="0.25">
      <c r="A62" s="42" t="str">
        <f t="shared" si="3"/>
        <v>TARRAGONA</v>
      </c>
      <c r="B62" s="41">
        <f t="shared" si="4"/>
        <v>6221488</v>
      </c>
      <c r="C62" s="41">
        <f t="shared" si="5"/>
        <v>6821587</v>
      </c>
      <c r="D62" s="41">
        <f t="shared" si="6"/>
        <v>2</v>
      </c>
      <c r="E62" s="42" t="str">
        <f t="shared" si="2"/>
        <v>VIGO</v>
      </c>
      <c r="F62" s="42">
        <f t="shared" si="9"/>
        <v>422254</v>
      </c>
      <c r="G62" s="42">
        <f t="shared" si="8"/>
        <v>406280</v>
      </c>
    </row>
    <row r="63" spans="1:7" x14ac:dyDescent="0.25">
      <c r="A63" s="42" t="str">
        <f t="shared" si="3"/>
        <v>VALENCIA</v>
      </c>
      <c r="B63" s="41">
        <f t="shared" si="4"/>
        <v>4120053</v>
      </c>
      <c r="C63" s="41">
        <f t="shared" si="5"/>
        <v>3702706</v>
      </c>
      <c r="D63" s="41">
        <f t="shared" si="6"/>
        <v>4</v>
      </c>
      <c r="E63" s="42" t="str">
        <f t="shared" si="2"/>
        <v>VILAGARCIA</v>
      </c>
      <c r="F63" s="42">
        <f t="shared" si="9"/>
        <v>343109</v>
      </c>
      <c r="G63" s="42">
        <f t="shared" si="8"/>
        <v>316527</v>
      </c>
    </row>
    <row r="64" spans="1:7" x14ac:dyDescent="0.25">
      <c r="A64" s="42" t="str">
        <f t="shared" si="3"/>
        <v>VIGO</v>
      </c>
      <c r="B64" s="41">
        <f t="shared" si="4"/>
        <v>422254</v>
      </c>
      <c r="C64" s="41">
        <f t="shared" si="5"/>
        <v>406280</v>
      </c>
      <c r="D64" s="41">
        <f t="shared" si="6"/>
        <v>25</v>
      </c>
      <c r="E64" s="42" t="str">
        <f t="shared" si="2"/>
        <v>CEUTA</v>
      </c>
      <c r="F64" s="42">
        <f t="shared" si="9"/>
        <v>40156</v>
      </c>
      <c r="G64" s="42">
        <f t="shared" si="8"/>
        <v>44940</v>
      </c>
    </row>
    <row r="65" spans="1:7" x14ac:dyDescent="0.25">
      <c r="A65" s="42" t="str">
        <f t="shared" si="3"/>
        <v>VILAGARCIA</v>
      </c>
      <c r="B65" s="41">
        <f t="shared" si="4"/>
        <v>343109</v>
      </c>
      <c r="C65" s="41">
        <f t="shared" si="5"/>
        <v>316527</v>
      </c>
      <c r="D65" s="41">
        <f t="shared" si="6"/>
        <v>26</v>
      </c>
      <c r="E65" s="42" t="str">
        <f t="shared" si="2"/>
        <v>MELILLA</v>
      </c>
      <c r="F65" s="42">
        <f t="shared" si="9"/>
        <v>29861</v>
      </c>
      <c r="G65" s="42">
        <f t="shared" si="8"/>
        <v>61817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77567</v>
      </c>
      <c r="C7" s="21">
        <v>173063</v>
      </c>
      <c r="D7" s="21">
        <v>581850</v>
      </c>
      <c r="E7" s="21">
        <v>713109</v>
      </c>
      <c r="F7" s="10">
        <f>((E7*100)/D7)-100</f>
        <v>22.558906934776999</v>
      </c>
      <c r="G7" s="1"/>
      <c r="H7" s="1"/>
      <c r="I7" s="1"/>
    </row>
    <row r="8" spans="1:12" x14ac:dyDescent="0.25">
      <c r="A8" s="11" t="s">
        <v>42</v>
      </c>
      <c r="B8" s="22">
        <v>145774</v>
      </c>
      <c r="C8" s="22">
        <v>157635</v>
      </c>
      <c r="D8" s="22">
        <v>966519</v>
      </c>
      <c r="E8" s="22">
        <v>1016050</v>
      </c>
      <c r="F8" s="13">
        <f t="shared" ref="F8:F35" si="0">((E8*100)/D8)-100</f>
        <v>5.1246793906793329</v>
      </c>
      <c r="G8" s="1"/>
      <c r="H8" s="1"/>
      <c r="I8" s="1"/>
    </row>
    <row r="9" spans="1:12" x14ac:dyDescent="0.25">
      <c r="A9" s="8" t="s">
        <v>43</v>
      </c>
      <c r="B9" s="21">
        <v>38318</v>
      </c>
      <c r="C9" s="21">
        <v>53357</v>
      </c>
      <c r="D9" s="21">
        <v>296723</v>
      </c>
      <c r="E9" s="21">
        <v>340423</v>
      </c>
      <c r="F9" s="10">
        <f t="shared" si="0"/>
        <v>14.727540500736382</v>
      </c>
      <c r="G9" s="1"/>
      <c r="H9" s="1"/>
      <c r="I9" s="1"/>
    </row>
    <row r="10" spans="1:12" x14ac:dyDescent="0.25">
      <c r="A10" s="11" t="s">
        <v>44</v>
      </c>
      <c r="B10" s="22">
        <v>73906</v>
      </c>
      <c r="C10" s="22">
        <v>136262</v>
      </c>
      <c r="D10" s="22">
        <v>606200</v>
      </c>
      <c r="E10" s="22">
        <v>921838</v>
      </c>
      <c r="F10" s="13">
        <f t="shared" si="0"/>
        <v>52.068294292312771</v>
      </c>
      <c r="G10" s="1"/>
      <c r="H10" s="1"/>
      <c r="I10" s="1"/>
    </row>
    <row r="11" spans="1:12" x14ac:dyDescent="0.25">
      <c r="A11" s="8" t="s">
        <v>45</v>
      </c>
      <c r="B11" s="21">
        <v>3400623</v>
      </c>
      <c r="C11" s="21">
        <v>3891583</v>
      </c>
      <c r="D11" s="21">
        <v>23353141</v>
      </c>
      <c r="E11" s="21">
        <v>24271817</v>
      </c>
      <c r="F11" s="10">
        <f t="shared" si="0"/>
        <v>3.9338434174657664</v>
      </c>
      <c r="G11" s="1"/>
      <c r="H11" s="1"/>
      <c r="I11" s="1"/>
    </row>
    <row r="12" spans="1:12" x14ac:dyDescent="0.25">
      <c r="A12" s="11" t="s">
        <v>46</v>
      </c>
      <c r="B12" s="22">
        <v>264376</v>
      </c>
      <c r="C12" s="22">
        <v>280624</v>
      </c>
      <c r="D12" s="22">
        <v>1705602</v>
      </c>
      <c r="E12" s="22">
        <v>1782444</v>
      </c>
      <c r="F12" s="13">
        <f t="shared" si="0"/>
        <v>4.505271452542857</v>
      </c>
      <c r="G12" s="1"/>
      <c r="H12" s="1"/>
      <c r="I12" s="1"/>
    </row>
    <row r="13" spans="1:12" x14ac:dyDescent="0.25">
      <c r="A13" s="8" t="s">
        <v>47</v>
      </c>
      <c r="B13" s="21">
        <v>859686</v>
      </c>
      <c r="C13" s="21">
        <v>983674</v>
      </c>
      <c r="D13" s="21">
        <v>5154616</v>
      </c>
      <c r="E13" s="21">
        <v>5930518</v>
      </c>
      <c r="F13" s="10">
        <f t="shared" si="0"/>
        <v>15.052566476338882</v>
      </c>
      <c r="G13" s="1"/>
      <c r="H13" s="1"/>
      <c r="I13" s="1"/>
    </row>
    <row r="14" spans="1:12" x14ac:dyDescent="0.25">
      <c r="A14" s="11" t="s">
        <v>48</v>
      </c>
      <c r="B14" s="22">
        <v>2469341</v>
      </c>
      <c r="C14" s="22">
        <v>2865342</v>
      </c>
      <c r="D14" s="22">
        <v>15905405</v>
      </c>
      <c r="E14" s="22">
        <v>18279486</v>
      </c>
      <c r="F14" s="13">
        <f t="shared" si="0"/>
        <v>14.926253056743917</v>
      </c>
      <c r="G14" s="1"/>
      <c r="H14" s="1"/>
      <c r="I14" s="1"/>
    </row>
    <row r="15" spans="1:12" x14ac:dyDescent="0.25">
      <c r="A15" s="8" t="s">
        <v>49</v>
      </c>
      <c r="B15" s="21">
        <v>703002</v>
      </c>
      <c r="C15" s="21">
        <v>826100</v>
      </c>
      <c r="D15" s="21">
        <v>5357735</v>
      </c>
      <c r="E15" s="21">
        <v>5547135</v>
      </c>
      <c r="F15" s="10">
        <f t="shared" si="0"/>
        <v>3.5350759229413171</v>
      </c>
      <c r="G15" s="1"/>
      <c r="H15" s="1"/>
      <c r="I15" s="1"/>
    </row>
    <row r="16" spans="1:12" x14ac:dyDescent="0.25">
      <c r="A16" s="11" t="s">
        <v>50</v>
      </c>
      <c r="B16" s="22">
        <v>79775</v>
      </c>
      <c r="C16" s="22">
        <v>52640</v>
      </c>
      <c r="D16" s="22">
        <v>436929</v>
      </c>
      <c r="E16" s="22">
        <v>526662</v>
      </c>
      <c r="F16" s="13">
        <f t="shared" si="0"/>
        <v>20.537203985086819</v>
      </c>
      <c r="G16" s="1"/>
      <c r="H16" s="1"/>
      <c r="I16" s="1"/>
    </row>
    <row r="17" spans="1:9" x14ac:dyDescent="0.25">
      <c r="A17" s="8" t="s">
        <v>51</v>
      </c>
      <c r="B17" s="21">
        <v>117477</v>
      </c>
      <c r="C17" s="21">
        <v>133903</v>
      </c>
      <c r="D17" s="21">
        <v>658807</v>
      </c>
      <c r="E17" s="21">
        <v>773093</v>
      </c>
      <c r="F17" s="10">
        <f t="shared" si="0"/>
        <v>17.347417377168128</v>
      </c>
      <c r="G17" s="1"/>
      <c r="H17" s="1"/>
      <c r="I17" s="1"/>
    </row>
    <row r="18" spans="1:9" x14ac:dyDescent="0.25">
      <c r="A18" s="11" t="s">
        <v>52</v>
      </c>
      <c r="B18" s="22">
        <v>76211</v>
      </c>
      <c r="C18" s="22">
        <v>74237</v>
      </c>
      <c r="D18" s="22">
        <v>475225</v>
      </c>
      <c r="E18" s="22">
        <v>493256</v>
      </c>
      <c r="F18" s="13">
        <f t="shared" si="0"/>
        <v>3.7942027460676542</v>
      </c>
      <c r="G18" s="1"/>
      <c r="H18" s="1"/>
      <c r="I18" s="1"/>
    </row>
    <row r="19" spans="1:9" x14ac:dyDescent="0.25">
      <c r="A19" s="8" t="s">
        <v>53</v>
      </c>
      <c r="B19" s="21">
        <v>42837</v>
      </c>
      <c r="C19" s="21">
        <v>49232</v>
      </c>
      <c r="D19" s="21">
        <v>287085</v>
      </c>
      <c r="E19" s="21">
        <v>294228</v>
      </c>
      <c r="F19" s="10">
        <f t="shared" si="0"/>
        <v>2.4881132765557226</v>
      </c>
      <c r="G19" s="1"/>
      <c r="H19" s="1"/>
      <c r="I19" s="1"/>
    </row>
    <row r="20" spans="1:9" x14ac:dyDescent="0.25">
      <c r="A20" s="11" t="s">
        <v>54</v>
      </c>
      <c r="B20" s="22">
        <v>43727</v>
      </c>
      <c r="C20" s="22">
        <v>48280</v>
      </c>
      <c r="D20" s="22">
        <v>307711</v>
      </c>
      <c r="E20" s="22">
        <v>344906</v>
      </c>
      <c r="F20" s="13">
        <f t="shared" si="0"/>
        <v>12.087640675828936</v>
      </c>
      <c r="G20" s="1"/>
      <c r="H20" s="1"/>
      <c r="I20" s="1"/>
    </row>
    <row r="21" spans="1:9" x14ac:dyDescent="0.25">
      <c r="A21" s="8" t="s">
        <v>55</v>
      </c>
      <c r="B21" s="21">
        <v>29072</v>
      </c>
      <c r="C21" s="21">
        <v>63115</v>
      </c>
      <c r="D21" s="21">
        <v>248815</v>
      </c>
      <c r="E21" s="21">
        <v>286270</v>
      </c>
      <c r="F21" s="10">
        <f t="shared" si="0"/>
        <v>15.053352892711459</v>
      </c>
      <c r="G21" s="1"/>
      <c r="H21" s="1"/>
      <c r="I21" s="1"/>
    </row>
    <row r="22" spans="1:9" x14ac:dyDescent="0.25">
      <c r="A22" s="11" t="s">
        <v>56</v>
      </c>
      <c r="B22" s="22">
        <v>1391871</v>
      </c>
      <c r="C22" s="22">
        <v>1536075</v>
      </c>
      <c r="D22" s="22">
        <v>9550124</v>
      </c>
      <c r="E22" s="22">
        <v>9570082</v>
      </c>
      <c r="F22" s="13">
        <f t="shared" si="0"/>
        <v>0.20898157971561204</v>
      </c>
      <c r="G22" s="1"/>
      <c r="H22" s="1"/>
      <c r="I22" s="1"/>
    </row>
    <row r="23" spans="1:9" x14ac:dyDescent="0.25">
      <c r="A23" s="8" t="s">
        <v>57</v>
      </c>
      <c r="B23" s="21">
        <v>305147</v>
      </c>
      <c r="C23" s="21">
        <v>294648</v>
      </c>
      <c r="D23" s="21">
        <v>1339811</v>
      </c>
      <c r="E23" s="21">
        <v>1632571</v>
      </c>
      <c r="F23" s="10">
        <f t="shared" si="0"/>
        <v>21.850843141308744</v>
      </c>
      <c r="G23" s="1"/>
      <c r="H23" s="1"/>
      <c r="I23" s="1"/>
    </row>
    <row r="24" spans="1:9" x14ac:dyDescent="0.25">
      <c r="A24" s="11" t="s">
        <v>58</v>
      </c>
      <c r="B24" s="22">
        <v>68949</v>
      </c>
      <c r="C24" s="22">
        <v>73671</v>
      </c>
      <c r="D24" s="22">
        <v>496605</v>
      </c>
      <c r="E24" s="22">
        <v>539027</v>
      </c>
      <c r="F24" s="13">
        <f t="shared" si="0"/>
        <v>8.5424029157982773</v>
      </c>
      <c r="G24" s="1"/>
      <c r="H24" s="1"/>
      <c r="I24" s="1"/>
    </row>
    <row r="25" spans="1:9" x14ac:dyDescent="0.25">
      <c r="A25" s="8" t="s">
        <v>59</v>
      </c>
      <c r="B25" s="21">
        <v>56984</v>
      </c>
      <c r="C25" s="21">
        <v>50944</v>
      </c>
      <c r="D25" s="21">
        <v>365633</v>
      </c>
      <c r="E25" s="21">
        <v>395026</v>
      </c>
      <c r="F25" s="10">
        <f t="shared" si="0"/>
        <v>8.0389352164602172</v>
      </c>
      <c r="G25" s="1"/>
      <c r="H25" s="1"/>
      <c r="I25" s="1"/>
    </row>
    <row r="26" spans="1:9" x14ac:dyDescent="0.25">
      <c r="A26" s="11" t="s">
        <v>60</v>
      </c>
      <c r="B26" s="22">
        <v>8125</v>
      </c>
      <c r="C26" s="22">
        <v>10593</v>
      </c>
      <c r="D26" s="22">
        <v>118238</v>
      </c>
      <c r="E26" s="22">
        <v>140382</v>
      </c>
      <c r="F26" s="13">
        <f t="shared" si="0"/>
        <v>18.72832761041289</v>
      </c>
      <c r="G26" s="1"/>
      <c r="H26" s="1"/>
      <c r="I26" s="1"/>
    </row>
    <row r="27" spans="1:9" x14ac:dyDescent="0.25">
      <c r="A27" s="8" t="s">
        <v>61</v>
      </c>
      <c r="B27" s="21">
        <v>154481</v>
      </c>
      <c r="C27" s="21">
        <v>181265</v>
      </c>
      <c r="D27" s="21">
        <v>1255206</v>
      </c>
      <c r="E27" s="21">
        <v>1336064</v>
      </c>
      <c r="F27" s="10">
        <f t="shared" si="0"/>
        <v>6.4418111449435429</v>
      </c>
      <c r="G27" s="1"/>
      <c r="H27" s="1"/>
      <c r="I27" s="1"/>
    </row>
    <row r="28" spans="1:9" x14ac:dyDescent="0.25">
      <c r="A28" s="11" t="s">
        <v>62</v>
      </c>
      <c r="B28" s="22">
        <v>581127</v>
      </c>
      <c r="C28" s="22">
        <v>615635</v>
      </c>
      <c r="D28" s="22">
        <v>4191481</v>
      </c>
      <c r="E28" s="22">
        <v>4203693</v>
      </c>
      <c r="F28" s="13">
        <f t="shared" si="0"/>
        <v>0.29135286549073669</v>
      </c>
      <c r="G28" s="1"/>
      <c r="H28" s="1"/>
      <c r="I28" s="1"/>
    </row>
    <row r="29" spans="1:9" x14ac:dyDescent="0.25">
      <c r="A29" s="8" t="s">
        <v>63</v>
      </c>
      <c r="B29" s="21">
        <v>122765</v>
      </c>
      <c r="C29" s="21">
        <v>130499</v>
      </c>
      <c r="D29" s="21">
        <v>713670</v>
      </c>
      <c r="E29" s="21">
        <v>730025</v>
      </c>
      <c r="F29" s="10">
        <f t="shared" si="0"/>
        <v>2.2916754242156685</v>
      </c>
      <c r="G29" s="1"/>
      <c r="H29" s="1"/>
      <c r="I29" s="1"/>
    </row>
    <row r="30" spans="1:9" x14ac:dyDescent="0.25">
      <c r="A30" s="11" t="s">
        <v>64</v>
      </c>
      <c r="B30" s="22">
        <v>131940</v>
      </c>
      <c r="C30" s="22">
        <v>174480</v>
      </c>
      <c r="D30" s="22">
        <v>933853</v>
      </c>
      <c r="E30" s="22">
        <v>1225981</v>
      </c>
      <c r="F30" s="13">
        <f t="shared" si="0"/>
        <v>31.282011194481356</v>
      </c>
      <c r="G30" s="1"/>
      <c r="H30" s="1"/>
      <c r="I30" s="1"/>
    </row>
    <row r="31" spans="1:9" x14ac:dyDescent="0.25">
      <c r="A31" s="8" t="s">
        <v>65</v>
      </c>
      <c r="B31" s="21">
        <v>122895</v>
      </c>
      <c r="C31" s="21">
        <v>106151</v>
      </c>
      <c r="D31" s="21">
        <v>679923</v>
      </c>
      <c r="E31" s="21">
        <v>817008</v>
      </c>
      <c r="F31" s="10">
        <f t="shared" si="0"/>
        <v>20.161841855621887</v>
      </c>
      <c r="G31" s="1"/>
      <c r="H31" s="1"/>
      <c r="I31" s="1"/>
    </row>
    <row r="32" spans="1:9" x14ac:dyDescent="0.25">
      <c r="A32" s="11" t="s">
        <v>66</v>
      </c>
      <c r="B32" s="22">
        <v>2817646</v>
      </c>
      <c r="C32" s="22">
        <v>3056649</v>
      </c>
      <c r="D32" s="22">
        <v>19249461</v>
      </c>
      <c r="E32" s="22">
        <v>20725540</v>
      </c>
      <c r="F32" s="13">
        <f t="shared" si="0"/>
        <v>7.6681575655546936</v>
      </c>
      <c r="G32" s="1"/>
      <c r="H32" s="1"/>
      <c r="I32" s="1"/>
    </row>
    <row r="33" spans="1:9" x14ac:dyDescent="0.25">
      <c r="A33" s="8" t="s">
        <v>67</v>
      </c>
      <c r="B33" s="21">
        <v>294681</v>
      </c>
      <c r="C33" s="21">
        <v>360620</v>
      </c>
      <c r="D33" s="21">
        <v>2132741</v>
      </c>
      <c r="E33" s="21">
        <v>2238392</v>
      </c>
      <c r="F33" s="10">
        <f t="shared" si="0"/>
        <v>4.9537660691101308</v>
      </c>
      <c r="G33" s="1"/>
      <c r="H33" s="1"/>
      <c r="I33" s="1"/>
    </row>
    <row r="34" spans="1:9" x14ac:dyDescent="0.25">
      <c r="A34" s="11" t="s">
        <v>68</v>
      </c>
      <c r="B34" s="22">
        <v>20319</v>
      </c>
      <c r="C34" s="22">
        <v>25666</v>
      </c>
      <c r="D34" s="22">
        <v>142656</v>
      </c>
      <c r="E34" s="22">
        <v>130101</v>
      </c>
      <c r="F34" s="13">
        <f t="shared" si="0"/>
        <v>-8.8008916554508687</v>
      </c>
      <c r="G34" s="1"/>
      <c r="H34" s="1"/>
      <c r="I34" s="1"/>
    </row>
    <row r="35" spans="1:9" x14ac:dyDescent="0.25">
      <c r="A35" s="14" t="s">
        <v>69</v>
      </c>
      <c r="B35" s="15">
        <f>SUM(B7:B34)</f>
        <v>14498622</v>
      </c>
      <c r="C35" s="15">
        <f t="shared" ref="C35:E35" si="1">SUM(C7:C34)</f>
        <v>16405943</v>
      </c>
      <c r="D35" s="15">
        <f t="shared" si="1"/>
        <v>97511765</v>
      </c>
      <c r="E35" s="15">
        <f t="shared" si="1"/>
        <v>105205127</v>
      </c>
      <c r="F35" s="16">
        <f t="shared" si="0"/>
        <v>7.8896756714433423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713109</v>
      </c>
      <c r="C38" s="41">
        <f>D7</f>
        <v>581850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24271817</v>
      </c>
      <c r="G38" s="42">
        <f>LOOKUP(E38,$A$38:$A$65,$C$38:$C$65)</f>
        <v>23353141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1016050</v>
      </c>
      <c r="C39" s="41">
        <f t="shared" ref="C39:C65" si="5">D8</f>
        <v>966519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20725540</v>
      </c>
      <c r="G39" s="42">
        <f t="shared" ref="G39:G65" si="8">LOOKUP(E39,$A$38:$A$65,$C$38:$C$65)</f>
        <v>19249461</v>
      </c>
    </row>
    <row r="40" spans="1:9" x14ac:dyDescent="0.25">
      <c r="A40" s="42" t="str">
        <f t="shared" si="3"/>
        <v>ALMERIA</v>
      </c>
      <c r="B40" s="41">
        <f t="shared" si="4"/>
        <v>340423</v>
      </c>
      <c r="C40" s="41">
        <f t="shared" si="5"/>
        <v>296723</v>
      </c>
      <c r="D40" s="41">
        <f t="shared" si="6"/>
        <v>24</v>
      </c>
      <c r="E40" s="42" t="str">
        <f t="shared" si="2"/>
        <v>BARCELONA</v>
      </c>
      <c r="F40" s="42">
        <f t="shared" si="7"/>
        <v>18279486</v>
      </c>
      <c r="G40" s="42">
        <f t="shared" si="8"/>
        <v>15905405</v>
      </c>
    </row>
    <row r="41" spans="1:9" x14ac:dyDescent="0.25">
      <c r="A41" s="42" t="str">
        <f t="shared" si="3"/>
        <v>AVILES</v>
      </c>
      <c r="B41" s="41">
        <f t="shared" si="4"/>
        <v>921838</v>
      </c>
      <c r="C41" s="41">
        <f t="shared" si="5"/>
        <v>606200</v>
      </c>
      <c r="D41" s="41">
        <f t="shared" si="6"/>
        <v>14</v>
      </c>
      <c r="E41" s="42" t="str">
        <f t="shared" si="2"/>
        <v>LAS PALMAS</v>
      </c>
      <c r="F41" s="42">
        <f t="shared" si="7"/>
        <v>9570082</v>
      </c>
      <c r="G41" s="42">
        <f t="shared" si="8"/>
        <v>9550124</v>
      </c>
    </row>
    <row r="42" spans="1:9" x14ac:dyDescent="0.25">
      <c r="A42" s="42" t="str">
        <f t="shared" si="3"/>
        <v>BAHIA DE ALGECIRAS</v>
      </c>
      <c r="B42" s="41">
        <f t="shared" si="4"/>
        <v>24271817</v>
      </c>
      <c r="C42" s="41">
        <f t="shared" si="5"/>
        <v>23353141</v>
      </c>
      <c r="D42" s="41">
        <f t="shared" si="6"/>
        <v>1</v>
      </c>
      <c r="E42" s="42" t="str">
        <f t="shared" si="2"/>
        <v>BALEARES</v>
      </c>
      <c r="F42" s="42">
        <f t="shared" si="7"/>
        <v>5930518</v>
      </c>
      <c r="G42" s="42">
        <f t="shared" si="8"/>
        <v>5154616</v>
      </c>
    </row>
    <row r="43" spans="1:9" x14ac:dyDescent="0.25">
      <c r="A43" s="42" t="str">
        <f t="shared" si="3"/>
        <v>BAHIA DE CADIZ</v>
      </c>
      <c r="B43" s="41">
        <f t="shared" si="4"/>
        <v>1782444</v>
      </c>
      <c r="C43" s="41">
        <f t="shared" si="5"/>
        <v>1705602</v>
      </c>
      <c r="D43" s="41">
        <f t="shared" si="6"/>
        <v>9</v>
      </c>
      <c r="E43" s="42" t="str">
        <f t="shared" si="2"/>
        <v>BILBAO</v>
      </c>
      <c r="F43" s="42">
        <f t="shared" si="7"/>
        <v>5547135</v>
      </c>
      <c r="G43" s="42">
        <f t="shared" si="8"/>
        <v>5357735</v>
      </c>
    </row>
    <row r="44" spans="1:9" x14ac:dyDescent="0.25">
      <c r="A44" s="42" t="str">
        <f t="shared" si="3"/>
        <v>BALEARES</v>
      </c>
      <c r="B44" s="41">
        <f t="shared" si="4"/>
        <v>5930518</v>
      </c>
      <c r="C44" s="41">
        <f t="shared" si="5"/>
        <v>5154616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4203693</v>
      </c>
      <c r="G44" s="42">
        <f t="shared" si="8"/>
        <v>4191481</v>
      </c>
    </row>
    <row r="45" spans="1:9" x14ac:dyDescent="0.25">
      <c r="A45" s="42" t="str">
        <f t="shared" si="3"/>
        <v>BARCELONA</v>
      </c>
      <c r="B45" s="41">
        <f t="shared" si="4"/>
        <v>18279486</v>
      </c>
      <c r="C45" s="41">
        <f t="shared" si="5"/>
        <v>15905405</v>
      </c>
      <c r="D45" s="41">
        <f t="shared" si="6"/>
        <v>3</v>
      </c>
      <c r="E45" s="42" t="str">
        <f t="shared" si="2"/>
        <v>VIGO</v>
      </c>
      <c r="F45" s="42">
        <f t="shared" si="7"/>
        <v>2238392</v>
      </c>
      <c r="G45" s="42">
        <f t="shared" si="8"/>
        <v>2132741</v>
      </c>
    </row>
    <row r="46" spans="1:9" x14ac:dyDescent="0.25">
      <c r="A46" s="42" t="str">
        <f t="shared" si="3"/>
        <v>BILBAO</v>
      </c>
      <c r="B46" s="41">
        <f t="shared" si="4"/>
        <v>5547135</v>
      </c>
      <c r="C46" s="41">
        <f t="shared" si="5"/>
        <v>5357735</v>
      </c>
      <c r="D46" s="41">
        <f t="shared" si="6"/>
        <v>6</v>
      </c>
      <c r="E46" s="42" t="str">
        <f t="shared" si="2"/>
        <v>BAHIA DE CADIZ</v>
      </c>
      <c r="F46" s="42">
        <f t="shared" si="7"/>
        <v>1782444</v>
      </c>
      <c r="G46" s="42">
        <f t="shared" si="8"/>
        <v>1705602</v>
      </c>
    </row>
    <row r="47" spans="1:9" x14ac:dyDescent="0.25">
      <c r="A47" s="42" t="str">
        <f t="shared" si="3"/>
        <v>CARTAGENA</v>
      </c>
      <c r="B47" s="41">
        <f t="shared" si="4"/>
        <v>526662</v>
      </c>
      <c r="C47" s="41">
        <f t="shared" si="5"/>
        <v>436929</v>
      </c>
      <c r="D47" s="41">
        <f t="shared" si="6"/>
        <v>20</v>
      </c>
      <c r="E47" s="42" t="str">
        <f t="shared" si="2"/>
        <v>MALAGA</v>
      </c>
      <c r="F47" s="42">
        <f t="shared" si="7"/>
        <v>1632571</v>
      </c>
      <c r="G47" s="42">
        <f t="shared" si="8"/>
        <v>1339811</v>
      </c>
    </row>
    <row r="48" spans="1:9" x14ac:dyDescent="0.25">
      <c r="A48" s="42" t="str">
        <f t="shared" si="3"/>
        <v>CASTELLON</v>
      </c>
      <c r="B48" s="41">
        <f t="shared" si="4"/>
        <v>773093</v>
      </c>
      <c r="C48" s="41">
        <f t="shared" si="5"/>
        <v>658807</v>
      </c>
      <c r="D48" s="41">
        <f t="shared" si="6"/>
        <v>16</v>
      </c>
      <c r="E48" s="42" t="str">
        <f t="shared" si="2"/>
        <v>PASAIA</v>
      </c>
      <c r="F48" s="42">
        <f t="shared" si="7"/>
        <v>1336064</v>
      </c>
      <c r="G48" s="42">
        <f t="shared" si="8"/>
        <v>1255206</v>
      </c>
    </row>
    <row r="49" spans="1:7" x14ac:dyDescent="0.25">
      <c r="A49" s="42" t="str">
        <f t="shared" si="3"/>
        <v>CEUTA</v>
      </c>
      <c r="B49" s="41">
        <f t="shared" si="4"/>
        <v>493256</v>
      </c>
      <c r="C49" s="41">
        <f t="shared" si="5"/>
        <v>475225</v>
      </c>
      <c r="D49" s="41">
        <f t="shared" si="6"/>
        <v>21</v>
      </c>
      <c r="E49" s="42" t="str">
        <f t="shared" si="2"/>
        <v>SEVILLA</v>
      </c>
      <c r="F49" s="42">
        <f t="shared" si="7"/>
        <v>1225981</v>
      </c>
      <c r="G49" s="42">
        <f t="shared" si="8"/>
        <v>933853</v>
      </c>
    </row>
    <row r="50" spans="1:7" x14ac:dyDescent="0.25">
      <c r="A50" s="42" t="str">
        <f t="shared" si="3"/>
        <v>FERROL-SAN CIBRAO</v>
      </c>
      <c r="B50" s="41">
        <f t="shared" si="4"/>
        <v>294228</v>
      </c>
      <c r="C50" s="41">
        <f t="shared" si="5"/>
        <v>287085</v>
      </c>
      <c r="D50" s="41">
        <f t="shared" si="6"/>
        <v>25</v>
      </c>
      <c r="E50" s="42" t="str">
        <f t="shared" si="2"/>
        <v>ALICANTE</v>
      </c>
      <c r="F50" s="42">
        <f t="shared" si="7"/>
        <v>1016050</v>
      </c>
      <c r="G50" s="42">
        <f t="shared" si="8"/>
        <v>966519</v>
      </c>
    </row>
    <row r="51" spans="1:7" x14ac:dyDescent="0.25">
      <c r="A51" s="42" t="str">
        <f t="shared" si="3"/>
        <v>GIJON</v>
      </c>
      <c r="B51" s="41">
        <f t="shared" si="4"/>
        <v>344906</v>
      </c>
      <c r="C51" s="41">
        <f t="shared" si="5"/>
        <v>307711</v>
      </c>
      <c r="D51" s="41">
        <f t="shared" si="6"/>
        <v>23</v>
      </c>
      <c r="E51" s="42" t="str">
        <f t="shared" si="2"/>
        <v>AVILES</v>
      </c>
      <c r="F51" s="42">
        <f t="shared" si="7"/>
        <v>921838</v>
      </c>
      <c r="G51" s="42">
        <f t="shared" si="8"/>
        <v>606200</v>
      </c>
    </row>
    <row r="52" spans="1:7" x14ac:dyDescent="0.25">
      <c r="A52" s="42" t="str">
        <f t="shared" si="3"/>
        <v>HUELVA</v>
      </c>
      <c r="B52" s="41">
        <f t="shared" si="4"/>
        <v>286270</v>
      </c>
      <c r="C52" s="41">
        <f t="shared" si="5"/>
        <v>248815</v>
      </c>
      <c r="D52" s="41">
        <f t="shared" si="6"/>
        <v>26</v>
      </c>
      <c r="E52" s="42" t="str">
        <f t="shared" si="2"/>
        <v>TARRAGONA</v>
      </c>
      <c r="F52" s="42">
        <f t="shared" si="7"/>
        <v>817008</v>
      </c>
      <c r="G52" s="42">
        <f t="shared" si="8"/>
        <v>679923</v>
      </c>
    </row>
    <row r="53" spans="1:7" x14ac:dyDescent="0.25">
      <c r="A53" s="42" t="str">
        <f t="shared" si="3"/>
        <v>LAS PALMAS</v>
      </c>
      <c r="B53" s="41">
        <f t="shared" si="4"/>
        <v>9570082</v>
      </c>
      <c r="C53" s="41">
        <f t="shared" si="5"/>
        <v>9550124</v>
      </c>
      <c r="D53" s="41">
        <f t="shared" si="6"/>
        <v>4</v>
      </c>
      <c r="E53" s="42" t="str">
        <f t="shared" si="2"/>
        <v>CASTELLON</v>
      </c>
      <c r="F53" s="42">
        <f t="shared" si="7"/>
        <v>773093</v>
      </c>
      <c r="G53" s="42">
        <f t="shared" si="8"/>
        <v>658807</v>
      </c>
    </row>
    <row r="54" spans="1:7" x14ac:dyDescent="0.25">
      <c r="A54" s="42" t="str">
        <f t="shared" si="3"/>
        <v>MALAGA</v>
      </c>
      <c r="B54" s="41">
        <f t="shared" si="4"/>
        <v>1632571</v>
      </c>
      <c r="C54" s="41">
        <f t="shared" si="5"/>
        <v>1339811</v>
      </c>
      <c r="D54" s="41">
        <f t="shared" si="6"/>
        <v>10</v>
      </c>
      <c r="E54" s="42" t="str">
        <f t="shared" si="2"/>
        <v>SANTANDER</v>
      </c>
      <c r="F54" s="42">
        <f t="shared" si="7"/>
        <v>730025</v>
      </c>
      <c r="G54" s="42">
        <f t="shared" si="8"/>
        <v>713670</v>
      </c>
    </row>
    <row r="55" spans="1:7" x14ac:dyDescent="0.25">
      <c r="A55" s="42" t="str">
        <f t="shared" si="3"/>
        <v>MARIN Y RIA DE PONTEVEDRA</v>
      </c>
      <c r="B55" s="41">
        <f t="shared" si="4"/>
        <v>539027</v>
      </c>
      <c r="C55" s="41">
        <f t="shared" si="5"/>
        <v>496605</v>
      </c>
      <c r="D55" s="41">
        <f t="shared" si="6"/>
        <v>19</v>
      </c>
      <c r="E55" s="42" t="str">
        <f t="shared" si="2"/>
        <v>A CORUÑA</v>
      </c>
      <c r="F55" s="42">
        <f t="shared" ref="F55:F65" si="9">LOOKUP(E55,$A$38:$A$65,$B$38:$B$65)</f>
        <v>713109</v>
      </c>
      <c r="G55" s="42">
        <f t="shared" si="8"/>
        <v>581850</v>
      </c>
    </row>
    <row r="56" spans="1:7" x14ac:dyDescent="0.25">
      <c r="A56" s="42" t="str">
        <f t="shared" si="3"/>
        <v>MELILLA</v>
      </c>
      <c r="B56" s="41">
        <f t="shared" si="4"/>
        <v>395026</v>
      </c>
      <c r="C56" s="41">
        <f t="shared" si="5"/>
        <v>365633</v>
      </c>
      <c r="D56" s="41">
        <f t="shared" si="6"/>
        <v>22</v>
      </c>
      <c r="E56" s="42" t="str">
        <f t="shared" si="2"/>
        <v>MARIN Y RIA DE PONTEVEDRA</v>
      </c>
      <c r="F56" s="42">
        <f t="shared" si="9"/>
        <v>539027</v>
      </c>
      <c r="G56" s="42">
        <f t="shared" si="8"/>
        <v>496605</v>
      </c>
    </row>
    <row r="57" spans="1:7" x14ac:dyDescent="0.25">
      <c r="A57" s="42" t="str">
        <f t="shared" si="3"/>
        <v>MOTRIL</v>
      </c>
      <c r="B57" s="41">
        <f t="shared" si="4"/>
        <v>140382</v>
      </c>
      <c r="C57" s="41">
        <f t="shared" si="5"/>
        <v>118238</v>
      </c>
      <c r="D57" s="41">
        <f t="shared" si="6"/>
        <v>27</v>
      </c>
      <c r="E57" s="42" t="str">
        <f t="shared" si="2"/>
        <v>CARTAGENA</v>
      </c>
      <c r="F57" s="42">
        <f t="shared" si="9"/>
        <v>526662</v>
      </c>
      <c r="G57" s="42">
        <f t="shared" si="8"/>
        <v>436929</v>
      </c>
    </row>
    <row r="58" spans="1:7" x14ac:dyDescent="0.25">
      <c r="A58" s="42" t="str">
        <f t="shared" si="3"/>
        <v>PASAIA</v>
      </c>
      <c r="B58" s="41">
        <f t="shared" si="4"/>
        <v>1336064</v>
      </c>
      <c r="C58" s="41">
        <f t="shared" si="5"/>
        <v>1255206</v>
      </c>
      <c r="D58" s="41">
        <f t="shared" si="6"/>
        <v>11</v>
      </c>
      <c r="E58" s="42" t="str">
        <f t="shared" si="2"/>
        <v>CEUTA</v>
      </c>
      <c r="F58" s="42">
        <f t="shared" si="9"/>
        <v>493256</v>
      </c>
      <c r="G58" s="42">
        <f t="shared" si="8"/>
        <v>475225</v>
      </c>
    </row>
    <row r="59" spans="1:7" x14ac:dyDescent="0.25">
      <c r="A59" s="42" t="str">
        <f t="shared" si="3"/>
        <v>SANTA CRUZ DE TENERIFE</v>
      </c>
      <c r="B59" s="41">
        <f t="shared" si="4"/>
        <v>4203693</v>
      </c>
      <c r="C59" s="41">
        <f t="shared" si="5"/>
        <v>4191481</v>
      </c>
      <c r="D59" s="41">
        <f t="shared" si="6"/>
        <v>7</v>
      </c>
      <c r="E59" s="42" t="str">
        <f t="shared" si="2"/>
        <v>MELILLA</v>
      </c>
      <c r="F59" s="42">
        <f t="shared" si="9"/>
        <v>395026</v>
      </c>
      <c r="G59" s="42">
        <f t="shared" si="8"/>
        <v>365633</v>
      </c>
    </row>
    <row r="60" spans="1:7" x14ac:dyDescent="0.25">
      <c r="A60" s="42" t="str">
        <f t="shared" si="3"/>
        <v>SANTANDER</v>
      </c>
      <c r="B60" s="41">
        <f t="shared" si="4"/>
        <v>730025</v>
      </c>
      <c r="C60" s="41">
        <f t="shared" si="5"/>
        <v>713670</v>
      </c>
      <c r="D60" s="41">
        <f t="shared" si="6"/>
        <v>17</v>
      </c>
      <c r="E60" s="42" t="str">
        <f t="shared" si="2"/>
        <v>GIJON</v>
      </c>
      <c r="F60" s="42">
        <f t="shared" si="9"/>
        <v>344906</v>
      </c>
      <c r="G60" s="42">
        <f t="shared" si="8"/>
        <v>307711</v>
      </c>
    </row>
    <row r="61" spans="1:7" x14ac:dyDescent="0.25">
      <c r="A61" s="42" t="str">
        <f t="shared" si="3"/>
        <v>SEVILLA</v>
      </c>
      <c r="B61" s="41">
        <f t="shared" si="4"/>
        <v>1225981</v>
      </c>
      <c r="C61" s="41">
        <f t="shared" si="5"/>
        <v>933853</v>
      </c>
      <c r="D61" s="41">
        <f t="shared" si="6"/>
        <v>12</v>
      </c>
      <c r="E61" s="42" t="str">
        <f t="shared" si="2"/>
        <v>ALMERIA</v>
      </c>
      <c r="F61" s="42">
        <f t="shared" si="9"/>
        <v>340423</v>
      </c>
      <c r="G61" s="42">
        <f t="shared" si="8"/>
        <v>296723</v>
      </c>
    </row>
    <row r="62" spans="1:7" x14ac:dyDescent="0.25">
      <c r="A62" s="42" t="str">
        <f t="shared" si="3"/>
        <v>TARRAGONA</v>
      </c>
      <c r="B62" s="41">
        <f t="shared" si="4"/>
        <v>817008</v>
      </c>
      <c r="C62" s="41">
        <f t="shared" si="5"/>
        <v>679923</v>
      </c>
      <c r="D62" s="41">
        <f t="shared" si="6"/>
        <v>15</v>
      </c>
      <c r="E62" s="42" t="str">
        <f t="shared" si="2"/>
        <v>FERROL-SAN CIBRAO</v>
      </c>
      <c r="F62" s="42">
        <f t="shared" si="9"/>
        <v>294228</v>
      </c>
      <c r="G62" s="42">
        <f t="shared" si="8"/>
        <v>287085</v>
      </c>
    </row>
    <row r="63" spans="1:7" x14ac:dyDescent="0.25">
      <c r="A63" s="42" t="str">
        <f t="shared" si="3"/>
        <v>VALENCIA</v>
      </c>
      <c r="B63" s="41">
        <f t="shared" si="4"/>
        <v>20725540</v>
      </c>
      <c r="C63" s="41">
        <f t="shared" si="5"/>
        <v>19249461</v>
      </c>
      <c r="D63" s="41">
        <f t="shared" si="6"/>
        <v>2</v>
      </c>
      <c r="E63" s="42" t="str">
        <f t="shared" si="2"/>
        <v>HUELVA</v>
      </c>
      <c r="F63" s="42">
        <f t="shared" si="9"/>
        <v>286270</v>
      </c>
      <c r="G63" s="42">
        <f t="shared" si="8"/>
        <v>248815</v>
      </c>
    </row>
    <row r="64" spans="1:7" x14ac:dyDescent="0.25">
      <c r="A64" s="42" t="str">
        <f t="shared" si="3"/>
        <v>VIGO</v>
      </c>
      <c r="B64" s="41">
        <f t="shared" si="4"/>
        <v>2238392</v>
      </c>
      <c r="C64" s="41">
        <f t="shared" si="5"/>
        <v>2132741</v>
      </c>
      <c r="D64" s="41">
        <f t="shared" si="6"/>
        <v>8</v>
      </c>
      <c r="E64" s="42" t="str">
        <f t="shared" si="2"/>
        <v>MOTRIL</v>
      </c>
      <c r="F64" s="42">
        <f t="shared" si="9"/>
        <v>140382</v>
      </c>
      <c r="G64" s="42">
        <f t="shared" si="8"/>
        <v>118238</v>
      </c>
    </row>
    <row r="65" spans="1:7" x14ac:dyDescent="0.25">
      <c r="A65" s="42" t="str">
        <f t="shared" si="3"/>
        <v>VILAGARCIA</v>
      </c>
      <c r="B65" s="41">
        <f t="shared" si="4"/>
        <v>130101</v>
      </c>
      <c r="C65" s="41">
        <f t="shared" si="5"/>
        <v>142656</v>
      </c>
      <c r="D65" s="41">
        <f t="shared" si="6"/>
        <v>28</v>
      </c>
      <c r="E65" s="42" t="str">
        <f t="shared" si="2"/>
        <v>VILAGARCIA</v>
      </c>
      <c r="F65" s="42">
        <f t="shared" si="9"/>
        <v>130101</v>
      </c>
      <c r="G65" s="42">
        <f t="shared" si="8"/>
        <v>142656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2567</v>
      </c>
      <c r="C7" s="23">
        <v>2860</v>
      </c>
      <c r="D7" s="23">
        <v>18454</v>
      </c>
      <c r="E7" s="23">
        <v>18975</v>
      </c>
      <c r="F7" s="10">
        <f>((E7*100)/D7)-100</f>
        <v>2.8232361547631939</v>
      </c>
      <c r="G7" s="1"/>
      <c r="H7" s="1"/>
      <c r="I7" s="1"/>
    </row>
    <row r="8" spans="1:12" x14ac:dyDescent="0.25">
      <c r="A8" s="11" t="s">
        <v>42</v>
      </c>
      <c r="B8" s="24">
        <v>381</v>
      </c>
      <c r="C8" s="24">
        <v>0</v>
      </c>
      <c r="D8" s="24">
        <v>2285</v>
      </c>
      <c r="E8" s="24">
        <v>796</v>
      </c>
      <c r="F8" s="13">
        <f t="shared" ref="F8:F35" si="0">((E8*100)/D8)-100</f>
        <v>-65.164113785557987</v>
      </c>
      <c r="G8" s="1"/>
      <c r="H8" s="1"/>
      <c r="I8" s="1"/>
    </row>
    <row r="9" spans="1:12" x14ac:dyDescent="0.25">
      <c r="A9" s="8" t="s">
        <v>43</v>
      </c>
      <c r="B9" s="23">
        <v>596</v>
      </c>
      <c r="C9" s="23">
        <v>730</v>
      </c>
      <c r="D9" s="23">
        <v>2911</v>
      </c>
      <c r="E9" s="23">
        <v>2928</v>
      </c>
      <c r="F9" s="10">
        <f t="shared" si="0"/>
        <v>0.58399175541050852</v>
      </c>
      <c r="G9" s="1"/>
      <c r="H9" s="1"/>
      <c r="I9" s="1"/>
    </row>
    <row r="10" spans="1:12" x14ac:dyDescent="0.25">
      <c r="A10" s="11" t="s">
        <v>44</v>
      </c>
      <c r="B10" s="24">
        <v>1607</v>
      </c>
      <c r="C10" s="24">
        <v>1640</v>
      </c>
      <c r="D10" s="24">
        <v>11779</v>
      </c>
      <c r="E10" s="24">
        <v>10266</v>
      </c>
      <c r="F10" s="13">
        <f t="shared" si="0"/>
        <v>-12.844893454452844</v>
      </c>
      <c r="G10" s="1"/>
      <c r="H10" s="1"/>
      <c r="I10" s="1"/>
    </row>
    <row r="11" spans="1:12" x14ac:dyDescent="0.25">
      <c r="A11" s="8" t="s">
        <v>45</v>
      </c>
      <c r="B11" s="23">
        <v>63</v>
      </c>
      <c r="C11" s="23">
        <v>0</v>
      </c>
      <c r="D11" s="23">
        <v>714</v>
      </c>
      <c r="E11" s="23">
        <v>563</v>
      </c>
      <c r="F11" s="10">
        <f t="shared" si="0"/>
        <v>-21.148459383753504</v>
      </c>
      <c r="G11" s="1"/>
      <c r="H11" s="1"/>
      <c r="I11" s="1"/>
    </row>
    <row r="12" spans="1:12" x14ac:dyDescent="0.25">
      <c r="A12" s="11" t="s">
        <v>46</v>
      </c>
      <c r="B12" s="24">
        <v>2297</v>
      </c>
      <c r="C12" s="24">
        <v>2151</v>
      </c>
      <c r="D12" s="24">
        <v>16336</v>
      </c>
      <c r="E12" s="24">
        <v>14925</v>
      </c>
      <c r="F12" s="13">
        <f t="shared" si="0"/>
        <v>-8.6373653281096949</v>
      </c>
      <c r="G12" s="1"/>
      <c r="H12" s="1"/>
      <c r="I12" s="1"/>
    </row>
    <row r="13" spans="1:12" x14ac:dyDescent="0.25">
      <c r="A13" s="8" t="s">
        <v>47</v>
      </c>
      <c r="B13" s="23">
        <v>232</v>
      </c>
      <c r="C13" s="23">
        <v>216</v>
      </c>
      <c r="D13" s="23">
        <v>1782</v>
      </c>
      <c r="E13" s="23">
        <v>1294</v>
      </c>
      <c r="F13" s="10">
        <f t="shared" si="0"/>
        <v>-27.384960718294053</v>
      </c>
      <c r="G13" s="1"/>
      <c r="H13" s="1"/>
      <c r="I13" s="1"/>
    </row>
    <row r="14" spans="1:12" x14ac:dyDescent="0.25">
      <c r="A14" s="11" t="s">
        <v>48</v>
      </c>
      <c r="B14" s="24">
        <v>207</v>
      </c>
      <c r="C14" s="24">
        <v>200</v>
      </c>
      <c r="D14" s="24">
        <v>2281</v>
      </c>
      <c r="E14" s="24">
        <v>1925</v>
      </c>
      <c r="F14" s="13">
        <f t="shared" si="0"/>
        <v>-15.60718982902236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125</v>
      </c>
      <c r="C16" s="24">
        <v>144</v>
      </c>
      <c r="D16" s="24">
        <v>872</v>
      </c>
      <c r="E16" s="24">
        <v>770</v>
      </c>
      <c r="F16" s="13">
        <f t="shared" si="0"/>
        <v>-11.697247706422019</v>
      </c>
      <c r="G16" s="1"/>
      <c r="H16" s="1"/>
      <c r="I16" s="1"/>
    </row>
    <row r="17" spans="1:9" x14ac:dyDescent="0.25">
      <c r="A17" s="8" t="s">
        <v>51</v>
      </c>
      <c r="B17" s="23">
        <v>693</v>
      </c>
      <c r="C17" s="23">
        <v>1044</v>
      </c>
      <c r="D17" s="23">
        <v>4327</v>
      </c>
      <c r="E17" s="23">
        <v>4977</v>
      </c>
      <c r="F17" s="10">
        <f t="shared" si="0"/>
        <v>15.021955165241508</v>
      </c>
      <c r="G17" s="1"/>
      <c r="H17" s="1"/>
      <c r="I17" s="1"/>
    </row>
    <row r="18" spans="1:9" x14ac:dyDescent="0.25">
      <c r="A18" s="11" t="s">
        <v>52</v>
      </c>
      <c r="B18" s="24">
        <v>0</v>
      </c>
      <c r="C18" s="24">
        <v>15</v>
      </c>
      <c r="D18" s="24">
        <v>25</v>
      </c>
      <c r="E18" s="24">
        <v>24</v>
      </c>
      <c r="F18" s="13">
        <f t="shared" si="0"/>
        <v>-4</v>
      </c>
      <c r="G18" s="1"/>
      <c r="H18" s="1"/>
      <c r="I18" s="1"/>
    </row>
    <row r="19" spans="1:9" x14ac:dyDescent="0.25">
      <c r="A19" s="8" t="s">
        <v>53</v>
      </c>
      <c r="B19" s="23">
        <v>26</v>
      </c>
      <c r="C19" s="23">
        <v>6</v>
      </c>
      <c r="D19" s="23">
        <v>222</v>
      </c>
      <c r="E19" s="23">
        <v>103</v>
      </c>
      <c r="F19" s="10">
        <f t="shared" si="0"/>
        <v>-53.603603603603602</v>
      </c>
      <c r="G19" s="1"/>
      <c r="H19" s="1"/>
      <c r="I19" s="1"/>
    </row>
    <row r="20" spans="1:9" x14ac:dyDescent="0.25">
      <c r="A20" s="11" t="s">
        <v>54</v>
      </c>
      <c r="B20" s="24">
        <v>873</v>
      </c>
      <c r="C20" s="24">
        <v>1034</v>
      </c>
      <c r="D20" s="24">
        <v>2442</v>
      </c>
      <c r="E20" s="24">
        <v>10658</v>
      </c>
      <c r="F20" s="13">
        <f t="shared" si="0"/>
        <v>336.44553644553645</v>
      </c>
      <c r="G20" s="1"/>
      <c r="H20" s="1"/>
      <c r="I20" s="1"/>
    </row>
    <row r="21" spans="1:9" x14ac:dyDescent="0.25">
      <c r="A21" s="8" t="s">
        <v>55</v>
      </c>
      <c r="B21" s="23">
        <v>121</v>
      </c>
      <c r="C21" s="23">
        <v>309</v>
      </c>
      <c r="D21" s="23">
        <v>1104</v>
      </c>
      <c r="E21" s="23">
        <v>1603</v>
      </c>
      <c r="F21" s="10">
        <f t="shared" si="0"/>
        <v>45.199275362318843</v>
      </c>
      <c r="G21" s="1"/>
      <c r="H21" s="1"/>
      <c r="I21" s="1"/>
    </row>
    <row r="22" spans="1:9" x14ac:dyDescent="0.25">
      <c r="A22" s="11" t="s">
        <v>56</v>
      </c>
      <c r="B22" s="24">
        <v>651</v>
      </c>
      <c r="C22" s="24">
        <v>562</v>
      </c>
      <c r="D22" s="24">
        <v>3219</v>
      </c>
      <c r="E22" s="24">
        <v>2793</v>
      </c>
      <c r="F22" s="13">
        <f t="shared" si="0"/>
        <v>-13.23392357875116</v>
      </c>
      <c r="G22" s="1"/>
      <c r="H22" s="1"/>
      <c r="I22" s="1"/>
    </row>
    <row r="23" spans="1:9" x14ac:dyDescent="0.25">
      <c r="A23" s="8" t="s">
        <v>57</v>
      </c>
      <c r="B23" s="23">
        <v>182</v>
      </c>
      <c r="C23" s="23">
        <v>95</v>
      </c>
      <c r="D23" s="23">
        <v>715</v>
      </c>
      <c r="E23" s="23">
        <v>992</v>
      </c>
      <c r="F23" s="10">
        <f t="shared" si="0"/>
        <v>38.741258741258747</v>
      </c>
      <c r="G23" s="1"/>
      <c r="H23" s="1"/>
      <c r="I23" s="1"/>
    </row>
    <row r="24" spans="1:9" x14ac:dyDescent="0.25">
      <c r="A24" s="11" t="s">
        <v>58</v>
      </c>
      <c r="B24" s="24">
        <v>437</v>
      </c>
      <c r="C24" s="24">
        <v>358</v>
      </c>
      <c r="D24" s="24">
        <v>3192</v>
      </c>
      <c r="E24" s="24">
        <v>2744</v>
      </c>
      <c r="F24" s="13">
        <f t="shared" si="0"/>
        <v>-14.035087719298247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190</v>
      </c>
      <c r="C26" s="24">
        <v>311</v>
      </c>
      <c r="D26" s="24">
        <v>1358</v>
      </c>
      <c r="E26" s="24">
        <v>2062</v>
      </c>
      <c r="F26" s="13">
        <f t="shared" si="0"/>
        <v>51.840942562592033</v>
      </c>
      <c r="G26" s="1"/>
      <c r="H26" s="1"/>
      <c r="I26" s="1"/>
    </row>
    <row r="27" spans="1:9" x14ac:dyDescent="0.25">
      <c r="A27" s="8" t="s">
        <v>61</v>
      </c>
      <c r="B27" s="23">
        <v>942</v>
      </c>
      <c r="C27" s="23">
        <v>804</v>
      </c>
      <c r="D27" s="23">
        <v>7902</v>
      </c>
      <c r="E27" s="23">
        <v>7386</v>
      </c>
      <c r="F27" s="10">
        <f t="shared" si="0"/>
        <v>-6.5299924069855706</v>
      </c>
      <c r="G27" s="1"/>
      <c r="H27" s="1"/>
      <c r="I27" s="1"/>
    </row>
    <row r="28" spans="1:9" x14ac:dyDescent="0.25">
      <c r="A28" s="11" t="s">
        <v>62</v>
      </c>
      <c r="B28" s="24">
        <v>420</v>
      </c>
      <c r="C28" s="24">
        <v>660</v>
      </c>
      <c r="D28" s="24">
        <v>1702</v>
      </c>
      <c r="E28" s="24">
        <v>2361</v>
      </c>
      <c r="F28" s="13">
        <f t="shared" si="0"/>
        <v>38.71915393654524</v>
      </c>
      <c r="G28" s="1"/>
      <c r="H28" s="1"/>
      <c r="I28" s="1"/>
    </row>
    <row r="29" spans="1:9" x14ac:dyDescent="0.25">
      <c r="A29" s="8" t="s">
        <v>63</v>
      </c>
      <c r="B29" s="23">
        <v>363</v>
      </c>
      <c r="C29" s="23">
        <v>232</v>
      </c>
      <c r="D29" s="23">
        <v>4503</v>
      </c>
      <c r="E29" s="23">
        <v>5427</v>
      </c>
      <c r="F29" s="10">
        <f t="shared" si="0"/>
        <v>20.519653564290479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570</v>
      </c>
      <c r="C31" s="23">
        <v>439</v>
      </c>
      <c r="D31" s="23">
        <v>2148</v>
      </c>
      <c r="E31" s="23">
        <v>2116</v>
      </c>
      <c r="F31" s="10">
        <f t="shared" si="0"/>
        <v>-1.4897579143389237</v>
      </c>
      <c r="G31" s="1"/>
      <c r="H31" s="1"/>
      <c r="I31" s="1"/>
    </row>
    <row r="32" spans="1:9" x14ac:dyDescent="0.25">
      <c r="A32" s="11" t="s">
        <v>66</v>
      </c>
      <c r="B32" s="24">
        <v>104</v>
      </c>
      <c r="C32" s="24">
        <v>141</v>
      </c>
      <c r="D32" s="24">
        <v>1288</v>
      </c>
      <c r="E32" s="24">
        <v>946</v>
      </c>
      <c r="F32" s="13">
        <f t="shared" si="0"/>
        <v>-26.552795031055894</v>
      </c>
      <c r="G32" s="1"/>
      <c r="H32" s="1"/>
      <c r="I32" s="1"/>
    </row>
    <row r="33" spans="1:9" x14ac:dyDescent="0.25">
      <c r="A33" s="8" t="s">
        <v>67</v>
      </c>
      <c r="B33" s="23">
        <v>9116</v>
      </c>
      <c r="C33" s="23">
        <v>9809</v>
      </c>
      <c r="D33" s="23">
        <v>43254</v>
      </c>
      <c r="E33" s="23">
        <v>48247</v>
      </c>
      <c r="F33" s="10">
        <f t="shared" si="0"/>
        <v>11.543441069034074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22763</v>
      </c>
      <c r="C35" s="15">
        <f t="shared" ref="C35:E35" si="1">SUM(C7:C34)</f>
        <v>23760</v>
      </c>
      <c r="D35" s="15">
        <f t="shared" si="1"/>
        <v>134815</v>
      </c>
      <c r="E35" s="15">
        <f t="shared" si="1"/>
        <v>144881</v>
      </c>
      <c r="F35" s="16">
        <f t="shared" si="0"/>
        <v>7.4665282053183972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18975</v>
      </c>
      <c r="C38" s="41">
        <f>D7</f>
        <v>18454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48247</v>
      </c>
      <c r="G38" s="42">
        <f>LOOKUP(E38,$A$38:$A$65,$C$38:$C$65)</f>
        <v>43254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</v>
      </c>
      <c r="C39" s="41">
        <f t="shared" ref="C39:C65" si="5">D8</f>
        <v>2285</v>
      </c>
      <c r="D39" s="41">
        <f t="shared" ref="D39:D65" si="6">_xlfn.RANK.EQ(B39,$B$38:$B$65)+COUNTIF($B$38:$B$65,B39)-1</f>
        <v>20</v>
      </c>
      <c r="E39" s="42" t="str">
        <f t="shared" si="2"/>
        <v>A CORUÑA</v>
      </c>
      <c r="F39" s="42">
        <f t="shared" ref="F39:F54" si="7">LOOKUP(E39,$A$38:$A$65,$B$38:$B$65)</f>
        <v>18975</v>
      </c>
      <c r="G39" s="42">
        <f t="shared" ref="G39:G65" si="8">LOOKUP(E39,$A$38:$A$65,$C$38:$C$65)</f>
        <v>18454</v>
      </c>
    </row>
    <row r="40" spans="1:9" x14ac:dyDescent="0.25">
      <c r="A40" s="42" t="str">
        <f t="shared" si="3"/>
        <v>ALMERIA</v>
      </c>
      <c r="B40" s="41">
        <f t="shared" si="4"/>
        <v>2928</v>
      </c>
      <c r="C40" s="41">
        <f t="shared" si="5"/>
        <v>2911</v>
      </c>
      <c r="D40" s="41">
        <f t="shared" si="6"/>
        <v>9</v>
      </c>
      <c r="E40" s="42" t="str">
        <f t="shared" si="2"/>
        <v>BAHIA DE CADIZ</v>
      </c>
      <c r="F40" s="42">
        <f t="shared" si="7"/>
        <v>14925</v>
      </c>
      <c r="G40" s="42">
        <f t="shared" si="8"/>
        <v>16336</v>
      </c>
    </row>
    <row r="41" spans="1:9" x14ac:dyDescent="0.25">
      <c r="A41" s="42" t="str">
        <f t="shared" si="3"/>
        <v>AVILES</v>
      </c>
      <c r="B41" s="41">
        <f t="shared" si="4"/>
        <v>10266</v>
      </c>
      <c r="C41" s="41">
        <f t="shared" si="5"/>
        <v>11779</v>
      </c>
      <c r="D41" s="41">
        <f t="shared" si="6"/>
        <v>5</v>
      </c>
      <c r="E41" s="42" t="str">
        <f t="shared" si="2"/>
        <v>GIJON</v>
      </c>
      <c r="F41" s="42">
        <f t="shared" si="7"/>
        <v>10658</v>
      </c>
      <c r="G41" s="42">
        <f t="shared" si="8"/>
        <v>2442</v>
      </c>
    </row>
    <row r="42" spans="1:9" x14ac:dyDescent="0.25">
      <c r="A42" s="42" t="str">
        <f t="shared" si="3"/>
        <v>BAHIA DE ALGECIRAS</v>
      </c>
      <c r="B42" s="41">
        <f t="shared" si="4"/>
        <v>563</v>
      </c>
      <c r="C42" s="41">
        <f t="shared" si="5"/>
        <v>714</v>
      </c>
      <c r="D42" s="41">
        <f t="shared" si="6"/>
        <v>22</v>
      </c>
      <c r="E42" s="42" t="str">
        <f t="shared" si="2"/>
        <v>AVILES</v>
      </c>
      <c r="F42" s="42">
        <f t="shared" si="7"/>
        <v>10266</v>
      </c>
      <c r="G42" s="42">
        <f t="shared" si="8"/>
        <v>11779</v>
      </c>
    </row>
    <row r="43" spans="1:9" x14ac:dyDescent="0.25">
      <c r="A43" s="42" t="str">
        <f t="shared" si="3"/>
        <v>BAHIA DE CADIZ</v>
      </c>
      <c r="B43" s="41">
        <f t="shared" si="4"/>
        <v>14925</v>
      </c>
      <c r="C43" s="41">
        <f t="shared" si="5"/>
        <v>16336</v>
      </c>
      <c r="D43" s="41">
        <f t="shared" si="6"/>
        <v>3</v>
      </c>
      <c r="E43" s="42" t="str">
        <f t="shared" si="2"/>
        <v>PASAIA</v>
      </c>
      <c r="F43" s="42">
        <f t="shared" si="7"/>
        <v>7386</v>
      </c>
      <c r="G43" s="42">
        <f t="shared" si="8"/>
        <v>7902</v>
      </c>
    </row>
    <row r="44" spans="1:9" x14ac:dyDescent="0.25">
      <c r="A44" s="42" t="str">
        <f t="shared" si="3"/>
        <v>BALEARES</v>
      </c>
      <c r="B44" s="41">
        <f t="shared" si="4"/>
        <v>1294</v>
      </c>
      <c r="C44" s="41">
        <f t="shared" si="5"/>
        <v>1782</v>
      </c>
      <c r="D44" s="41">
        <f t="shared" si="6"/>
        <v>17</v>
      </c>
      <c r="E44" s="42" t="str">
        <f t="shared" si="2"/>
        <v>SANTANDER</v>
      </c>
      <c r="F44" s="42">
        <f t="shared" si="7"/>
        <v>5427</v>
      </c>
      <c r="G44" s="42">
        <f t="shared" si="8"/>
        <v>4503</v>
      </c>
    </row>
    <row r="45" spans="1:9" x14ac:dyDescent="0.25">
      <c r="A45" s="42" t="str">
        <f t="shared" si="3"/>
        <v>BARCELONA</v>
      </c>
      <c r="B45" s="41">
        <f t="shared" si="4"/>
        <v>1925</v>
      </c>
      <c r="C45" s="41">
        <f t="shared" si="5"/>
        <v>2281</v>
      </c>
      <c r="D45" s="41">
        <f t="shared" si="6"/>
        <v>15</v>
      </c>
      <c r="E45" s="42" t="str">
        <f t="shared" si="2"/>
        <v>CASTELLON</v>
      </c>
      <c r="F45" s="42">
        <f t="shared" si="7"/>
        <v>4977</v>
      </c>
      <c r="G45" s="42">
        <f t="shared" si="8"/>
        <v>4327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2928</v>
      </c>
      <c r="G46" s="42">
        <f t="shared" si="8"/>
        <v>2911</v>
      </c>
    </row>
    <row r="47" spans="1:9" x14ac:dyDescent="0.25">
      <c r="A47" s="42" t="str">
        <f t="shared" si="3"/>
        <v>CARTAGENA</v>
      </c>
      <c r="B47" s="41">
        <f t="shared" si="4"/>
        <v>770</v>
      </c>
      <c r="C47" s="41">
        <f t="shared" si="5"/>
        <v>872</v>
      </c>
      <c r="D47" s="41">
        <f t="shared" si="6"/>
        <v>21</v>
      </c>
      <c r="E47" s="42" t="str">
        <f t="shared" si="2"/>
        <v>LAS PALMAS</v>
      </c>
      <c r="F47" s="42">
        <f t="shared" si="7"/>
        <v>2793</v>
      </c>
      <c r="G47" s="42">
        <f t="shared" si="8"/>
        <v>3219</v>
      </c>
    </row>
    <row r="48" spans="1:9" x14ac:dyDescent="0.25">
      <c r="A48" s="42" t="str">
        <f t="shared" si="3"/>
        <v>CASTELLON</v>
      </c>
      <c r="B48" s="41">
        <f t="shared" si="4"/>
        <v>4977</v>
      </c>
      <c r="C48" s="41">
        <f t="shared" si="5"/>
        <v>4327</v>
      </c>
      <c r="D48" s="41">
        <f t="shared" si="6"/>
        <v>8</v>
      </c>
      <c r="E48" s="42" t="str">
        <f t="shared" si="2"/>
        <v>MARIN Y RIA DE PONTEVEDRA</v>
      </c>
      <c r="F48" s="42">
        <f t="shared" si="7"/>
        <v>2744</v>
      </c>
      <c r="G48" s="42">
        <f t="shared" si="8"/>
        <v>3192</v>
      </c>
    </row>
    <row r="49" spans="1:7" x14ac:dyDescent="0.25">
      <c r="A49" s="42" t="str">
        <f t="shared" si="3"/>
        <v>CEUTA</v>
      </c>
      <c r="B49" s="41">
        <f t="shared" si="4"/>
        <v>24</v>
      </c>
      <c r="C49" s="41">
        <f t="shared" si="5"/>
        <v>25</v>
      </c>
      <c r="D49" s="41">
        <f t="shared" si="6"/>
        <v>24</v>
      </c>
      <c r="E49" s="42" t="str">
        <f t="shared" si="2"/>
        <v>SANTA CRUZ DE TENERIFE</v>
      </c>
      <c r="F49" s="42">
        <f t="shared" si="7"/>
        <v>2361</v>
      </c>
      <c r="G49" s="42">
        <f t="shared" si="8"/>
        <v>1702</v>
      </c>
    </row>
    <row r="50" spans="1:7" x14ac:dyDescent="0.25">
      <c r="A50" s="42" t="str">
        <f t="shared" si="3"/>
        <v>FERROL-SAN CIBRAO</v>
      </c>
      <c r="B50" s="41">
        <f t="shared" si="4"/>
        <v>103</v>
      </c>
      <c r="C50" s="41">
        <f t="shared" si="5"/>
        <v>222</v>
      </c>
      <c r="D50" s="41">
        <f t="shared" si="6"/>
        <v>23</v>
      </c>
      <c r="E50" s="42" t="str">
        <f t="shared" si="2"/>
        <v>TARRAGONA</v>
      </c>
      <c r="F50" s="42">
        <f t="shared" si="7"/>
        <v>2116</v>
      </c>
      <c r="G50" s="42">
        <f t="shared" si="8"/>
        <v>2148</v>
      </c>
    </row>
    <row r="51" spans="1:7" x14ac:dyDescent="0.25">
      <c r="A51" s="42" t="str">
        <f t="shared" si="3"/>
        <v>GIJON</v>
      </c>
      <c r="B51" s="41">
        <f t="shared" si="4"/>
        <v>10658</v>
      </c>
      <c r="C51" s="41">
        <f t="shared" si="5"/>
        <v>2442</v>
      </c>
      <c r="D51" s="41">
        <f t="shared" si="6"/>
        <v>4</v>
      </c>
      <c r="E51" s="42" t="str">
        <f t="shared" si="2"/>
        <v>MOTRIL</v>
      </c>
      <c r="F51" s="42">
        <f t="shared" si="7"/>
        <v>2062</v>
      </c>
      <c r="G51" s="42">
        <f t="shared" si="8"/>
        <v>1358</v>
      </c>
    </row>
    <row r="52" spans="1:7" x14ac:dyDescent="0.25">
      <c r="A52" s="42" t="str">
        <f t="shared" si="3"/>
        <v>HUELVA</v>
      </c>
      <c r="B52" s="41">
        <f t="shared" si="4"/>
        <v>1603</v>
      </c>
      <c r="C52" s="41">
        <f t="shared" si="5"/>
        <v>1104</v>
      </c>
      <c r="D52" s="41">
        <f t="shared" si="6"/>
        <v>16</v>
      </c>
      <c r="E52" s="42" t="str">
        <f t="shared" si="2"/>
        <v>BARCELONA</v>
      </c>
      <c r="F52" s="42">
        <f t="shared" si="7"/>
        <v>1925</v>
      </c>
      <c r="G52" s="42">
        <f t="shared" si="8"/>
        <v>2281</v>
      </c>
    </row>
    <row r="53" spans="1:7" x14ac:dyDescent="0.25">
      <c r="A53" s="42" t="str">
        <f t="shared" si="3"/>
        <v>LAS PALMAS</v>
      </c>
      <c r="B53" s="41">
        <f t="shared" si="4"/>
        <v>2793</v>
      </c>
      <c r="C53" s="41">
        <f t="shared" si="5"/>
        <v>3219</v>
      </c>
      <c r="D53" s="41">
        <f t="shared" si="6"/>
        <v>10</v>
      </c>
      <c r="E53" s="42" t="str">
        <f t="shared" si="2"/>
        <v>HUELVA</v>
      </c>
      <c r="F53" s="42">
        <f t="shared" si="7"/>
        <v>1603</v>
      </c>
      <c r="G53" s="42">
        <f t="shared" si="8"/>
        <v>1104</v>
      </c>
    </row>
    <row r="54" spans="1:7" x14ac:dyDescent="0.25">
      <c r="A54" s="42" t="str">
        <f t="shared" si="3"/>
        <v>MALAGA</v>
      </c>
      <c r="B54" s="41">
        <f t="shared" si="4"/>
        <v>992</v>
      </c>
      <c r="C54" s="41">
        <f t="shared" si="5"/>
        <v>715</v>
      </c>
      <c r="D54" s="41">
        <f t="shared" si="6"/>
        <v>18</v>
      </c>
      <c r="E54" s="42" t="str">
        <f t="shared" si="2"/>
        <v>BALEARES</v>
      </c>
      <c r="F54" s="42">
        <f t="shared" si="7"/>
        <v>1294</v>
      </c>
      <c r="G54" s="42">
        <f t="shared" si="8"/>
        <v>1782</v>
      </c>
    </row>
    <row r="55" spans="1:7" x14ac:dyDescent="0.25">
      <c r="A55" s="42" t="str">
        <f t="shared" si="3"/>
        <v>MARIN Y RIA DE PONTEVEDRA</v>
      </c>
      <c r="B55" s="41">
        <f t="shared" si="4"/>
        <v>2744</v>
      </c>
      <c r="C55" s="41">
        <f t="shared" si="5"/>
        <v>3192</v>
      </c>
      <c r="D55" s="41">
        <f t="shared" si="6"/>
        <v>11</v>
      </c>
      <c r="E55" s="42" t="str">
        <f t="shared" si="2"/>
        <v>MALAGA</v>
      </c>
      <c r="F55" s="42">
        <f t="shared" ref="F55:F65" si="9">LOOKUP(E55,$A$38:$A$65,$B$38:$B$65)</f>
        <v>992</v>
      </c>
      <c r="G55" s="42">
        <f t="shared" si="8"/>
        <v>715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VALENCIA</v>
      </c>
      <c r="F56" s="42">
        <f t="shared" si="9"/>
        <v>946</v>
      </c>
      <c r="G56" s="42">
        <f t="shared" si="8"/>
        <v>1288</v>
      </c>
    </row>
    <row r="57" spans="1:7" x14ac:dyDescent="0.25">
      <c r="A57" s="42" t="str">
        <f t="shared" si="3"/>
        <v>MOTRIL</v>
      </c>
      <c r="B57" s="41">
        <f t="shared" si="4"/>
        <v>2062</v>
      </c>
      <c r="C57" s="41">
        <f t="shared" si="5"/>
        <v>1358</v>
      </c>
      <c r="D57" s="41">
        <f t="shared" si="6"/>
        <v>14</v>
      </c>
      <c r="E57" s="42" t="str">
        <f t="shared" si="2"/>
        <v>ALICANTE</v>
      </c>
      <c r="F57" s="42">
        <f t="shared" si="9"/>
        <v>796</v>
      </c>
      <c r="G57" s="42">
        <f t="shared" si="8"/>
        <v>2285</v>
      </c>
    </row>
    <row r="58" spans="1:7" x14ac:dyDescent="0.25">
      <c r="A58" s="42" t="str">
        <f t="shared" si="3"/>
        <v>PASAIA</v>
      </c>
      <c r="B58" s="41">
        <f t="shared" si="4"/>
        <v>7386</v>
      </c>
      <c r="C58" s="41">
        <f t="shared" si="5"/>
        <v>7902</v>
      </c>
      <c r="D58" s="41">
        <f t="shared" si="6"/>
        <v>6</v>
      </c>
      <c r="E58" s="42" t="str">
        <f t="shared" si="2"/>
        <v>CARTAGENA</v>
      </c>
      <c r="F58" s="42">
        <f t="shared" si="9"/>
        <v>770</v>
      </c>
      <c r="G58" s="42">
        <f t="shared" si="8"/>
        <v>872</v>
      </c>
    </row>
    <row r="59" spans="1:7" x14ac:dyDescent="0.25">
      <c r="A59" s="42" t="str">
        <f t="shared" si="3"/>
        <v>SANTA CRUZ DE TENERIFE</v>
      </c>
      <c r="B59" s="41">
        <f t="shared" si="4"/>
        <v>2361</v>
      </c>
      <c r="C59" s="41">
        <f t="shared" si="5"/>
        <v>1702</v>
      </c>
      <c r="D59" s="41">
        <f t="shared" si="6"/>
        <v>12</v>
      </c>
      <c r="E59" s="42" t="str">
        <f t="shared" si="2"/>
        <v>BAHIA DE ALGECIRAS</v>
      </c>
      <c r="F59" s="42">
        <f t="shared" si="9"/>
        <v>563</v>
      </c>
      <c r="G59" s="42">
        <f t="shared" si="8"/>
        <v>714</v>
      </c>
    </row>
    <row r="60" spans="1:7" x14ac:dyDescent="0.25">
      <c r="A60" s="42" t="str">
        <f t="shared" si="3"/>
        <v>SANTANDER</v>
      </c>
      <c r="B60" s="41">
        <f t="shared" si="4"/>
        <v>5427</v>
      </c>
      <c r="C60" s="41">
        <f t="shared" si="5"/>
        <v>4503</v>
      </c>
      <c r="D60" s="41">
        <f t="shared" si="6"/>
        <v>7</v>
      </c>
      <c r="E60" s="42" t="str">
        <f t="shared" si="2"/>
        <v>FERROL-SAN CIBRAO</v>
      </c>
      <c r="F60" s="42">
        <f t="shared" si="9"/>
        <v>103</v>
      </c>
      <c r="G60" s="42">
        <f t="shared" si="8"/>
        <v>222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24</v>
      </c>
      <c r="G61" s="42">
        <f t="shared" si="8"/>
        <v>25</v>
      </c>
    </row>
    <row r="62" spans="1:7" x14ac:dyDescent="0.25">
      <c r="A62" s="42" t="str">
        <f t="shared" si="3"/>
        <v>TARRAGONA</v>
      </c>
      <c r="B62" s="41">
        <f t="shared" si="4"/>
        <v>2116</v>
      </c>
      <c r="C62" s="41">
        <f t="shared" si="5"/>
        <v>2148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946</v>
      </c>
      <c r="C63" s="41">
        <f t="shared" si="5"/>
        <v>1288</v>
      </c>
      <c r="D63" s="41">
        <f t="shared" si="6"/>
        <v>19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48247</v>
      </c>
      <c r="C64" s="41">
        <f t="shared" si="5"/>
        <v>43254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5133</v>
      </c>
      <c r="C7" s="25">
        <v>4779</v>
      </c>
      <c r="D7" s="25">
        <v>40256</v>
      </c>
      <c r="E7" s="25">
        <v>34010</v>
      </c>
      <c r="F7" s="10">
        <f>((E7*100)/D7)-100</f>
        <v>-15.515699523052461</v>
      </c>
      <c r="G7" s="1"/>
      <c r="H7" s="1"/>
      <c r="I7" s="1"/>
    </row>
    <row r="8" spans="1:12" x14ac:dyDescent="0.25">
      <c r="A8" s="11" t="s">
        <v>42</v>
      </c>
      <c r="B8" s="26">
        <v>6215</v>
      </c>
      <c r="C8" s="26">
        <v>10123</v>
      </c>
      <c r="D8" s="26">
        <v>31228</v>
      </c>
      <c r="E8" s="26">
        <v>40955</v>
      </c>
      <c r="F8" s="13">
        <f t="shared" ref="F8:F35" si="0">((E8*100)/D8)-100</f>
        <v>31.148328423209932</v>
      </c>
      <c r="G8" s="1"/>
      <c r="H8" s="1"/>
      <c r="I8" s="1"/>
    </row>
    <row r="9" spans="1:12" x14ac:dyDescent="0.25">
      <c r="A9" s="8" t="s">
        <v>43</v>
      </c>
      <c r="B9" s="25">
        <v>21291</v>
      </c>
      <c r="C9" s="25">
        <v>23076</v>
      </c>
      <c r="D9" s="25">
        <v>82668</v>
      </c>
      <c r="E9" s="25">
        <v>74557</v>
      </c>
      <c r="F9" s="10">
        <f t="shared" si="0"/>
        <v>-9.8115352978177839</v>
      </c>
      <c r="G9" s="1"/>
      <c r="H9" s="1"/>
      <c r="I9" s="1"/>
    </row>
    <row r="10" spans="1:12" x14ac:dyDescent="0.25">
      <c r="A10" s="11" t="s">
        <v>44</v>
      </c>
      <c r="B10" s="26">
        <v>4221</v>
      </c>
      <c r="C10" s="26">
        <v>6456</v>
      </c>
      <c r="D10" s="26">
        <v>30614</v>
      </c>
      <c r="E10" s="26">
        <v>34386</v>
      </c>
      <c r="F10" s="13">
        <f t="shared" si="0"/>
        <v>12.321160253478794</v>
      </c>
      <c r="G10" s="1"/>
      <c r="H10" s="1"/>
      <c r="I10" s="1"/>
    </row>
    <row r="11" spans="1:12" x14ac:dyDescent="0.25">
      <c r="A11" s="8" t="s">
        <v>45</v>
      </c>
      <c r="B11" s="25">
        <v>245168</v>
      </c>
      <c r="C11" s="25">
        <v>255873</v>
      </c>
      <c r="D11" s="25">
        <v>1635215</v>
      </c>
      <c r="E11" s="25">
        <v>1825502</v>
      </c>
      <c r="F11" s="10">
        <f t="shared" si="0"/>
        <v>11.636818400026911</v>
      </c>
      <c r="G11" s="1"/>
      <c r="H11" s="1"/>
      <c r="I11" s="1"/>
    </row>
    <row r="12" spans="1:12" x14ac:dyDescent="0.25">
      <c r="A12" s="11" t="s">
        <v>46</v>
      </c>
      <c r="B12" s="26">
        <v>7944</v>
      </c>
      <c r="C12" s="26">
        <v>8926</v>
      </c>
      <c r="D12" s="26">
        <v>49275</v>
      </c>
      <c r="E12" s="26">
        <v>55284</v>
      </c>
      <c r="F12" s="13">
        <f t="shared" si="0"/>
        <v>12.194824961948257</v>
      </c>
      <c r="G12" s="1"/>
      <c r="H12" s="1"/>
      <c r="I12" s="1"/>
    </row>
    <row r="13" spans="1:12" x14ac:dyDescent="0.25">
      <c r="A13" s="8" t="s">
        <v>47</v>
      </c>
      <c r="B13" s="25">
        <v>39513</v>
      </c>
      <c r="C13" s="25">
        <v>29887</v>
      </c>
      <c r="D13" s="25">
        <v>148645</v>
      </c>
      <c r="E13" s="25">
        <v>114117</v>
      </c>
      <c r="F13" s="10">
        <f t="shared" si="0"/>
        <v>-23.228497426755027</v>
      </c>
      <c r="G13" s="1"/>
      <c r="H13" s="1"/>
      <c r="I13" s="1"/>
    </row>
    <row r="14" spans="1:12" x14ac:dyDescent="0.25">
      <c r="A14" s="11" t="s">
        <v>48</v>
      </c>
      <c r="B14" s="26">
        <v>108818</v>
      </c>
      <c r="C14" s="26">
        <v>68855</v>
      </c>
      <c r="D14" s="26">
        <v>650290</v>
      </c>
      <c r="E14" s="26">
        <v>534898</v>
      </c>
      <c r="F14" s="13">
        <f t="shared" si="0"/>
        <v>-17.744698519122238</v>
      </c>
      <c r="G14" s="1"/>
      <c r="H14" s="1"/>
      <c r="I14" s="1"/>
    </row>
    <row r="15" spans="1:12" x14ac:dyDescent="0.25">
      <c r="A15" s="8" t="s">
        <v>49</v>
      </c>
      <c r="B15" s="25">
        <v>10935</v>
      </c>
      <c r="C15" s="25">
        <v>11655</v>
      </c>
      <c r="D15" s="25">
        <v>77988</v>
      </c>
      <c r="E15" s="25">
        <v>80760</v>
      </c>
      <c r="F15" s="10">
        <f t="shared" si="0"/>
        <v>3.5543929835359336</v>
      </c>
      <c r="G15" s="1"/>
      <c r="H15" s="1"/>
      <c r="I15" s="1"/>
    </row>
    <row r="16" spans="1:12" x14ac:dyDescent="0.25">
      <c r="A16" s="11" t="s">
        <v>50</v>
      </c>
      <c r="B16" s="26">
        <v>11659</v>
      </c>
      <c r="C16" s="26">
        <v>13391</v>
      </c>
      <c r="D16" s="26">
        <v>82304</v>
      </c>
      <c r="E16" s="26">
        <v>71846</v>
      </c>
      <c r="F16" s="13">
        <f t="shared" si="0"/>
        <v>-12.706551321928458</v>
      </c>
      <c r="G16" s="1"/>
      <c r="H16" s="1"/>
      <c r="I16" s="1"/>
    </row>
    <row r="17" spans="1:9" x14ac:dyDescent="0.25">
      <c r="A17" s="8" t="s">
        <v>51</v>
      </c>
      <c r="B17" s="25">
        <v>4299</v>
      </c>
      <c r="C17" s="25">
        <v>5096</v>
      </c>
      <c r="D17" s="25">
        <v>22261</v>
      </c>
      <c r="E17" s="25">
        <v>25214</v>
      </c>
      <c r="F17" s="10">
        <f t="shared" si="0"/>
        <v>13.265351960828355</v>
      </c>
      <c r="G17" s="1"/>
      <c r="H17" s="1"/>
      <c r="I17" s="1"/>
    </row>
    <row r="18" spans="1:9" x14ac:dyDescent="0.25">
      <c r="A18" s="11" t="s">
        <v>52</v>
      </c>
      <c r="B18" s="26">
        <v>38888</v>
      </c>
      <c r="C18" s="26">
        <v>32667</v>
      </c>
      <c r="D18" s="26">
        <v>220470</v>
      </c>
      <c r="E18" s="26">
        <v>231738</v>
      </c>
      <c r="F18" s="13">
        <f t="shared" si="0"/>
        <v>5.1108994421009726</v>
      </c>
      <c r="G18" s="1"/>
      <c r="H18" s="1"/>
      <c r="I18" s="1"/>
    </row>
    <row r="19" spans="1:9" x14ac:dyDescent="0.25">
      <c r="A19" s="8" t="s">
        <v>53</v>
      </c>
      <c r="B19" s="25">
        <v>990</v>
      </c>
      <c r="C19" s="25">
        <v>889</v>
      </c>
      <c r="D19" s="25">
        <v>8174</v>
      </c>
      <c r="E19" s="25">
        <v>8408</v>
      </c>
      <c r="F19" s="10">
        <f t="shared" si="0"/>
        <v>2.8627355028138055</v>
      </c>
      <c r="G19" s="1"/>
      <c r="H19" s="1"/>
      <c r="I19" s="1"/>
    </row>
    <row r="20" spans="1:9" x14ac:dyDescent="0.25">
      <c r="A20" s="11" t="s">
        <v>54</v>
      </c>
      <c r="B20" s="26">
        <v>21951</v>
      </c>
      <c r="C20" s="26">
        <v>19576</v>
      </c>
      <c r="D20" s="26">
        <v>128509</v>
      </c>
      <c r="E20" s="26">
        <v>140843</v>
      </c>
      <c r="F20" s="13">
        <f t="shared" si="0"/>
        <v>9.5977713623170331</v>
      </c>
      <c r="G20" s="1"/>
      <c r="H20" s="1"/>
      <c r="I20" s="1"/>
    </row>
    <row r="21" spans="1:9" x14ac:dyDescent="0.25">
      <c r="A21" s="8" t="s">
        <v>55</v>
      </c>
      <c r="B21" s="25">
        <v>11648</v>
      </c>
      <c r="C21" s="25">
        <v>12200</v>
      </c>
      <c r="D21" s="25">
        <v>57599</v>
      </c>
      <c r="E21" s="25">
        <v>58767</v>
      </c>
      <c r="F21" s="10">
        <f t="shared" si="0"/>
        <v>2.0278129828642903</v>
      </c>
      <c r="G21" s="1"/>
      <c r="H21" s="1"/>
      <c r="I21" s="1"/>
    </row>
    <row r="22" spans="1:9" x14ac:dyDescent="0.25">
      <c r="A22" s="11" t="s">
        <v>56</v>
      </c>
      <c r="B22" s="26">
        <v>207291</v>
      </c>
      <c r="C22" s="26">
        <v>199666</v>
      </c>
      <c r="D22" s="26">
        <v>1241442</v>
      </c>
      <c r="E22" s="26">
        <v>1174891</v>
      </c>
      <c r="F22" s="13">
        <f t="shared" si="0"/>
        <v>-5.3607820582838315</v>
      </c>
      <c r="G22" s="1"/>
      <c r="H22" s="1"/>
      <c r="I22" s="1"/>
    </row>
    <row r="23" spans="1:9" x14ac:dyDescent="0.25">
      <c r="A23" s="8" t="s">
        <v>57</v>
      </c>
      <c r="B23" s="25">
        <v>4566</v>
      </c>
      <c r="C23" s="25">
        <v>6574</v>
      </c>
      <c r="D23" s="25">
        <v>48209</v>
      </c>
      <c r="E23" s="25">
        <v>66220</v>
      </c>
      <c r="F23" s="10">
        <f t="shared" si="0"/>
        <v>37.360243937853937</v>
      </c>
      <c r="G23" s="1"/>
      <c r="H23" s="1"/>
      <c r="I23" s="1"/>
    </row>
    <row r="24" spans="1:9" x14ac:dyDescent="0.25">
      <c r="A24" s="11" t="s">
        <v>58</v>
      </c>
      <c r="B24" s="26">
        <v>6449</v>
      </c>
      <c r="C24" s="26">
        <v>3055</v>
      </c>
      <c r="D24" s="26">
        <v>44883</v>
      </c>
      <c r="E24" s="26">
        <v>37015</v>
      </c>
      <c r="F24" s="13">
        <f t="shared" si="0"/>
        <v>-17.530022502952121</v>
      </c>
      <c r="G24" s="1"/>
      <c r="H24" s="1"/>
      <c r="I24" s="1"/>
    </row>
    <row r="25" spans="1:9" x14ac:dyDescent="0.25">
      <c r="A25" s="8" t="s">
        <v>59</v>
      </c>
      <c r="B25" s="25">
        <v>199</v>
      </c>
      <c r="C25" s="25">
        <v>0</v>
      </c>
      <c r="D25" s="25">
        <v>7164</v>
      </c>
      <c r="E25" s="25">
        <v>16816</v>
      </c>
      <c r="F25" s="10">
        <f t="shared" si="0"/>
        <v>134.72920156337241</v>
      </c>
      <c r="G25" s="1"/>
      <c r="H25" s="1"/>
      <c r="I25" s="1"/>
    </row>
    <row r="26" spans="1:9" x14ac:dyDescent="0.25">
      <c r="A26" s="11" t="s">
        <v>60</v>
      </c>
      <c r="B26" s="26">
        <v>1591</v>
      </c>
      <c r="C26" s="26">
        <v>1645</v>
      </c>
      <c r="D26" s="26">
        <v>10426</v>
      </c>
      <c r="E26" s="26">
        <v>10493</v>
      </c>
      <c r="F26" s="13">
        <f t="shared" si="0"/>
        <v>0.64262420870899462</v>
      </c>
      <c r="G26" s="1"/>
      <c r="H26" s="1"/>
      <c r="I26" s="1"/>
    </row>
    <row r="27" spans="1:9" x14ac:dyDescent="0.25">
      <c r="A27" s="8" t="s">
        <v>61</v>
      </c>
      <c r="B27" s="25">
        <v>2432</v>
      </c>
      <c r="C27" s="25">
        <v>3307</v>
      </c>
      <c r="D27" s="25">
        <v>22813</v>
      </c>
      <c r="E27" s="25">
        <v>27959</v>
      </c>
      <c r="F27" s="10">
        <f t="shared" si="0"/>
        <v>22.557313812300009</v>
      </c>
      <c r="G27" s="1"/>
      <c r="H27" s="1"/>
      <c r="I27" s="1"/>
    </row>
    <row r="28" spans="1:9" x14ac:dyDescent="0.25">
      <c r="A28" s="11" t="s">
        <v>62</v>
      </c>
      <c r="B28" s="26">
        <v>77656</v>
      </c>
      <c r="C28" s="26">
        <v>76214</v>
      </c>
      <c r="D28" s="26">
        <v>598652</v>
      </c>
      <c r="E28" s="26">
        <v>547551</v>
      </c>
      <c r="F28" s="13">
        <f t="shared" si="0"/>
        <v>-8.5360109044987809</v>
      </c>
      <c r="G28" s="1"/>
      <c r="H28" s="1"/>
      <c r="I28" s="1"/>
    </row>
    <row r="29" spans="1:9" x14ac:dyDescent="0.25">
      <c r="A29" s="8" t="s">
        <v>63</v>
      </c>
      <c r="B29" s="25">
        <v>5564</v>
      </c>
      <c r="C29" s="25">
        <v>5435</v>
      </c>
      <c r="D29" s="25">
        <v>35995</v>
      </c>
      <c r="E29" s="25">
        <v>31983</v>
      </c>
      <c r="F29" s="10">
        <f t="shared" si="0"/>
        <v>-11.145992498958194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9786</v>
      </c>
      <c r="C31" s="25">
        <v>13213</v>
      </c>
      <c r="D31" s="25">
        <v>135397</v>
      </c>
      <c r="E31" s="25">
        <v>103730</v>
      </c>
      <c r="F31" s="10">
        <f t="shared" si="0"/>
        <v>-23.388258233195714</v>
      </c>
      <c r="G31" s="1"/>
      <c r="H31" s="1"/>
      <c r="I31" s="1"/>
    </row>
    <row r="32" spans="1:9" x14ac:dyDescent="0.25">
      <c r="A32" s="11" t="s">
        <v>66</v>
      </c>
      <c r="B32" s="26">
        <v>28684</v>
      </c>
      <c r="C32" s="26">
        <v>17900</v>
      </c>
      <c r="D32" s="26">
        <v>187765</v>
      </c>
      <c r="E32" s="26">
        <v>128696</v>
      </c>
      <c r="F32" s="13">
        <f t="shared" si="0"/>
        <v>-31.459004606822361</v>
      </c>
      <c r="G32" s="1"/>
      <c r="H32" s="1"/>
      <c r="I32" s="1"/>
    </row>
    <row r="33" spans="1:9" x14ac:dyDescent="0.25">
      <c r="A33" s="8" t="s">
        <v>67</v>
      </c>
      <c r="B33" s="25">
        <v>39675</v>
      </c>
      <c r="C33" s="25">
        <v>39498</v>
      </c>
      <c r="D33" s="25">
        <v>240386</v>
      </c>
      <c r="E33" s="25">
        <v>250664</v>
      </c>
      <c r="F33" s="10">
        <f t="shared" si="0"/>
        <v>4.2756233724093704</v>
      </c>
      <c r="G33" s="1"/>
      <c r="H33" s="1"/>
      <c r="I33" s="1"/>
    </row>
    <row r="34" spans="1:9" x14ac:dyDescent="0.25">
      <c r="A34" s="11" t="s">
        <v>68</v>
      </c>
      <c r="B34" s="26">
        <v>529</v>
      </c>
      <c r="C34" s="26">
        <v>774</v>
      </c>
      <c r="D34" s="26">
        <v>4406</v>
      </c>
      <c r="E34" s="26">
        <v>5178</v>
      </c>
      <c r="F34" s="13">
        <f t="shared" si="0"/>
        <v>17.521561507035855</v>
      </c>
      <c r="G34" s="1"/>
      <c r="H34" s="1"/>
      <c r="I34" s="1"/>
    </row>
    <row r="35" spans="1:9" x14ac:dyDescent="0.25">
      <c r="A35" s="14" t="s">
        <v>69</v>
      </c>
      <c r="B35" s="15">
        <f>SUM(B7:B34)</f>
        <v>923095</v>
      </c>
      <c r="C35" s="15">
        <f t="shared" ref="C35:E35" si="1">SUM(C7:C34)</f>
        <v>870730</v>
      </c>
      <c r="D35" s="15">
        <f t="shared" si="1"/>
        <v>5843034</v>
      </c>
      <c r="E35" s="15">
        <f t="shared" si="1"/>
        <v>5732481</v>
      </c>
      <c r="F35" s="16">
        <f t="shared" si="0"/>
        <v>-1.8920478641746712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34010</v>
      </c>
      <c r="C38" s="41">
        <f>D7</f>
        <v>40256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1825502</v>
      </c>
      <c r="G38" s="42">
        <f>LOOKUP(E38,$A$38:$A$65,$C$38:$C$65)</f>
        <v>1635215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40955</v>
      </c>
      <c r="C39" s="41">
        <f t="shared" ref="C39:C65" si="5">D8</f>
        <v>31228</v>
      </c>
      <c r="D39" s="41">
        <f t="shared" ref="D39:D65" si="6">_xlfn.RANK.EQ(B39,$B$38:$B$65)+COUNTIF($B$38:$B$65,B39)-1</f>
        <v>17</v>
      </c>
      <c r="E39" s="42" t="str">
        <f t="shared" si="2"/>
        <v>LAS PALMAS</v>
      </c>
      <c r="F39" s="42">
        <f t="shared" ref="F39:F54" si="7">LOOKUP(E39,$A$38:$A$65,$B$38:$B$65)</f>
        <v>1174891</v>
      </c>
      <c r="G39" s="42">
        <f t="shared" ref="G39:G65" si="8">LOOKUP(E39,$A$38:$A$65,$C$38:$C$65)</f>
        <v>1241442</v>
      </c>
    </row>
    <row r="40" spans="1:9" x14ac:dyDescent="0.25">
      <c r="A40" s="42" t="str">
        <f t="shared" si="3"/>
        <v>ALMERIA</v>
      </c>
      <c r="B40" s="41">
        <f t="shared" si="4"/>
        <v>74557</v>
      </c>
      <c r="C40" s="41">
        <f t="shared" si="5"/>
        <v>82668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547551</v>
      </c>
      <c r="G40" s="42">
        <f t="shared" si="8"/>
        <v>598652</v>
      </c>
    </row>
    <row r="41" spans="1:9" x14ac:dyDescent="0.25">
      <c r="A41" s="42" t="str">
        <f t="shared" si="3"/>
        <v>AVILES</v>
      </c>
      <c r="B41" s="41">
        <f t="shared" si="4"/>
        <v>34386</v>
      </c>
      <c r="C41" s="41">
        <f t="shared" si="5"/>
        <v>30614</v>
      </c>
      <c r="D41" s="41">
        <f t="shared" si="6"/>
        <v>19</v>
      </c>
      <c r="E41" s="42" t="str">
        <f t="shared" si="2"/>
        <v>BARCELONA</v>
      </c>
      <c r="F41" s="42">
        <f t="shared" si="7"/>
        <v>534898</v>
      </c>
      <c r="G41" s="42">
        <f t="shared" si="8"/>
        <v>650290</v>
      </c>
    </row>
    <row r="42" spans="1:9" x14ac:dyDescent="0.25">
      <c r="A42" s="42" t="str">
        <f t="shared" si="3"/>
        <v>BAHIA DE ALGECIRAS</v>
      </c>
      <c r="B42" s="41">
        <f t="shared" si="4"/>
        <v>1825502</v>
      </c>
      <c r="C42" s="41">
        <f t="shared" si="5"/>
        <v>1635215</v>
      </c>
      <c r="D42" s="41">
        <f t="shared" si="6"/>
        <v>1</v>
      </c>
      <c r="E42" s="42" t="str">
        <f t="shared" si="2"/>
        <v>VIGO</v>
      </c>
      <c r="F42" s="42">
        <f t="shared" si="7"/>
        <v>250664</v>
      </c>
      <c r="G42" s="42">
        <f t="shared" si="8"/>
        <v>240386</v>
      </c>
    </row>
    <row r="43" spans="1:9" x14ac:dyDescent="0.25">
      <c r="A43" s="42" t="str">
        <f t="shared" si="3"/>
        <v>BAHIA DE CADIZ</v>
      </c>
      <c r="B43" s="41">
        <f t="shared" si="4"/>
        <v>55284</v>
      </c>
      <c r="C43" s="41">
        <f t="shared" si="5"/>
        <v>49275</v>
      </c>
      <c r="D43" s="41">
        <f t="shared" si="6"/>
        <v>16</v>
      </c>
      <c r="E43" s="42" t="str">
        <f t="shared" si="2"/>
        <v>CEUTA</v>
      </c>
      <c r="F43" s="42">
        <f t="shared" si="7"/>
        <v>231738</v>
      </c>
      <c r="G43" s="42">
        <f t="shared" si="8"/>
        <v>220470</v>
      </c>
    </row>
    <row r="44" spans="1:9" x14ac:dyDescent="0.25">
      <c r="A44" s="42" t="str">
        <f t="shared" si="3"/>
        <v>BALEARES</v>
      </c>
      <c r="B44" s="41">
        <f t="shared" si="4"/>
        <v>114117</v>
      </c>
      <c r="C44" s="41">
        <f t="shared" si="5"/>
        <v>148645</v>
      </c>
      <c r="D44" s="41">
        <f t="shared" si="6"/>
        <v>9</v>
      </c>
      <c r="E44" s="42" t="str">
        <f t="shared" si="2"/>
        <v>GIJON</v>
      </c>
      <c r="F44" s="42">
        <f t="shared" si="7"/>
        <v>140843</v>
      </c>
      <c r="G44" s="42">
        <f t="shared" si="8"/>
        <v>128509</v>
      </c>
    </row>
    <row r="45" spans="1:9" x14ac:dyDescent="0.25">
      <c r="A45" s="42" t="str">
        <f t="shared" si="3"/>
        <v>BARCELONA</v>
      </c>
      <c r="B45" s="41">
        <f t="shared" si="4"/>
        <v>534898</v>
      </c>
      <c r="C45" s="41">
        <f t="shared" si="5"/>
        <v>650290</v>
      </c>
      <c r="D45" s="41">
        <f t="shared" si="6"/>
        <v>4</v>
      </c>
      <c r="E45" s="42" t="str">
        <f t="shared" si="2"/>
        <v>VALENCIA</v>
      </c>
      <c r="F45" s="42">
        <f t="shared" si="7"/>
        <v>128696</v>
      </c>
      <c r="G45" s="42">
        <f t="shared" si="8"/>
        <v>187765</v>
      </c>
    </row>
    <row r="46" spans="1:9" x14ac:dyDescent="0.25">
      <c r="A46" s="42" t="str">
        <f t="shared" si="3"/>
        <v>BILBAO</v>
      </c>
      <c r="B46" s="41">
        <f t="shared" si="4"/>
        <v>80760</v>
      </c>
      <c r="C46" s="41">
        <f t="shared" si="5"/>
        <v>77988</v>
      </c>
      <c r="D46" s="41">
        <f t="shared" si="6"/>
        <v>11</v>
      </c>
      <c r="E46" s="42" t="str">
        <f t="shared" si="2"/>
        <v>BALEARES</v>
      </c>
      <c r="F46" s="42">
        <f t="shared" si="7"/>
        <v>114117</v>
      </c>
      <c r="G46" s="42">
        <f t="shared" si="8"/>
        <v>148645</v>
      </c>
    </row>
    <row r="47" spans="1:9" x14ac:dyDescent="0.25">
      <c r="A47" s="42" t="str">
        <f t="shared" si="3"/>
        <v>CARTAGENA</v>
      </c>
      <c r="B47" s="41">
        <f t="shared" si="4"/>
        <v>71846</v>
      </c>
      <c r="C47" s="41">
        <f t="shared" si="5"/>
        <v>82304</v>
      </c>
      <c r="D47" s="41">
        <f t="shared" si="6"/>
        <v>13</v>
      </c>
      <c r="E47" s="42" t="str">
        <f t="shared" si="2"/>
        <v>TARRAGONA</v>
      </c>
      <c r="F47" s="42">
        <f t="shared" si="7"/>
        <v>103730</v>
      </c>
      <c r="G47" s="42">
        <f t="shared" si="8"/>
        <v>135397</v>
      </c>
    </row>
    <row r="48" spans="1:9" x14ac:dyDescent="0.25">
      <c r="A48" s="42" t="str">
        <f t="shared" si="3"/>
        <v>CASTELLON</v>
      </c>
      <c r="B48" s="41">
        <f t="shared" si="4"/>
        <v>25214</v>
      </c>
      <c r="C48" s="41">
        <f t="shared" si="5"/>
        <v>22261</v>
      </c>
      <c r="D48" s="41">
        <f t="shared" si="6"/>
        <v>23</v>
      </c>
      <c r="E48" s="42" t="str">
        <f t="shared" si="2"/>
        <v>BILBAO</v>
      </c>
      <c r="F48" s="42">
        <f t="shared" si="7"/>
        <v>80760</v>
      </c>
      <c r="G48" s="42">
        <f t="shared" si="8"/>
        <v>77988</v>
      </c>
    </row>
    <row r="49" spans="1:7" x14ac:dyDescent="0.25">
      <c r="A49" s="42" t="str">
        <f t="shared" si="3"/>
        <v>CEUTA</v>
      </c>
      <c r="B49" s="41">
        <f t="shared" si="4"/>
        <v>231738</v>
      </c>
      <c r="C49" s="41">
        <f t="shared" si="5"/>
        <v>220470</v>
      </c>
      <c r="D49" s="41">
        <f t="shared" si="6"/>
        <v>6</v>
      </c>
      <c r="E49" s="42" t="str">
        <f t="shared" si="2"/>
        <v>ALMERIA</v>
      </c>
      <c r="F49" s="42">
        <f t="shared" si="7"/>
        <v>74557</v>
      </c>
      <c r="G49" s="42">
        <f t="shared" si="8"/>
        <v>82668</v>
      </c>
    </row>
    <row r="50" spans="1:7" x14ac:dyDescent="0.25">
      <c r="A50" s="42" t="str">
        <f t="shared" si="3"/>
        <v>FERROL-SAN CIBRAO</v>
      </c>
      <c r="B50" s="41">
        <f t="shared" si="4"/>
        <v>8408</v>
      </c>
      <c r="C50" s="41">
        <f t="shared" si="5"/>
        <v>8174</v>
      </c>
      <c r="D50" s="41">
        <f t="shared" si="6"/>
        <v>26</v>
      </c>
      <c r="E50" s="42" t="str">
        <f t="shared" si="2"/>
        <v>CARTAGENA</v>
      </c>
      <c r="F50" s="42">
        <f t="shared" si="7"/>
        <v>71846</v>
      </c>
      <c r="G50" s="42">
        <f t="shared" si="8"/>
        <v>82304</v>
      </c>
    </row>
    <row r="51" spans="1:7" x14ac:dyDescent="0.25">
      <c r="A51" s="42" t="str">
        <f t="shared" si="3"/>
        <v>GIJON</v>
      </c>
      <c r="B51" s="41">
        <f t="shared" si="4"/>
        <v>140843</v>
      </c>
      <c r="C51" s="41">
        <f t="shared" si="5"/>
        <v>128509</v>
      </c>
      <c r="D51" s="41">
        <f t="shared" si="6"/>
        <v>7</v>
      </c>
      <c r="E51" s="42" t="str">
        <f t="shared" si="2"/>
        <v>MALAGA</v>
      </c>
      <c r="F51" s="42">
        <f t="shared" si="7"/>
        <v>66220</v>
      </c>
      <c r="G51" s="42">
        <f t="shared" si="8"/>
        <v>48209</v>
      </c>
    </row>
    <row r="52" spans="1:7" x14ac:dyDescent="0.25">
      <c r="A52" s="42" t="str">
        <f t="shared" si="3"/>
        <v>HUELVA</v>
      </c>
      <c r="B52" s="41">
        <f t="shared" si="4"/>
        <v>58767</v>
      </c>
      <c r="C52" s="41">
        <f t="shared" si="5"/>
        <v>57599</v>
      </c>
      <c r="D52" s="41">
        <f t="shared" si="6"/>
        <v>15</v>
      </c>
      <c r="E52" s="42" t="str">
        <f t="shared" si="2"/>
        <v>HUELVA</v>
      </c>
      <c r="F52" s="42">
        <f t="shared" si="7"/>
        <v>58767</v>
      </c>
      <c r="G52" s="42">
        <f t="shared" si="8"/>
        <v>57599</v>
      </c>
    </row>
    <row r="53" spans="1:7" x14ac:dyDescent="0.25">
      <c r="A53" s="42" t="str">
        <f t="shared" si="3"/>
        <v>LAS PALMAS</v>
      </c>
      <c r="B53" s="41">
        <f t="shared" si="4"/>
        <v>1174891</v>
      </c>
      <c r="C53" s="41">
        <f t="shared" si="5"/>
        <v>1241442</v>
      </c>
      <c r="D53" s="41">
        <f t="shared" si="6"/>
        <v>2</v>
      </c>
      <c r="E53" s="42" t="str">
        <f t="shared" si="2"/>
        <v>BAHIA DE CADIZ</v>
      </c>
      <c r="F53" s="42">
        <f t="shared" si="7"/>
        <v>55284</v>
      </c>
      <c r="G53" s="42">
        <f t="shared" si="8"/>
        <v>49275</v>
      </c>
    </row>
    <row r="54" spans="1:7" x14ac:dyDescent="0.25">
      <c r="A54" s="42" t="str">
        <f t="shared" si="3"/>
        <v>MALAGA</v>
      </c>
      <c r="B54" s="41">
        <f t="shared" si="4"/>
        <v>66220</v>
      </c>
      <c r="C54" s="41">
        <f t="shared" si="5"/>
        <v>48209</v>
      </c>
      <c r="D54" s="41">
        <f t="shared" si="6"/>
        <v>14</v>
      </c>
      <c r="E54" s="42" t="str">
        <f t="shared" si="2"/>
        <v>ALICANTE</v>
      </c>
      <c r="F54" s="42">
        <f t="shared" si="7"/>
        <v>40955</v>
      </c>
      <c r="G54" s="42">
        <f t="shared" si="8"/>
        <v>31228</v>
      </c>
    </row>
    <row r="55" spans="1:7" x14ac:dyDescent="0.25">
      <c r="A55" s="42" t="str">
        <f t="shared" si="3"/>
        <v>MARIN Y RIA DE PONTEVEDRA</v>
      </c>
      <c r="B55" s="41">
        <f t="shared" si="4"/>
        <v>37015</v>
      </c>
      <c r="C55" s="41">
        <f t="shared" si="5"/>
        <v>44883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37015</v>
      </c>
      <c r="G55" s="42">
        <f t="shared" si="8"/>
        <v>44883</v>
      </c>
    </row>
    <row r="56" spans="1:7" x14ac:dyDescent="0.25">
      <c r="A56" s="42" t="str">
        <f t="shared" si="3"/>
        <v>MELILLA</v>
      </c>
      <c r="B56" s="41">
        <f t="shared" si="4"/>
        <v>16816</v>
      </c>
      <c r="C56" s="41">
        <f t="shared" si="5"/>
        <v>7164</v>
      </c>
      <c r="D56" s="41">
        <f t="shared" si="6"/>
        <v>24</v>
      </c>
      <c r="E56" s="42" t="str">
        <f t="shared" si="2"/>
        <v>AVILES</v>
      </c>
      <c r="F56" s="42">
        <f t="shared" si="9"/>
        <v>34386</v>
      </c>
      <c r="G56" s="42">
        <f t="shared" si="8"/>
        <v>30614</v>
      </c>
    </row>
    <row r="57" spans="1:7" x14ac:dyDescent="0.25">
      <c r="A57" s="42" t="str">
        <f t="shared" si="3"/>
        <v>MOTRIL</v>
      </c>
      <c r="B57" s="41">
        <f t="shared" si="4"/>
        <v>10493</v>
      </c>
      <c r="C57" s="41">
        <f t="shared" si="5"/>
        <v>10426</v>
      </c>
      <c r="D57" s="41">
        <f t="shared" si="6"/>
        <v>25</v>
      </c>
      <c r="E57" s="42" t="str">
        <f t="shared" si="2"/>
        <v>A CORUÑA</v>
      </c>
      <c r="F57" s="42">
        <f t="shared" si="9"/>
        <v>34010</v>
      </c>
      <c r="G57" s="42">
        <f t="shared" si="8"/>
        <v>40256</v>
      </c>
    </row>
    <row r="58" spans="1:7" x14ac:dyDescent="0.25">
      <c r="A58" s="42" t="str">
        <f t="shared" si="3"/>
        <v>PASAIA</v>
      </c>
      <c r="B58" s="41">
        <f t="shared" si="4"/>
        <v>27959</v>
      </c>
      <c r="C58" s="41">
        <f t="shared" si="5"/>
        <v>22813</v>
      </c>
      <c r="D58" s="41">
        <f t="shared" si="6"/>
        <v>22</v>
      </c>
      <c r="E58" s="42" t="str">
        <f t="shared" si="2"/>
        <v>SANTANDER</v>
      </c>
      <c r="F58" s="42">
        <f t="shared" si="9"/>
        <v>31983</v>
      </c>
      <c r="G58" s="42">
        <f t="shared" si="8"/>
        <v>35995</v>
      </c>
    </row>
    <row r="59" spans="1:7" x14ac:dyDescent="0.25">
      <c r="A59" s="42" t="str">
        <f t="shared" si="3"/>
        <v>SANTA CRUZ DE TENERIFE</v>
      </c>
      <c r="B59" s="41">
        <f t="shared" si="4"/>
        <v>547551</v>
      </c>
      <c r="C59" s="41">
        <f t="shared" si="5"/>
        <v>598652</v>
      </c>
      <c r="D59" s="41">
        <f t="shared" si="6"/>
        <v>3</v>
      </c>
      <c r="E59" s="42" t="str">
        <f t="shared" si="2"/>
        <v>PASAIA</v>
      </c>
      <c r="F59" s="42">
        <f t="shared" si="9"/>
        <v>27959</v>
      </c>
      <c r="G59" s="42">
        <f t="shared" si="8"/>
        <v>22813</v>
      </c>
    </row>
    <row r="60" spans="1:7" x14ac:dyDescent="0.25">
      <c r="A60" s="42" t="str">
        <f t="shared" si="3"/>
        <v>SANTANDER</v>
      </c>
      <c r="B60" s="41">
        <f t="shared" si="4"/>
        <v>31983</v>
      </c>
      <c r="C60" s="41">
        <f t="shared" si="5"/>
        <v>35995</v>
      </c>
      <c r="D60" s="41">
        <f t="shared" si="6"/>
        <v>21</v>
      </c>
      <c r="E60" s="42" t="str">
        <f t="shared" si="2"/>
        <v>CASTELLON</v>
      </c>
      <c r="F60" s="42">
        <f t="shared" si="9"/>
        <v>25214</v>
      </c>
      <c r="G60" s="42">
        <f t="shared" si="8"/>
        <v>22261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16816</v>
      </c>
      <c r="G61" s="42">
        <f t="shared" si="8"/>
        <v>7164</v>
      </c>
    </row>
    <row r="62" spans="1:7" x14ac:dyDescent="0.25">
      <c r="A62" s="42" t="str">
        <f t="shared" si="3"/>
        <v>TARRAGONA</v>
      </c>
      <c r="B62" s="41">
        <f t="shared" si="4"/>
        <v>103730</v>
      </c>
      <c r="C62" s="41">
        <f t="shared" si="5"/>
        <v>135397</v>
      </c>
      <c r="D62" s="41">
        <f t="shared" si="6"/>
        <v>10</v>
      </c>
      <c r="E62" s="42" t="str">
        <f t="shared" si="2"/>
        <v>MOTRIL</v>
      </c>
      <c r="F62" s="42">
        <f t="shared" si="9"/>
        <v>10493</v>
      </c>
      <c r="G62" s="42">
        <f t="shared" si="8"/>
        <v>10426</v>
      </c>
    </row>
    <row r="63" spans="1:7" x14ac:dyDescent="0.25">
      <c r="A63" s="42" t="str">
        <f t="shared" si="3"/>
        <v>VALENCIA</v>
      </c>
      <c r="B63" s="41">
        <f t="shared" si="4"/>
        <v>128696</v>
      </c>
      <c r="C63" s="41">
        <f t="shared" si="5"/>
        <v>187765</v>
      </c>
      <c r="D63" s="41">
        <f t="shared" si="6"/>
        <v>8</v>
      </c>
      <c r="E63" s="42" t="str">
        <f t="shared" si="2"/>
        <v>FERROL-SAN CIBRAO</v>
      </c>
      <c r="F63" s="42">
        <f t="shared" si="9"/>
        <v>8408</v>
      </c>
      <c r="G63" s="42">
        <f t="shared" si="8"/>
        <v>8174</v>
      </c>
    </row>
    <row r="64" spans="1:7" x14ac:dyDescent="0.25">
      <c r="A64" s="42" t="str">
        <f t="shared" si="3"/>
        <v>VIGO</v>
      </c>
      <c r="B64" s="41">
        <f t="shared" si="4"/>
        <v>250664</v>
      </c>
      <c r="C64" s="41">
        <f t="shared" si="5"/>
        <v>240386</v>
      </c>
      <c r="D64" s="41">
        <f t="shared" si="6"/>
        <v>5</v>
      </c>
      <c r="E64" s="42" t="str">
        <f t="shared" si="2"/>
        <v>VILAGARCIA</v>
      </c>
      <c r="F64" s="42">
        <f t="shared" si="9"/>
        <v>5178</v>
      </c>
      <c r="G64" s="42">
        <f t="shared" si="8"/>
        <v>4406</v>
      </c>
    </row>
    <row r="65" spans="1:7" x14ac:dyDescent="0.25">
      <c r="A65" s="42" t="str">
        <f t="shared" si="3"/>
        <v>VILAGARCIA</v>
      </c>
      <c r="B65" s="41">
        <f t="shared" si="4"/>
        <v>5178</v>
      </c>
      <c r="C65" s="41">
        <f t="shared" si="5"/>
        <v>4406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26714</v>
      </c>
      <c r="C10" s="28">
        <v>0</v>
      </c>
      <c r="D10" s="28">
        <v>38534</v>
      </c>
      <c r="E10" s="28">
        <v>6382</v>
      </c>
      <c r="F10" s="13">
        <f t="shared" si="0"/>
        <v>-83.43800280271968</v>
      </c>
      <c r="G10" s="1"/>
      <c r="H10" s="1"/>
      <c r="I10" s="1"/>
    </row>
    <row r="11" spans="1:12" x14ac:dyDescent="0.25">
      <c r="A11" s="8" t="s">
        <v>45</v>
      </c>
      <c r="B11" s="27">
        <v>2956824</v>
      </c>
      <c r="C11" s="27">
        <v>3434400</v>
      </c>
      <c r="D11" s="27">
        <v>19583381</v>
      </c>
      <c r="E11" s="27">
        <v>20058316</v>
      </c>
      <c r="F11" s="10">
        <f t="shared" si="0"/>
        <v>2.4251940969743657</v>
      </c>
      <c r="G11" s="1"/>
      <c r="H11" s="1"/>
      <c r="I11" s="1"/>
    </row>
    <row r="12" spans="1:12" x14ac:dyDescent="0.25">
      <c r="A12" s="11" t="s">
        <v>46</v>
      </c>
      <c r="B12" s="28">
        <v>36</v>
      </c>
      <c r="C12" s="28">
        <v>28779</v>
      </c>
      <c r="D12" s="28">
        <v>25651</v>
      </c>
      <c r="E12" s="28">
        <v>87000</v>
      </c>
      <c r="F12" s="13">
        <f t="shared" si="0"/>
        <v>239.16806362325053</v>
      </c>
      <c r="G12" s="1"/>
      <c r="H12" s="1"/>
      <c r="I12" s="1"/>
    </row>
    <row r="13" spans="1:12" x14ac:dyDescent="0.25">
      <c r="A13" s="8" t="s">
        <v>47</v>
      </c>
      <c r="B13" s="27">
        <v>3025</v>
      </c>
      <c r="C13" s="27">
        <v>1842</v>
      </c>
      <c r="D13" s="27">
        <v>52503</v>
      </c>
      <c r="E13" s="27">
        <v>15502</v>
      </c>
      <c r="F13" s="10">
        <f t="shared" si="0"/>
        <v>-70.474068148486751</v>
      </c>
      <c r="G13" s="1"/>
      <c r="H13" s="1"/>
      <c r="I13" s="1"/>
    </row>
    <row r="14" spans="1:12" x14ac:dyDescent="0.25">
      <c r="A14" s="11" t="s">
        <v>48</v>
      </c>
      <c r="B14" s="28">
        <v>657311</v>
      </c>
      <c r="C14" s="28">
        <v>912520</v>
      </c>
      <c r="D14" s="28">
        <v>4851924</v>
      </c>
      <c r="E14" s="28">
        <v>5880432</v>
      </c>
      <c r="F14" s="13">
        <f t="shared" si="0"/>
        <v>21.197941270308434</v>
      </c>
      <c r="G14" s="1"/>
      <c r="H14" s="1"/>
      <c r="I14" s="1"/>
    </row>
    <row r="15" spans="1:12" x14ac:dyDescent="0.25">
      <c r="A15" s="8" t="s">
        <v>49</v>
      </c>
      <c r="B15" s="27">
        <v>143855</v>
      </c>
      <c r="C15" s="27">
        <v>67495</v>
      </c>
      <c r="D15" s="27">
        <v>841725</v>
      </c>
      <c r="E15" s="27">
        <v>665103</v>
      </c>
      <c r="F15" s="10">
        <f t="shared" si="0"/>
        <v>-20.983337788470109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3461</v>
      </c>
      <c r="D16" s="28">
        <v>2</v>
      </c>
      <c r="E16" s="28">
        <v>5466</v>
      </c>
      <c r="F16" s="13">
        <f t="shared" si="0"/>
        <v>273200</v>
      </c>
      <c r="G16" s="1"/>
      <c r="H16" s="1"/>
      <c r="I16" s="1"/>
    </row>
    <row r="17" spans="1:9" x14ac:dyDescent="0.25">
      <c r="A17" s="8" t="s">
        <v>51</v>
      </c>
      <c r="B17" s="27">
        <v>5215</v>
      </c>
      <c r="C17" s="27">
        <v>62</v>
      </c>
      <c r="D17" s="27">
        <v>6690</v>
      </c>
      <c r="E17" s="27">
        <v>1730</v>
      </c>
      <c r="F17" s="10">
        <f t="shared" si="0"/>
        <v>-74.140508221225701</v>
      </c>
      <c r="G17" s="1"/>
      <c r="H17" s="1"/>
      <c r="I17" s="1"/>
    </row>
    <row r="18" spans="1:9" x14ac:dyDescent="0.25">
      <c r="A18" s="11" t="s">
        <v>52</v>
      </c>
      <c r="B18" s="28">
        <v>34791</v>
      </c>
      <c r="C18" s="28">
        <v>87151</v>
      </c>
      <c r="D18" s="28">
        <v>208006</v>
      </c>
      <c r="E18" s="28">
        <v>500091</v>
      </c>
      <c r="F18" s="13">
        <f t="shared" si="0"/>
        <v>140.42143015105333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20642</v>
      </c>
      <c r="D20" s="28">
        <v>0</v>
      </c>
      <c r="E20" s="28">
        <v>101873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762818</v>
      </c>
      <c r="C22" s="28">
        <v>896174</v>
      </c>
      <c r="D22" s="28">
        <v>5358733</v>
      </c>
      <c r="E22" s="28">
        <v>5510318</v>
      </c>
      <c r="F22" s="13">
        <f t="shared" si="0"/>
        <v>2.8287470191181399</v>
      </c>
      <c r="G22" s="1"/>
      <c r="H22" s="1"/>
      <c r="I22" s="1"/>
    </row>
    <row r="23" spans="1:9" x14ac:dyDescent="0.25">
      <c r="A23" s="8" t="s">
        <v>57</v>
      </c>
      <c r="B23" s="27">
        <v>267487</v>
      </c>
      <c r="C23" s="27">
        <v>253984</v>
      </c>
      <c r="D23" s="27">
        <v>1104432</v>
      </c>
      <c r="E23" s="27">
        <v>1339604</v>
      </c>
      <c r="F23" s="10">
        <f t="shared" si="0"/>
        <v>21.293479363147753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12</v>
      </c>
      <c r="D26" s="28">
        <v>0</v>
      </c>
      <c r="E26" s="28">
        <v>14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42859</v>
      </c>
      <c r="C28" s="28">
        <v>27225</v>
      </c>
      <c r="D28" s="28">
        <v>310860</v>
      </c>
      <c r="E28" s="28">
        <v>198833</v>
      </c>
      <c r="F28" s="13">
        <f t="shared" si="0"/>
        <v>-36.037766197001865</v>
      </c>
      <c r="G28" s="1"/>
      <c r="H28" s="1"/>
      <c r="I28" s="1"/>
    </row>
    <row r="29" spans="1:9" x14ac:dyDescent="0.25">
      <c r="A29" s="8" t="s">
        <v>63</v>
      </c>
      <c r="B29" s="27">
        <v>290</v>
      </c>
      <c r="C29" s="27">
        <v>769</v>
      </c>
      <c r="D29" s="27">
        <v>1271</v>
      </c>
      <c r="E29" s="27">
        <v>6031</v>
      </c>
      <c r="F29" s="10">
        <f t="shared" si="0"/>
        <v>374.50826121164437</v>
      </c>
      <c r="G29" s="1"/>
      <c r="H29" s="1"/>
      <c r="I29" s="1"/>
    </row>
    <row r="30" spans="1:9" x14ac:dyDescent="0.25">
      <c r="A30" s="11" t="s">
        <v>64</v>
      </c>
      <c r="B30" s="28">
        <v>95</v>
      </c>
      <c r="C30" s="28">
        <v>3889</v>
      </c>
      <c r="D30" s="28">
        <v>101</v>
      </c>
      <c r="E30" s="28">
        <v>3889</v>
      </c>
      <c r="F30" s="17">
        <f t="shared" si="0"/>
        <v>3750.4950495049507</v>
      </c>
      <c r="G30" s="1"/>
      <c r="H30" s="1"/>
      <c r="I30" s="1"/>
    </row>
    <row r="31" spans="1:9" x14ac:dyDescent="0.25">
      <c r="A31" s="8" t="s">
        <v>65</v>
      </c>
      <c r="B31" s="27">
        <v>277781</v>
      </c>
      <c r="C31" s="27">
        <v>140940</v>
      </c>
      <c r="D31" s="27">
        <v>1545791</v>
      </c>
      <c r="E31" s="27">
        <v>1575977</v>
      </c>
      <c r="F31" s="10">
        <f t="shared" si="0"/>
        <v>1.9527866315692108</v>
      </c>
      <c r="G31" s="1"/>
      <c r="H31" s="1"/>
      <c r="I31" s="1"/>
    </row>
    <row r="32" spans="1:9" x14ac:dyDescent="0.25">
      <c r="A32" s="11" t="s">
        <v>66</v>
      </c>
      <c r="B32" s="28">
        <v>857552</v>
      </c>
      <c r="C32" s="28">
        <v>921768</v>
      </c>
      <c r="D32" s="28">
        <v>5664547</v>
      </c>
      <c r="E32" s="28">
        <v>6136084</v>
      </c>
      <c r="F32" s="13">
        <f t="shared" si="0"/>
        <v>8.324354974899137</v>
      </c>
      <c r="G32" s="1"/>
      <c r="H32" s="1"/>
      <c r="I32" s="1"/>
    </row>
    <row r="33" spans="1:9" x14ac:dyDescent="0.25">
      <c r="A33" s="8" t="s">
        <v>67</v>
      </c>
      <c r="B33" s="27">
        <v>4678</v>
      </c>
      <c r="C33" s="27">
        <v>11962</v>
      </c>
      <c r="D33" s="27">
        <v>44015</v>
      </c>
      <c r="E33" s="27">
        <v>54226</v>
      </c>
      <c r="F33" s="10">
        <f t="shared" si="0"/>
        <v>23.198909462683176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6041331</v>
      </c>
      <c r="C35" s="15">
        <f t="shared" ref="C35:E35" si="1">SUM(C7:C34)</f>
        <v>6813075</v>
      </c>
      <c r="D35" s="15">
        <f t="shared" si="1"/>
        <v>39638166</v>
      </c>
      <c r="E35" s="15">
        <f t="shared" si="1"/>
        <v>42146871</v>
      </c>
      <c r="F35" s="16">
        <f t="shared" si="0"/>
        <v>6.3290138095692896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20058316</v>
      </c>
      <c r="G38" s="42">
        <f>LOOKUP(E38,$A$38:$A$65,$C$38:$C$65)</f>
        <v>19583381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6136084</v>
      </c>
      <c r="G39" s="42">
        <f t="shared" ref="G39:G65" si="8">LOOKUP(E39,$A$38:$A$65,$C$38:$C$65)</f>
        <v>5664547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5880432</v>
      </c>
      <c r="G40" s="42">
        <f t="shared" si="8"/>
        <v>4851924</v>
      </c>
    </row>
    <row r="41" spans="1:9" x14ac:dyDescent="0.25">
      <c r="A41" s="42" t="str">
        <f t="shared" si="3"/>
        <v>AVILES</v>
      </c>
      <c r="B41" s="41">
        <f t="shared" si="4"/>
        <v>6382</v>
      </c>
      <c r="C41" s="41">
        <f t="shared" si="5"/>
        <v>38534</v>
      </c>
      <c r="D41" s="41">
        <f t="shared" si="6"/>
        <v>14</v>
      </c>
      <c r="E41" s="42" t="str">
        <f t="shared" si="2"/>
        <v>LAS PALMAS</v>
      </c>
      <c r="F41" s="42">
        <f t="shared" si="7"/>
        <v>5510318</v>
      </c>
      <c r="G41" s="42">
        <f t="shared" si="8"/>
        <v>5358733</v>
      </c>
    </row>
    <row r="42" spans="1:9" x14ac:dyDescent="0.25">
      <c r="A42" s="42" t="str">
        <f t="shared" si="3"/>
        <v>BAHIA DE ALGECIRAS</v>
      </c>
      <c r="B42" s="41">
        <f t="shared" si="4"/>
        <v>20058316</v>
      </c>
      <c r="C42" s="41">
        <f t="shared" si="5"/>
        <v>19583381</v>
      </c>
      <c r="D42" s="41">
        <f t="shared" si="6"/>
        <v>1</v>
      </c>
      <c r="E42" s="42" t="str">
        <f t="shared" si="2"/>
        <v>TARRAGONA</v>
      </c>
      <c r="F42" s="42">
        <f t="shared" si="7"/>
        <v>1575977</v>
      </c>
      <c r="G42" s="42">
        <f t="shared" si="8"/>
        <v>1545791</v>
      </c>
    </row>
    <row r="43" spans="1:9" x14ac:dyDescent="0.25">
      <c r="A43" s="42" t="str">
        <f t="shared" si="3"/>
        <v>BAHIA DE CADIZ</v>
      </c>
      <c r="B43" s="41">
        <f t="shared" si="4"/>
        <v>87000</v>
      </c>
      <c r="C43" s="41">
        <f t="shared" si="5"/>
        <v>25651</v>
      </c>
      <c r="D43" s="41">
        <f t="shared" si="6"/>
        <v>11</v>
      </c>
      <c r="E43" s="42" t="str">
        <f t="shared" si="2"/>
        <v>MALAGA</v>
      </c>
      <c r="F43" s="42">
        <f t="shared" si="7"/>
        <v>1339604</v>
      </c>
      <c r="G43" s="42">
        <f t="shared" si="8"/>
        <v>1104432</v>
      </c>
    </row>
    <row r="44" spans="1:9" x14ac:dyDescent="0.25">
      <c r="A44" s="42" t="str">
        <f t="shared" si="3"/>
        <v>BALEARES</v>
      </c>
      <c r="B44" s="41">
        <f t="shared" si="4"/>
        <v>15502</v>
      </c>
      <c r="C44" s="41">
        <f t="shared" si="5"/>
        <v>52503</v>
      </c>
      <c r="D44" s="41">
        <f t="shared" si="6"/>
        <v>13</v>
      </c>
      <c r="E44" s="42" t="str">
        <f t="shared" si="2"/>
        <v>BILBAO</v>
      </c>
      <c r="F44" s="42">
        <f t="shared" si="7"/>
        <v>665103</v>
      </c>
      <c r="G44" s="42">
        <f t="shared" si="8"/>
        <v>841725</v>
      </c>
    </row>
    <row r="45" spans="1:9" x14ac:dyDescent="0.25">
      <c r="A45" s="42" t="str">
        <f t="shared" si="3"/>
        <v>BARCELONA</v>
      </c>
      <c r="B45" s="41">
        <f t="shared" si="4"/>
        <v>5880432</v>
      </c>
      <c r="C45" s="41">
        <f t="shared" si="5"/>
        <v>4851924</v>
      </c>
      <c r="D45" s="41">
        <f t="shared" si="6"/>
        <v>3</v>
      </c>
      <c r="E45" s="42" t="str">
        <f t="shared" si="2"/>
        <v>CEUTA</v>
      </c>
      <c r="F45" s="42">
        <f t="shared" si="7"/>
        <v>500091</v>
      </c>
      <c r="G45" s="42">
        <f t="shared" si="8"/>
        <v>208006</v>
      </c>
    </row>
    <row r="46" spans="1:9" x14ac:dyDescent="0.25">
      <c r="A46" s="42" t="str">
        <f t="shared" si="3"/>
        <v>BILBAO</v>
      </c>
      <c r="B46" s="41">
        <f t="shared" si="4"/>
        <v>665103</v>
      </c>
      <c r="C46" s="41">
        <f t="shared" si="5"/>
        <v>841725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198833</v>
      </c>
      <c r="G46" s="42">
        <f t="shared" si="8"/>
        <v>310860</v>
      </c>
    </row>
    <row r="47" spans="1:9" x14ac:dyDescent="0.25">
      <c r="A47" s="42" t="str">
        <f t="shared" si="3"/>
        <v>CARTAGENA</v>
      </c>
      <c r="B47" s="41">
        <f t="shared" si="4"/>
        <v>5466</v>
      </c>
      <c r="C47" s="41">
        <f t="shared" si="5"/>
        <v>2</v>
      </c>
      <c r="D47" s="41">
        <f t="shared" si="6"/>
        <v>16</v>
      </c>
      <c r="E47" s="42" t="str">
        <f t="shared" si="2"/>
        <v>GIJON</v>
      </c>
      <c r="F47" s="42">
        <f t="shared" si="7"/>
        <v>101873</v>
      </c>
      <c r="G47" s="42">
        <f t="shared" si="8"/>
        <v>0</v>
      </c>
    </row>
    <row r="48" spans="1:9" x14ac:dyDescent="0.25">
      <c r="A48" s="42" t="str">
        <f t="shared" si="3"/>
        <v>CASTELLON</v>
      </c>
      <c r="B48" s="41">
        <f t="shared" si="4"/>
        <v>1730</v>
      </c>
      <c r="C48" s="41">
        <f t="shared" si="5"/>
        <v>6690</v>
      </c>
      <c r="D48" s="41">
        <f t="shared" si="6"/>
        <v>18</v>
      </c>
      <c r="E48" s="42" t="str">
        <f t="shared" si="2"/>
        <v>BAHIA DE CADIZ</v>
      </c>
      <c r="F48" s="42">
        <f t="shared" si="7"/>
        <v>87000</v>
      </c>
      <c r="G48" s="42">
        <f t="shared" si="8"/>
        <v>25651</v>
      </c>
    </row>
    <row r="49" spans="1:7" x14ac:dyDescent="0.25">
      <c r="A49" s="42" t="str">
        <f t="shared" si="3"/>
        <v>CEUTA</v>
      </c>
      <c r="B49" s="41">
        <f t="shared" si="4"/>
        <v>500091</v>
      </c>
      <c r="C49" s="41">
        <f t="shared" si="5"/>
        <v>208006</v>
      </c>
      <c r="D49" s="41">
        <f t="shared" si="6"/>
        <v>8</v>
      </c>
      <c r="E49" s="42" t="str">
        <f t="shared" si="2"/>
        <v>VIGO</v>
      </c>
      <c r="F49" s="42">
        <f t="shared" si="7"/>
        <v>54226</v>
      </c>
      <c r="G49" s="42">
        <f t="shared" si="8"/>
        <v>44015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15502</v>
      </c>
      <c r="G50" s="42">
        <f t="shared" si="8"/>
        <v>52503</v>
      </c>
    </row>
    <row r="51" spans="1:7" x14ac:dyDescent="0.25">
      <c r="A51" s="42" t="str">
        <f t="shared" si="3"/>
        <v>GIJON</v>
      </c>
      <c r="B51" s="41">
        <f t="shared" si="4"/>
        <v>101873</v>
      </c>
      <c r="C51" s="41">
        <f t="shared" si="5"/>
        <v>0</v>
      </c>
      <c r="D51" s="41">
        <f t="shared" si="6"/>
        <v>10</v>
      </c>
      <c r="E51" s="42" t="str">
        <f t="shared" si="2"/>
        <v>AVILES</v>
      </c>
      <c r="F51" s="42">
        <f t="shared" si="7"/>
        <v>6382</v>
      </c>
      <c r="G51" s="42">
        <f t="shared" si="8"/>
        <v>38534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6031</v>
      </c>
      <c r="G52" s="42">
        <f t="shared" si="8"/>
        <v>1271</v>
      </c>
    </row>
    <row r="53" spans="1:7" x14ac:dyDescent="0.25">
      <c r="A53" s="42" t="str">
        <f t="shared" si="3"/>
        <v>LAS PALMAS</v>
      </c>
      <c r="B53" s="41">
        <f t="shared" si="4"/>
        <v>5510318</v>
      </c>
      <c r="C53" s="41">
        <f t="shared" si="5"/>
        <v>5358733</v>
      </c>
      <c r="D53" s="41">
        <f t="shared" si="6"/>
        <v>4</v>
      </c>
      <c r="E53" s="42" t="str">
        <f t="shared" si="2"/>
        <v>CARTAGENA</v>
      </c>
      <c r="F53" s="42">
        <f t="shared" si="7"/>
        <v>5466</v>
      </c>
      <c r="G53" s="42">
        <f t="shared" si="8"/>
        <v>2</v>
      </c>
    </row>
    <row r="54" spans="1:7" x14ac:dyDescent="0.25">
      <c r="A54" s="42" t="str">
        <f t="shared" si="3"/>
        <v>MALAGA</v>
      </c>
      <c r="B54" s="41">
        <f t="shared" si="4"/>
        <v>1339604</v>
      </c>
      <c r="C54" s="41">
        <f t="shared" si="5"/>
        <v>1104432</v>
      </c>
      <c r="D54" s="41">
        <f t="shared" si="6"/>
        <v>6</v>
      </c>
      <c r="E54" s="42" t="str">
        <f t="shared" si="2"/>
        <v>SEVILLA</v>
      </c>
      <c r="F54" s="42">
        <f t="shared" si="7"/>
        <v>3889</v>
      </c>
      <c r="G54" s="42">
        <f t="shared" si="8"/>
        <v>101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1730</v>
      </c>
      <c r="G55" s="42">
        <f t="shared" si="8"/>
        <v>6690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MOTRIL</v>
      </c>
      <c r="F56" s="42">
        <f t="shared" si="9"/>
        <v>14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14</v>
      </c>
      <c r="C57" s="41">
        <f t="shared" si="5"/>
        <v>0</v>
      </c>
      <c r="D57" s="41">
        <f t="shared" si="6"/>
        <v>19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198833</v>
      </c>
      <c r="C59" s="41">
        <f t="shared" si="5"/>
        <v>310860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6031</v>
      </c>
      <c r="C60" s="41">
        <f t="shared" si="5"/>
        <v>1271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3889</v>
      </c>
      <c r="C61" s="41">
        <f t="shared" si="5"/>
        <v>101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1575977</v>
      </c>
      <c r="C62" s="41">
        <f t="shared" si="5"/>
        <v>1545791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6136084</v>
      </c>
      <c r="C63" s="41">
        <f t="shared" si="5"/>
        <v>5664547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54226</v>
      </c>
      <c r="C64" s="41">
        <f t="shared" si="5"/>
        <v>44015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2955958</v>
      </c>
      <c r="C11" s="29">
        <v>3433920</v>
      </c>
      <c r="D11" s="29">
        <v>19540731</v>
      </c>
      <c r="E11" s="29">
        <v>20049515</v>
      </c>
      <c r="F11" s="10">
        <f t="shared" si="0"/>
        <v>2.6037101682634045</v>
      </c>
      <c r="G11" s="1"/>
      <c r="H11" s="1"/>
      <c r="I11" s="1"/>
    </row>
    <row r="12" spans="1:12" x14ac:dyDescent="0.25">
      <c r="A12" s="11" t="s">
        <v>46</v>
      </c>
      <c r="B12" s="30">
        <v>36</v>
      </c>
      <c r="C12" s="30">
        <v>28676</v>
      </c>
      <c r="D12" s="30">
        <v>19729</v>
      </c>
      <c r="E12" s="30">
        <v>71058</v>
      </c>
      <c r="F12" s="13">
        <f t="shared" si="0"/>
        <v>260.17030766891378</v>
      </c>
      <c r="G12" s="1"/>
      <c r="H12" s="1"/>
      <c r="I12" s="1"/>
    </row>
    <row r="13" spans="1:12" x14ac:dyDescent="0.25">
      <c r="A13" s="8" t="s">
        <v>47</v>
      </c>
      <c r="B13" s="29">
        <v>584</v>
      </c>
      <c r="C13" s="29">
        <v>209</v>
      </c>
      <c r="D13" s="29">
        <v>23681</v>
      </c>
      <c r="E13" s="29">
        <v>3226</v>
      </c>
      <c r="F13" s="10">
        <f t="shared" si="0"/>
        <v>-86.377264473628642</v>
      </c>
      <c r="G13" s="1"/>
      <c r="H13" s="1"/>
      <c r="I13" s="1"/>
    </row>
    <row r="14" spans="1:12" x14ac:dyDescent="0.25">
      <c r="A14" s="11" t="s">
        <v>48</v>
      </c>
      <c r="B14" s="30">
        <v>638831</v>
      </c>
      <c r="C14" s="30">
        <v>894580</v>
      </c>
      <c r="D14" s="30">
        <v>4671265</v>
      </c>
      <c r="E14" s="30">
        <v>5709928</v>
      </c>
      <c r="F14" s="13">
        <f t="shared" si="0"/>
        <v>22.235154717191165</v>
      </c>
      <c r="G14" s="1"/>
      <c r="H14" s="1"/>
      <c r="I14" s="1"/>
    </row>
    <row r="15" spans="1:12" x14ac:dyDescent="0.25">
      <c r="A15" s="8" t="s">
        <v>49</v>
      </c>
      <c r="B15" s="29">
        <v>9658</v>
      </c>
      <c r="C15" s="29">
        <v>11693</v>
      </c>
      <c r="D15" s="29">
        <v>90755</v>
      </c>
      <c r="E15" s="29">
        <v>86192</v>
      </c>
      <c r="F15" s="10">
        <f t="shared" si="0"/>
        <v>-5.027822158558763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5113</v>
      </c>
      <c r="C17" s="29">
        <v>62</v>
      </c>
      <c r="D17" s="29">
        <v>6588</v>
      </c>
      <c r="E17" s="29">
        <v>1730</v>
      </c>
      <c r="F17" s="10">
        <f t="shared" si="0"/>
        <v>-73.740133576199156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50</v>
      </c>
      <c r="D18" s="30">
        <v>0</v>
      </c>
      <c r="E18" s="30">
        <v>50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755037</v>
      </c>
      <c r="C22" s="30">
        <v>885391</v>
      </c>
      <c r="D22" s="30">
        <v>5283043</v>
      </c>
      <c r="E22" s="30">
        <v>5318813</v>
      </c>
      <c r="F22" s="13">
        <f t="shared" si="0"/>
        <v>0.67707190723224642</v>
      </c>
      <c r="G22" s="1"/>
      <c r="H22" s="1"/>
      <c r="I22" s="1"/>
    </row>
    <row r="23" spans="1:9" x14ac:dyDescent="0.25">
      <c r="A23" s="8" t="s">
        <v>57</v>
      </c>
      <c r="B23" s="29">
        <v>267479</v>
      </c>
      <c r="C23" s="29">
        <v>253984</v>
      </c>
      <c r="D23" s="29">
        <v>1104217</v>
      </c>
      <c r="E23" s="29">
        <v>1338351</v>
      </c>
      <c r="F23" s="10">
        <f t="shared" si="0"/>
        <v>21.203622114131548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39467</v>
      </c>
      <c r="C28" s="30">
        <v>25686</v>
      </c>
      <c r="D28" s="30">
        <v>281515</v>
      </c>
      <c r="E28" s="30">
        <v>181016</v>
      </c>
      <c r="F28" s="13">
        <f t="shared" si="0"/>
        <v>-35.699341065307351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95</v>
      </c>
      <c r="C30" s="30">
        <v>0</v>
      </c>
      <c r="D30" s="30">
        <v>101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0</v>
      </c>
      <c r="C31" s="29">
        <v>873</v>
      </c>
      <c r="D31" s="29">
        <v>356</v>
      </c>
      <c r="E31" s="29">
        <v>11997</v>
      </c>
      <c r="F31" s="10">
        <f t="shared" si="0"/>
        <v>3269.9438202247193</v>
      </c>
      <c r="G31" s="1"/>
      <c r="H31" s="1"/>
      <c r="I31" s="1"/>
    </row>
    <row r="32" spans="1:9" x14ac:dyDescent="0.25">
      <c r="A32" s="11" t="s">
        <v>66</v>
      </c>
      <c r="B32" s="30">
        <v>829859</v>
      </c>
      <c r="C32" s="30">
        <v>949449</v>
      </c>
      <c r="D32" s="30">
        <v>5588203</v>
      </c>
      <c r="E32" s="30">
        <v>6111516</v>
      </c>
      <c r="F32" s="13">
        <f t="shared" si="0"/>
        <v>9.364602538597822</v>
      </c>
      <c r="G32" s="1"/>
      <c r="H32" s="1"/>
      <c r="I32" s="1"/>
    </row>
    <row r="33" spans="1:9" x14ac:dyDescent="0.25">
      <c r="A33" s="8" t="s">
        <v>67</v>
      </c>
      <c r="B33" s="29">
        <v>3352</v>
      </c>
      <c r="C33" s="29">
        <v>4169</v>
      </c>
      <c r="D33" s="29">
        <v>38060</v>
      </c>
      <c r="E33" s="29">
        <v>22505</v>
      </c>
      <c r="F33" s="10">
        <f t="shared" si="0"/>
        <v>-40.869679453494484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5505469</v>
      </c>
      <c r="C35" s="15">
        <f t="shared" ref="C35:E35" si="1">SUM(C7:C34)</f>
        <v>6488742</v>
      </c>
      <c r="D35" s="15">
        <f t="shared" si="1"/>
        <v>36648244</v>
      </c>
      <c r="E35" s="15">
        <f t="shared" si="1"/>
        <v>38905903</v>
      </c>
      <c r="F35" s="16">
        <f t="shared" si="0"/>
        <v>6.1603470005275085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20049515</v>
      </c>
      <c r="G38" s="42">
        <f>LOOKUP(E38,$A$38:$A$65,$C$38:$C$65)</f>
        <v>19540731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6111516</v>
      </c>
      <c r="G39" s="42">
        <f t="shared" ref="G39:G65" si="8">LOOKUP(E39,$A$38:$A$65,$C$38:$C$65)</f>
        <v>5588203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5709928</v>
      </c>
      <c r="G40" s="42">
        <f t="shared" si="8"/>
        <v>4671265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5318813</v>
      </c>
      <c r="G41" s="42">
        <f t="shared" si="8"/>
        <v>5283043</v>
      </c>
    </row>
    <row r="42" spans="1:9" x14ac:dyDescent="0.25">
      <c r="A42" s="42" t="str">
        <f t="shared" si="3"/>
        <v>BAHIA DE ALGECIRAS</v>
      </c>
      <c r="B42" s="41">
        <f t="shared" si="4"/>
        <v>20049515</v>
      </c>
      <c r="C42" s="41">
        <f t="shared" si="5"/>
        <v>19540731</v>
      </c>
      <c r="D42" s="41">
        <f t="shared" si="6"/>
        <v>1</v>
      </c>
      <c r="E42" s="42" t="str">
        <f t="shared" si="2"/>
        <v>MALAGA</v>
      </c>
      <c r="F42" s="42">
        <f t="shared" si="7"/>
        <v>1338351</v>
      </c>
      <c r="G42" s="42">
        <f t="shared" si="8"/>
        <v>1104217</v>
      </c>
    </row>
    <row r="43" spans="1:9" x14ac:dyDescent="0.25">
      <c r="A43" s="42" t="str">
        <f t="shared" si="3"/>
        <v>BAHIA DE CADIZ</v>
      </c>
      <c r="B43" s="41">
        <f t="shared" si="4"/>
        <v>71058</v>
      </c>
      <c r="C43" s="41">
        <f t="shared" si="5"/>
        <v>19729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181016</v>
      </c>
      <c r="G43" s="42">
        <f t="shared" si="8"/>
        <v>281515</v>
      </c>
    </row>
    <row r="44" spans="1:9" x14ac:dyDescent="0.25">
      <c r="A44" s="42" t="str">
        <f t="shared" si="3"/>
        <v>BALEARES</v>
      </c>
      <c r="B44" s="41">
        <f t="shared" si="4"/>
        <v>3226</v>
      </c>
      <c r="C44" s="41">
        <f t="shared" si="5"/>
        <v>23681</v>
      </c>
      <c r="D44" s="41">
        <f t="shared" si="6"/>
        <v>11</v>
      </c>
      <c r="E44" s="42" t="str">
        <f t="shared" si="2"/>
        <v>BILBAO</v>
      </c>
      <c r="F44" s="42">
        <f t="shared" si="7"/>
        <v>86192</v>
      </c>
      <c r="G44" s="42">
        <f t="shared" si="8"/>
        <v>90755</v>
      </c>
    </row>
    <row r="45" spans="1:9" x14ac:dyDescent="0.25">
      <c r="A45" s="42" t="str">
        <f t="shared" si="3"/>
        <v>BARCELONA</v>
      </c>
      <c r="B45" s="41">
        <f t="shared" si="4"/>
        <v>5709928</v>
      </c>
      <c r="C45" s="41">
        <f t="shared" si="5"/>
        <v>4671265</v>
      </c>
      <c r="D45" s="41">
        <f t="shared" si="6"/>
        <v>3</v>
      </c>
      <c r="E45" s="42" t="str">
        <f t="shared" si="2"/>
        <v>BAHIA DE CADIZ</v>
      </c>
      <c r="F45" s="42">
        <f t="shared" si="7"/>
        <v>71058</v>
      </c>
      <c r="G45" s="42">
        <f t="shared" si="8"/>
        <v>19729</v>
      </c>
    </row>
    <row r="46" spans="1:9" x14ac:dyDescent="0.25">
      <c r="A46" s="42" t="str">
        <f t="shared" si="3"/>
        <v>BILBAO</v>
      </c>
      <c r="B46" s="41">
        <f t="shared" si="4"/>
        <v>86192</v>
      </c>
      <c r="C46" s="41">
        <f t="shared" si="5"/>
        <v>90755</v>
      </c>
      <c r="D46" s="41">
        <f t="shared" si="6"/>
        <v>7</v>
      </c>
      <c r="E46" s="42" t="str">
        <f t="shared" si="2"/>
        <v>VIGO</v>
      </c>
      <c r="F46" s="42">
        <f t="shared" si="7"/>
        <v>22505</v>
      </c>
      <c r="G46" s="42">
        <f t="shared" si="8"/>
        <v>38060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11997</v>
      </c>
      <c r="G47" s="42">
        <f t="shared" si="8"/>
        <v>356</v>
      </c>
    </row>
    <row r="48" spans="1:9" x14ac:dyDescent="0.25">
      <c r="A48" s="42" t="str">
        <f t="shared" si="3"/>
        <v>CASTELLON</v>
      </c>
      <c r="B48" s="41">
        <f t="shared" si="4"/>
        <v>1730</v>
      </c>
      <c r="C48" s="41">
        <f t="shared" si="5"/>
        <v>6588</v>
      </c>
      <c r="D48" s="41">
        <f t="shared" si="6"/>
        <v>12</v>
      </c>
      <c r="E48" s="42" t="str">
        <f t="shared" si="2"/>
        <v>BALEARES</v>
      </c>
      <c r="F48" s="42">
        <f t="shared" si="7"/>
        <v>3226</v>
      </c>
      <c r="G48" s="42">
        <f t="shared" si="8"/>
        <v>23681</v>
      </c>
    </row>
    <row r="49" spans="1:7" x14ac:dyDescent="0.25">
      <c r="A49" s="42" t="str">
        <f t="shared" si="3"/>
        <v>CEUTA</v>
      </c>
      <c r="B49" s="41">
        <f t="shared" si="4"/>
        <v>50</v>
      </c>
      <c r="C49" s="41">
        <f t="shared" si="5"/>
        <v>0</v>
      </c>
      <c r="D49" s="41">
        <f t="shared" si="6"/>
        <v>13</v>
      </c>
      <c r="E49" s="42" t="str">
        <f t="shared" si="2"/>
        <v>CASTELLON</v>
      </c>
      <c r="F49" s="42">
        <f t="shared" si="7"/>
        <v>1730</v>
      </c>
      <c r="G49" s="42">
        <f t="shared" si="8"/>
        <v>6588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50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5318813</v>
      </c>
      <c r="C53" s="41">
        <f t="shared" si="5"/>
        <v>5283043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1338351</v>
      </c>
      <c r="C54" s="41">
        <f t="shared" si="5"/>
        <v>1104217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181016</v>
      </c>
      <c r="C59" s="41">
        <f t="shared" si="5"/>
        <v>281515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11997</v>
      </c>
      <c r="C62" s="41">
        <f t="shared" si="5"/>
        <v>356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6111516</v>
      </c>
      <c r="C63" s="41">
        <f t="shared" si="5"/>
        <v>5588203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22505</v>
      </c>
      <c r="C64" s="41">
        <f t="shared" si="5"/>
        <v>38060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0</v>
      </c>
      <c r="D7" s="31">
        <v>0</v>
      </c>
      <c r="E7" s="31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96666</v>
      </c>
      <c r="C8" s="32">
        <v>104614</v>
      </c>
      <c r="D8" s="32">
        <v>645178</v>
      </c>
      <c r="E8" s="32">
        <v>662698</v>
      </c>
      <c r="F8" s="13">
        <f t="shared" ref="F8:F35" si="0">((E8*100)/D8)-100</f>
        <v>2.7155296677816096</v>
      </c>
      <c r="G8" s="1"/>
      <c r="H8" s="1"/>
      <c r="I8" s="1"/>
    </row>
    <row r="9" spans="1:12" x14ac:dyDescent="0.25">
      <c r="A9" s="8" t="s">
        <v>43</v>
      </c>
      <c r="B9" s="31">
        <v>18</v>
      </c>
      <c r="C9" s="31">
        <v>32</v>
      </c>
      <c r="D9" s="31">
        <v>85</v>
      </c>
      <c r="E9" s="31">
        <v>286</v>
      </c>
      <c r="F9" s="10">
        <f t="shared" si="0"/>
        <v>236.47058823529414</v>
      </c>
      <c r="G9" s="1"/>
      <c r="H9" s="1"/>
      <c r="I9" s="1"/>
    </row>
    <row r="10" spans="1:12" x14ac:dyDescent="0.25">
      <c r="A10" s="11" t="s">
        <v>44</v>
      </c>
      <c r="B10" s="32">
        <v>6926</v>
      </c>
      <c r="C10" s="32">
        <v>7505</v>
      </c>
      <c r="D10" s="32">
        <v>53476</v>
      </c>
      <c r="E10" s="32">
        <v>46198</v>
      </c>
      <c r="F10" s="17">
        <f t="shared" si="0"/>
        <v>-13.609843668187594</v>
      </c>
      <c r="G10" s="1"/>
      <c r="H10" s="1"/>
      <c r="I10" s="1"/>
    </row>
    <row r="11" spans="1:12" x14ac:dyDescent="0.25">
      <c r="A11" s="8" t="s">
        <v>45</v>
      </c>
      <c r="B11" s="31">
        <v>3133504</v>
      </c>
      <c r="C11" s="31">
        <v>3620297</v>
      </c>
      <c r="D11" s="31">
        <v>20764079</v>
      </c>
      <c r="E11" s="31">
        <v>21621213</v>
      </c>
      <c r="F11" s="10">
        <f t="shared" si="0"/>
        <v>4.1279654156584513</v>
      </c>
      <c r="G11" s="1"/>
      <c r="H11" s="1"/>
      <c r="I11" s="1"/>
    </row>
    <row r="12" spans="1:12" x14ac:dyDescent="0.25">
      <c r="A12" s="11" t="s">
        <v>46</v>
      </c>
      <c r="B12" s="32">
        <v>95042</v>
      </c>
      <c r="C12" s="32">
        <v>132298</v>
      </c>
      <c r="D12" s="32">
        <v>635604</v>
      </c>
      <c r="E12" s="32">
        <v>751150</v>
      </c>
      <c r="F12" s="13">
        <f t="shared" si="0"/>
        <v>18.178929018697175</v>
      </c>
      <c r="G12" s="1"/>
      <c r="H12" s="1"/>
      <c r="I12" s="1"/>
    </row>
    <row r="13" spans="1:12" x14ac:dyDescent="0.25">
      <c r="A13" s="8" t="s">
        <v>47</v>
      </c>
      <c r="B13" s="31">
        <v>79930</v>
      </c>
      <c r="C13" s="31">
        <v>138774</v>
      </c>
      <c r="D13" s="31">
        <v>791802</v>
      </c>
      <c r="E13" s="31">
        <v>863782</v>
      </c>
      <c r="F13" s="10">
        <f t="shared" si="0"/>
        <v>9.0906565025094608</v>
      </c>
      <c r="G13" s="1"/>
      <c r="H13" s="1"/>
      <c r="I13" s="1"/>
    </row>
    <row r="14" spans="1:12" x14ac:dyDescent="0.25">
      <c r="A14" s="11" t="s">
        <v>48</v>
      </c>
      <c r="B14" s="32">
        <v>1710958</v>
      </c>
      <c r="C14" s="32">
        <v>1970846</v>
      </c>
      <c r="D14" s="32">
        <v>11751888</v>
      </c>
      <c r="E14" s="32">
        <v>12900709</v>
      </c>
      <c r="F14" s="13">
        <f t="shared" si="0"/>
        <v>9.7756292435734622</v>
      </c>
      <c r="G14" s="1"/>
      <c r="H14" s="1"/>
      <c r="I14" s="1"/>
    </row>
    <row r="15" spans="1:12" x14ac:dyDescent="0.25">
      <c r="A15" s="8" t="s">
        <v>49</v>
      </c>
      <c r="B15" s="31">
        <v>467612</v>
      </c>
      <c r="C15" s="31">
        <v>468466</v>
      </c>
      <c r="D15" s="31">
        <v>3052711</v>
      </c>
      <c r="E15" s="31">
        <v>3161151</v>
      </c>
      <c r="F15" s="10">
        <f t="shared" si="0"/>
        <v>3.5522524077778712</v>
      </c>
      <c r="G15" s="1"/>
      <c r="H15" s="1"/>
      <c r="I15" s="1"/>
    </row>
    <row r="16" spans="1:12" x14ac:dyDescent="0.25">
      <c r="A16" s="11" t="s">
        <v>50</v>
      </c>
      <c r="B16" s="32">
        <v>41763</v>
      </c>
      <c r="C16" s="32">
        <v>12966</v>
      </c>
      <c r="D16" s="32">
        <v>206130</v>
      </c>
      <c r="E16" s="32">
        <v>225067</v>
      </c>
      <c r="F16" s="13">
        <f t="shared" si="0"/>
        <v>9.1869208751758578</v>
      </c>
      <c r="G16" s="1"/>
      <c r="H16" s="1"/>
      <c r="I16" s="1"/>
    </row>
    <row r="17" spans="1:9" x14ac:dyDescent="0.25">
      <c r="A17" s="8" t="s">
        <v>51</v>
      </c>
      <c r="B17" s="31">
        <v>68420</v>
      </c>
      <c r="C17" s="31">
        <v>86420</v>
      </c>
      <c r="D17" s="31">
        <v>320097</v>
      </c>
      <c r="E17" s="31">
        <v>454991</v>
      </c>
      <c r="F17" s="10">
        <f t="shared" si="0"/>
        <v>42.141600827249249</v>
      </c>
      <c r="G17" s="1"/>
      <c r="H17" s="1"/>
      <c r="I17" s="1"/>
    </row>
    <row r="18" spans="1:9" x14ac:dyDescent="0.25">
      <c r="A18" s="11" t="s">
        <v>52</v>
      </c>
      <c r="B18" s="32">
        <v>4852</v>
      </c>
      <c r="C18" s="32">
        <v>3056</v>
      </c>
      <c r="D18" s="32">
        <v>32305</v>
      </c>
      <c r="E18" s="32">
        <v>30822</v>
      </c>
      <c r="F18" s="13">
        <f t="shared" si="0"/>
        <v>-4.5906206469586692</v>
      </c>
      <c r="G18" s="1"/>
      <c r="H18" s="1"/>
      <c r="I18" s="1"/>
    </row>
    <row r="19" spans="1:9" x14ac:dyDescent="0.25">
      <c r="A19" s="8" t="s">
        <v>53</v>
      </c>
      <c r="B19" s="31">
        <v>0</v>
      </c>
      <c r="C19" s="31">
        <v>219</v>
      </c>
      <c r="D19" s="31">
        <v>99</v>
      </c>
      <c r="E19" s="31">
        <v>513</v>
      </c>
      <c r="F19" s="10">
        <f t="shared" si="0"/>
        <v>418.18181818181813</v>
      </c>
      <c r="G19" s="1"/>
      <c r="H19" s="1"/>
      <c r="I19" s="1"/>
    </row>
    <row r="20" spans="1:9" x14ac:dyDescent="0.25">
      <c r="A20" s="11" t="s">
        <v>54</v>
      </c>
      <c r="B20" s="32">
        <v>4836</v>
      </c>
      <c r="C20" s="32">
        <v>9089</v>
      </c>
      <c r="D20" s="32">
        <v>42645</v>
      </c>
      <c r="E20" s="32">
        <v>34918</v>
      </c>
      <c r="F20" s="13">
        <f t="shared" si="0"/>
        <v>-18.119357486223478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1078531</v>
      </c>
      <c r="C22" s="32">
        <v>1216813</v>
      </c>
      <c r="D22" s="32">
        <v>7533797</v>
      </c>
      <c r="E22" s="32">
        <v>7565368</v>
      </c>
      <c r="F22" s="13">
        <f t="shared" si="0"/>
        <v>0.41905827831570264</v>
      </c>
      <c r="G22" s="1"/>
      <c r="H22" s="1"/>
      <c r="I22" s="1"/>
    </row>
    <row r="23" spans="1:9" x14ac:dyDescent="0.25">
      <c r="A23" s="8" t="s">
        <v>57</v>
      </c>
      <c r="B23" s="31">
        <v>268856</v>
      </c>
      <c r="C23" s="31">
        <v>259529</v>
      </c>
      <c r="D23" s="31">
        <v>1116713</v>
      </c>
      <c r="E23" s="31">
        <v>1383430</v>
      </c>
      <c r="F23" s="10">
        <f t="shared" si="0"/>
        <v>23.884113465142789</v>
      </c>
      <c r="G23" s="1"/>
      <c r="H23" s="1"/>
      <c r="I23" s="1"/>
    </row>
    <row r="24" spans="1:9" x14ac:dyDescent="0.25">
      <c r="A24" s="11" t="s">
        <v>58</v>
      </c>
      <c r="B24" s="32">
        <v>25248</v>
      </c>
      <c r="C24" s="32">
        <v>31622</v>
      </c>
      <c r="D24" s="32">
        <v>159500</v>
      </c>
      <c r="E24" s="32">
        <v>191277</v>
      </c>
      <c r="F24" s="13">
        <f t="shared" si="0"/>
        <v>19.922884012539186</v>
      </c>
      <c r="G24" s="1"/>
      <c r="H24" s="1"/>
      <c r="I24" s="1"/>
    </row>
    <row r="25" spans="1:9" x14ac:dyDescent="0.25">
      <c r="A25" s="8" t="s">
        <v>59</v>
      </c>
      <c r="B25" s="31">
        <v>10443</v>
      </c>
      <c r="C25" s="31">
        <v>8891</v>
      </c>
      <c r="D25" s="31">
        <v>71734</v>
      </c>
      <c r="E25" s="31">
        <v>81420</v>
      </c>
      <c r="F25" s="10">
        <f t="shared" si="0"/>
        <v>13.502662614659712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0</v>
      </c>
      <c r="C27" s="31">
        <v>0</v>
      </c>
      <c r="D27" s="31">
        <v>0</v>
      </c>
      <c r="E27" s="31">
        <v>172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2">
        <v>285517</v>
      </c>
      <c r="C28" s="32">
        <v>297899</v>
      </c>
      <c r="D28" s="32">
        <v>2106488</v>
      </c>
      <c r="E28" s="32">
        <v>2054585</v>
      </c>
      <c r="F28" s="13">
        <f t="shared" si="0"/>
        <v>-2.4639589686720313</v>
      </c>
      <c r="G28" s="1"/>
      <c r="H28" s="1"/>
      <c r="I28" s="1"/>
    </row>
    <row r="29" spans="1:9" x14ac:dyDescent="0.25">
      <c r="A29" s="8" t="s">
        <v>63</v>
      </c>
      <c r="B29" s="31">
        <v>15</v>
      </c>
      <c r="C29" s="31">
        <v>42</v>
      </c>
      <c r="D29" s="31">
        <v>851</v>
      </c>
      <c r="E29" s="31">
        <v>1014</v>
      </c>
      <c r="F29" s="10">
        <f t="shared" si="0"/>
        <v>19.153936545240896</v>
      </c>
      <c r="G29" s="1"/>
      <c r="H29" s="1"/>
      <c r="I29" s="1"/>
    </row>
    <row r="30" spans="1:9" x14ac:dyDescent="0.25">
      <c r="A30" s="11" t="s">
        <v>64</v>
      </c>
      <c r="B30" s="32">
        <v>74235</v>
      </c>
      <c r="C30" s="32">
        <v>79131</v>
      </c>
      <c r="D30" s="32">
        <v>457052</v>
      </c>
      <c r="E30" s="32">
        <v>486158</v>
      </c>
      <c r="F30" s="13">
        <f t="shared" si="0"/>
        <v>6.3682031803820962</v>
      </c>
      <c r="G30" s="1"/>
      <c r="H30" s="1"/>
      <c r="I30" s="1"/>
    </row>
    <row r="31" spans="1:9" x14ac:dyDescent="0.25">
      <c r="A31" s="8" t="s">
        <v>65</v>
      </c>
      <c r="B31" s="31">
        <v>9932</v>
      </c>
      <c r="C31" s="31">
        <v>2456</v>
      </c>
      <c r="D31" s="31">
        <v>32389</v>
      </c>
      <c r="E31" s="31">
        <v>33497</v>
      </c>
      <c r="F31" s="10">
        <f t="shared" si="0"/>
        <v>3.4209145080119754</v>
      </c>
      <c r="G31" s="1"/>
      <c r="H31" s="1"/>
      <c r="I31" s="1"/>
    </row>
    <row r="32" spans="1:9" x14ac:dyDescent="0.25">
      <c r="A32" s="11" t="s">
        <v>66</v>
      </c>
      <c r="B32" s="32">
        <v>2264206</v>
      </c>
      <c r="C32" s="32">
        <v>2454518</v>
      </c>
      <c r="D32" s="32">
        <v>15174179</v>
      </c>
      <c r="E32" s="32">
        <v>16140783</v>
      </c>
      <c r="F32" s="13">
        <f t="shared" si="0"/>
        <v>6.3700579780955593</v>
      </c>
      <c r="G32" s="1"/>
      <c r="H32" s="1"/>
      <c r="I32" s="1"/>
    </row>
    <row r="33" spans="1:9" x14ac:dyDescent="0.25">
      <c r="A33" s="8" t="s">
        <v>67</v>
      </c>
      <c r="B33" s="31">
        <v>197701</v>
      </c>
      <c r="C33" s="31">
        <v>210189</v>
      </c>
      <c r="D33" s="31">
        <v>1288250</v>
      </c>
      <c r="E33" s="31">
        <v>1371945</v>
      </c>
      <c r="F33" s="10">
        <f t="shared" si="0"/>
        <v>6.496797981758192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14</v>
      </c>
      <c r="D34" s="32">
        <v>0</v>
      </c>
      <c r="E34" s="32">
        <v>75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9925211</v>
      </c>
      <c r="C35" s="15">
        <f t="shared" ref="C35:E35" si="1">SUM(C7:C34)</f>
        <v>11115686</v>
      </c>
      <c r="D35" s="15">
        <f t="shared" si="1"/>
        <v>66237052</v>
      </c>
      <c r="E35" s="15">
        <f t="shared" si="1"/>
        <v>70063222</v>
      </c>
      <c r="F35" s="16">
        <f t="shared" si="0"/>
        <v>5.7764799073485307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21621213</v>
      </c>
      <c r="G38" s="42">
        <f>LOOKUP(E38,$A$38:$A$65,$C$38:$C$65)</f>
        <v>20764079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662698</v>
      </c>
      <c r="C39" s="41">
        <f t="shared" ref="C39:C65" si="5">D8</f>
        <v>645178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16140783</v>
      </c>
      <c r="G39" s="42">
        <f t="shared" ref="G39:G65" si="8">LOOKUP(E39,$A$38:$A$65,$C$38:$C$65)</f>
        <v>15174179</v>
      </c>
    </row>
    <row r="40" spans="1:9" x14ac:dyDescent="0.25">
      <c r="A40" s="42" t="str">
        <f t="shared" si="3"/>
        <v>ALMERIA</v>
      </c>
      <c r="B40" s="41">
        <f t="shared" si="4"/>
        <v>286</v>
      </c>
      <c r="C40" s="41">
        <f t="shared" si="5"/>
        <v>85</v>
      </c>
      <c r="D40" s="41">
        <f t="shared" si="6"/>
        <v>23</v>
      </c>
      <c r="E40" s="42" t="str">
        <f t="shared" si="2"/>
        <v>BARCELONA</v>
      </c>
      <c r="F40" s="42">
        <f t="shared" si="7"/>
        <v>12900709</v>
      </c>
      <c r="G40" s="42">
        <f t="shared" si="8"/>
        <v>11751888</v>
      </c>
    </row>
    <row r="41" spans="1:9" x14ac:dyDescent="0.25">
      <c r="A41" s="42" t="str">
        <f t="shared" si="3"/>
        <v>AVILES</v>
      </c>
      <c r="B41" s="41">
        <f t="shared" si="4"/>
        <v>46198</v>
      </c>
      <c r="C41" s="41">
        <f t="shared" si="5"/>
        <v>53476</v>
      </c>
      <c r="D41" s="41">
        <f t="shared" si="6"/>
        <v>17</v>
      </c>
      <c r="E41" s="42" t="str">
        <f t="shared" si="2"/>
        <v>LAS PALMAS</v>
      </c>
      <c r="F41" s="42">
        <f t="shared" si="7"/>
        <v>7565368</v>
      </c>
      <c r="G41" s="42">
        <f t="shared" si="8"/>
        <v>7533797</v>
      </c>
    </row>
    <row r="42" spans="1:9" x14ac:dyDescent="0.25">
      <c r="A42" s="42" t="str">
        <f t="shared" si="3"/>
        <v>BAHIA DE ALGECIRAS</v>
      </c>
      <c r="B42" s="41">
        <f t="shared" si="4"/>
        <v>21621213</v>
      </c>
      <c r="C42" s="41">
        <f t="shared" si="5"/>
        <v>20764079</v>
      </c>
      <c r="D42" s="41">
        <f t="shared" si="6"/>
        <v>1</v>
      </c>
      <c r="E42" s="42" t="str">
        <f t="shared" si="2"/>
        <v>BILBAO</v>
      </c>
      <c r="F42" s="42">
        <f t="shared" si="7"/>
        <v>3161151</v>
      </c>
      <c r="G42" s="42">
        <f t="shared" si="8"/>
        <v>3052711</v>
      </c>
    </row>
    <row r="43" spans="1:9" x14ac:dyDescent="0.25">
      <c r="A43" s="42" t="str">
        <f t="shared" si="3"/>
        <v>BAHIA DE CADIZ</v>
      </c>
      <c r="B43" s="41">
        <f t="shared" si="4"/>
        <v>751150</v>
      </c>
      <c r="C43" s="41">
        <f t="shared" si="5"/>
        <v>635604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2054585</v>
      </c>
      <c r="G43" s="42">
        <f t="shared" si="8"/>
        <v>2106488</v>
      </c>
    </row>
    <row r="44" spans="1:9" x14ac:dyDescent="0.25">
      <c r="A44" s="42" t="str">
        <f t="shared" si="3"/>
        <v>BALEARES</v>
      </c>
      <c r="B44" s="41">
        <f t="shared" si="4"/>
        <v>863782</v>
      </c>
      <c r="C44" s="41">
        <f t="shared" si="5"/>
        <v>791802</v>
      </c>
      <c r="D44" s="41">
        <f t="shared" si="6"/>
        <v>9</v>
      </c>
      <c r="E44" s="42" t="str">
        <f t="shared" si="2"/>
        <v>MALAGA</v>
      </c>
      <c r="F44" s="42">
        <f t="shared" si="7"/>
        <v>1383430</v>
      </c>
      <c r="G44" s="42">
        <f t="shared" si="8"/>
        <v>1116713</v>
      </c>
    </row>
    <row r="45" spans="1:9" x14ac:dyDescent="0.25">
      <c r="A45" s="42" t="str">
        <f t="shared" si="3"/>
        <v>BARCELONA</v>
      </c>
      <c r="B45" s="41">
        <f t="shared" si="4"/>
        <v>12900709</v>
      </c>
      <c r="C45" s="41">
        <f t="shared" si="5"/>
        <v>11751888</v>
      </c>
      <c r="D45" s="41">
        <f t="shared" si="6"/>
        <v>3</v>
      </c>
      <c r="E45" s="42" t="str">
        <f t="shared" si="2"/>
        <v>VIGO</v>
      </c>
      <c r="F45" s="42">
        <f t="shared" si="7"/>
        <v>1371945</v>
      </c>
      <c r="G45" s="42">
        <f t="shared" si="8"/>
        <v>1288250</v>
      </c>
    </row>
    <row r="46" spans="1:9" x14ac:dyDescent="0.25">
      <c r="A46" s="42" t="str">
        <f t="shared" si="3"/>
        <v>BILBAO</v>
      </c>
      <c r="B46" s="41">
        <f t="shared" si="4"/>
        <v>3161151</v>
      </c>
      <c r="C46" s="41">
        <f t="shared" si="5"/>
        <v>3052711</v>
      </c>
      <c r="D46" s="41">
        <f t="shared" si="6"/>
        <v>5</v>
      </c>
      <c r="E46" s="42" t="str">
        <f t="shared" si="2"/>
        <v>BALEARES</v>
      </c>
      <c r="F46" s="42">
        <f t="shared" si="7"/>
        <v>863782</v>
      </c>
      <c r="G46" s="42">
        <f t="shared" si="8"/>
        <v>791802</v>
      </c>
    </row>
    <row r="47" spans="1:9" x14ac:dyDescent="0.25">
      <c r="A47" s="42" t="str">
        <f t="shared" si="3"/>
        <v>CARTAGENA</v>
      </c>
      <c r="B47" s="41">
        <f t="shared" si="4"/>
        <v>225067</v>
      </c>
      <c r="C47" s="41">
        <f t="shared" si="5"/>
        <v>206130</v>
      </c>
      <c r="D47" s="41">
        <f t="shared" si="6"/>
        <v>14</v>
      </c>
      <c r="E47" s="42" t="str">
        <f t="shared" si="2"/>
        <v>BAHIA DE CADIZ</v>
      </c>
      <c r="F47" s="42">
        <f t="shared" si="7"/>
        <v>751150</v>
      </c>
      <c r="G47" s="42">
        <f t="shared" si="8"/>
        <v>635604</v>
      </c>
    </row>
    <row r="48" spans="1:9" x14ac:dyDescent="0.25">
      <c r="A48" s="42" t="str">
        <f t="shared" si="3"/>
        <v>CASTELLON</v>
      </c>
      <c r="B48" s="41">
        <f t="shared" si="4"/>
        <v>454991</v>
      </c>
      <c r="C48" s="41">
        <f t="shared" si="5"/>
        <v>320097</v>
      </c>
      <c r="D48" s="41">
        <f t="shared" si="6"/>
        <v>13</v>
      </c>
      <c r="E48" s="42" t="str">
        <f t="shared" si="2"/>
        <v>ALICANTE</v>
      </c>
      <c r="F48" s="42">
        <f t="shared" si="7"/>
        <v>662698</v>
      </c>
      <c r="G48" s="42">
        <f t="shared" si="8"/>
        <v>645178</v>
      </c>
    </row>
    <row r="49" spans="1:7" x14ac:dyDescent="0.25">
      <c r="A49" s="42" t="str">
        <f t="shared" si="3"/>
        <v>CEUTA</v>
      </c>
      <c r="B49" s="41">
        <f t="shared" si="4"/>
        <v>30822</v>
      </c>
      <c r="C49" s="41">
        <f t="shared" si="5"/>
        <v>32305</v>
      </c>
      <c r="D49" s="41">
        <f t="shared" si="6"/>
        <v>20</v>
      </c>
      <c r="E49" s="42" t="str">
        <f t="shared" si="2"/>
        <v>SEVILLA</v>
      </c>
      <c r="F49" s="42">
        <f t="shared" si="7"/>
        <v>486158</v>
      </c>
      <c r="G49" s="42">
        <f t="shared" si="8"/>
        <v>457052</v>
      </c>
    </row>
    <row r="50" spans="1:7" x14ac:dyDescent="0.25">
      <c r="A50" s="42" t="str">
        <f t="shared" si="3"/>
        <v>FERROL-SAN CIBRAO</v>
      </c>
      <c r="B50" s="41">
        <f t="shared" si="4"/>
        <v>513</v>
      </c>
      <c r="C50" s="41">
        <f t="shared" si="5"/>
        <v>99</v>
      </c>
      <c r="D50" s="41">
        <f t="shared" si="6"/>
        <v>22</v>
      </c>
      <c r="E50" s="42" t="str">
        <f t="shared" si="2"/>
        <v>CASTELLON</v>
      </c>
      <c r="F50" s="42">
        <f t="shared" si="7"/>
        <v>454991</v>
      </c>
      <c r="G50" s="42">
        <f t="shared" si="8"/>
        <v>320097</v>
      </c>
    </row>
    <row r="51" spans="1:7" x14ac:dyDescent="0.25">
      <c r="A51" s="42" t="str">
        <f t="shared" si="3"/>
        <v>GIJON</v>
      </c>
      <c r="B51" s="41">
        <f t="shared" si="4"/>
        <v>34918</v>
      </c>
      <c r="C51" s="41">
        <f t="shared" si="5"/>
        <v>42645</v>
      </c>
      <c r="D51" s="41">
        <f t="shared" si="6"/>
        <v>18</v>
      </c>
      <c r="E51" s="42" t="str">
        <f t="shared" si="2"/>
        <v>CARTAGENA</v>
      </c>
      <c r="F51" s="42">
        <f t="shared" si="7"/>
        <v>225067</v>
      </c>
      <c r="G51" s="42">
        <f t="shared" si="8"/>
        <v>206130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191277</v>
      </c>
      <c r="G52" s="42">
        <f t="shared" si="8"/>
        <v>159500</v>
      </c>
    </row>
    <row r="53" spans="1:7" x14ac:dyDescent="0.25">
      <c r="A53" s="42" t="str">
        <f t="shared" si="3"/>
        <v>LAS PALMAS</v>
      </c>
      <c r="B53" s="41">
        <f t="shared" si="4"/>
        <v>7565368</v>
      </c>
      <c r="C53" s="41">
        <f t="shared" si="5"/>
        <v>7533797</v>
      </c>
      <c r="D53" s="41">
        <f t="shared" si="6"/>
        <v>4</v>
      </c>
      <c r="E53" s="42" t="str">
        <f t="shared" si="2"/>
        <v>MELILLA</v>
      </c>
      <c r="F53" s="42">
        <f t="shared" si="7"/>
        <v>81420</v>
      </c>
      <c r="G53" s="42">
        <f t="shared" si="8"/>
        <v>71734</v>
      </c>
    </row>
    <row r="54" spans="1:7" x14ac:dyDescent="0.25">
      <c r="A54" s="42" t="str">
        <f t="shared" si="3"/>
        <v>MALAGA</v>
      </c>
      <c r="B54" s="41">
        <f t="shared" si="4"/>
        <v>1383430</v>
      </c>
      <c r="C54" s="41">
        <f t="shared" si="5"/>
        <v>1116713</v>
      </c>
      <c r="D54" s="41">
        <f t="shared" si="6"/>
        <v>7</v>
      </c>
      <c r="E54" s="42" t="str">
        <f t="shared" si="2"/>
        <v>AVILES</v>
      </c>
      <c r="F54" s="42">
        <f t="shared" si="7"/>
        <v>46198</v>
      </c>
      <c r="G54" s="42">
        <f t="shared" si="8"/>
        <v>53476</v>
      </c>
    </row>
    <row r="55" spans="1:7" x14ac:dyDescent="0.25">
      <c r="A55" s="42" t="str">
        <f t="shared" si="3"/>
        <v>MARIN Y RIA DE PONTEVEDRA</v>
      </c>
      <c r="B55" s="41">
        <f t="shared" si="4"/>
        <v>191277</v>
      </c>
      <c r="C55" s="41">
        <f t="shared" si="5"/>
        <v>159500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34918</v>
      </c>
      <c r="G55" s="42">
        <f t="shared" si="8"/>
        <v>42645</v>
      </c>
    </row>
    <row r="56" spans="1:7" x14ac:dyDescent="0.25">
      <c r="A56" s="42" t="str">
        <f t="shared" si="3"/>
        <v>MELILLA</v>
      </c>
      <c r="B56" s="41">
        <f t="shared" si="4"/>
        <v>81420</v>
      </c>
      <c r="C56" s="41">
        <f t="shared" si="5"/>
        <v>71734</v>
      </c>
      <c r="D56" s="41">
        <f t="shared" si="6"/>
        <v>16</v>
      </c>
      <c r="E56" s="42" t="str">
        <f t="shared" si="2"/>
        <v>TARRAGONA</v>
      </c>
      <c r="F56" s="42">
        <f t="shared" si="9"/>
        <v>33497</v>
      </c>
      <c r="G56" s="42">
        <f t="shared" si="8"/>
        <v>32389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CEUTA</v>
      </c>
      <c r="F57" s="42">
        <f t="shared" si="9"/>
        <v>30822</v>
      </c>
      <c r="G57" s="42">
        <f t="shared" si="8"/>
        <v>32305</v>
      </c>
    </row>
    <row r="58" spans="1:7" x14ac:dyDescent="0.25">
      <c r="A58" s="42" t="str">
        <f t="shared" si="3"/>
        <v>PASAIA</v>
      </c>
      <c r="B58" s="41">
        <f t="shared" si="4"/>
        <v>172</v>
      </c>
      <c r="C58" s="41">
        <f t="shared" si="5"/>
        <v>0</v>
      </c>
      <c r="D58" s="41">
        <f t="shared" si="6"/>
        <v>24</v>
      </c>
      <c r="E58" s="42" t="str">
        <f t="shared" si="2"/>
        <v>SANTANDER</v>
      </c>
      <c r="F58" s="42">
        <f t="shared" si="9"/>
        <v>1014</v>
      </c>
      <c r="G58" s="42">
        <f t="shared" si="8"/>
        <v>851</v>
      </c>
    </row>
    <row r="59" spans="1:7" x14ac:dyDescent="0.25">
      <c r="A59" s="42" t="str">
        <f t="shared" si="3"/>
        <v>SANTA CRUZ DE TENERIFE</v>
      </c>
      <c r="B59" s="41">
        <f t="shared" si="4"/>
        <v>2054585</v>
      </c>
      <c r="C59" s="41">
        <f t="shared" si="5"/>
        <v>2106488</v>
      </c>
      <c r="D59" s="41">
        <f t="shared" si="6"/>
        <v>6</v>
      </c>
      <c r="E59" s="42" t="str">
        <f t="shared" si="2"/>
        <v>FERROL-SAN CIBRAO</v>
      </c>
      <c r="F59" s="42">
        <f t="shared" si="9"/>
        <v>513</v>
      </c>
      <c r="G59" s="42">
        <f t="shared" si="8"/>
        <v>99</v>
      </c>
    </row>
    <row r="60" spans="1:7" x14ac:dyDescent="0.25">
      <c r="A60" s="42" t="str">
        <f t="shared" si="3"/>
        <v>SANTANDER</v>
      </c>
      <c r="B60" s="41">
        <f t="shared" si="4"/>
        <v>1014</v>
      </c>
      <c r="C60" s="41">
        <f t="shared" si="5"/>
        <v>851</v>
      </c>
      <c r="D60" s="41">
        <f t="shared" si="6"/>
        <v>21</v>
      </c>
      <c r="E60" s="42" t="str">
        <f t="shared" si="2"/>
        <v>ALMERIA</v>
      </c>
      <c r="F60" s="42">
        <f t="shared" si="9"/>
        <v>286</v>
      </c>
      <c r="G60" s="42">
        <f t="shared" si="8"/>
        <v>85</v>
      </c>
    </row>
    <row r="61" spans="1:7" x14ac:dyDescent="0.25">
      <c r="A61" s="42" t="str">
        <f t="shared" si="3"/>
        <v>SEVILLA</v>
      </c>
      <c r="B61" s="41">
        <f t="shared" si="4"/>
        <v>486158</v>
      </c>
      <c r="C61" s="41">
        <f t="shared" si="5"/>
        <v>457052</v>
      </c>
      <c r="D61" s="41">
        <f t="shared" si="6"/>
        <v>12</v>
      </c>
      <c r="E61" s="42" t="str">
        <f t="shared" si="2"/>
        <v>PASAIA</v>
      </c>
      <c r="F61" s="42">
        <f t="shared" si="9"/>
        <v>172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33497</v>
      </c>
      <c r="C62" s="41">
        <f t="shared" si="5"/>
        <v>32389</v>
      </c>
      <c r="D62" s="41">
        <f t="shared" si="6"/>
        <v>19</v>
      </c>
      <c r="E62" s="42" t="str">
        <f t="shared" si="2"/>
        <v>VILAGARCIA</v>
      </c>
      <c r="F62" s="42">
        <f t="shared" si="9"/>
        <v>75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16140783</v>
      </c>
      <c r="C63" s="41">
        <f t="shared" si="5"/>
        <v>15174179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1371945</v>
      </c>
      <c r="C64" s="41">
        <f t="shared" si="5"/>
        <v>1288250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75</v>
      </c>
      <c r="C65" s="41">
        <f t="shared" si="5"/>
        <v>0</v>
      </c>
      <c r="D65" s="41">
        <f t="shared" si="6"/>
        <v>25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29613</v>
      </c>
      <c r="C8" s="34">
        <v>21668</v>
      </c>
      <c r="D8" s="34">
        <v>194187</v>
      </c>
      <c r="E8" s="34">
        <v>183250</v>
      </c>
      <c r="F8" s="13">
        <f t="shared" ref="F8:F35" si="0">((E8*100)/D8)-100</f>
        <v>-5.6321998897969507</v>
      </c>
      <c r="G8" s="1"/>
      <c r="H8" s="1"/>
      <c r="I8" s="1"/>
    </row>
    <row r="9" spans="1:12" x14ac:dyDescent="0.25">
      <c r="A9" s="8" t="s">
        <v>43</v>
      </c>
      <c r="B9" s="33">
        <v>29627</v>
      </c>
      <c r="C9" s="33">
        <v>30226</v>
      </c>
      <c r="D9" s="33">
        <v>224080</v>
      </c>
      <c r="E9" s="33">
        <v>238453</v>
      </c>
      <c r="F9" s="10">
        <f t="shared" si="0"/>
        <v>6.4142270617636541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239911</v>
      </c>
      <c r="C11" s="33">
        <v>249025</v>
      </c>
      <c r="D11" s="33">
        <v>2368237</v>
      </c>
      <c r="E11" s="33">
        <v>2456873</v>
      </c>
      <c r="F11" s="10">
        <f t="shared" si="0"/>
        <v>3.7426997382440987</v>
      </c>
      <c r="G11" s="1"/>
      <c r="H11" s="1"/>
      <c r="I11" s="1"/>
    </row>
    <row r="12" spans="1:12" x14ac:dyDescent="0.25">
      <c r="A12" s="11" t="s">
        <v>46</v>
      </c>
      <c r="B12" s="34">
        <v>149460</v>
      </c>
      <c r="C12" s="34">
        <v>150814</v>
      </c>
      <c r="D12" s="34">
        <v>1011917</v>
      </c>
      <c r="E12" s="34">
        <v>1020285</v>
      </c>
      <c r="F12" s="13">
        <f t="shared" si="0"/>
        <v>0.82694529294398933</v>
      </c>
      <c r="G12" s="1"/>
      <c r="H12" s="1"/>
      <c r="I12" s="1"/>
    </row>
    <row r="13" spans="1:12" x14ac:dyDescent="0.25">
      <c r="A13" s="8" t="s">
        <v>47</v>
      </c>
      <c r="B13" s="33">
        <v>831118</v>
      </c>
      <c r="C13" s="33">
        <v>973685</v>
      </c>
      <c r="D13" s="33">
        <v>4997601</v>
      </c>
      <c r="E13" s="33">
        <v>5879279</v>
      </c>
      <c r="F13" s="10">
        <f t="shared" si="0"/>
        <v>17.642024643423909</v>
      </c>
      <c r="G13" s="1"/>
      <c r="H13" s="1"/>
      <c r="I13" s="1"/>
    </row>
    <row r="14" spans="1:12" x14ac:dyDescent="0.25">
      <c r="A14" s="11" t="s">
        <v>48</v>
      </c>
      <c r="B14" s="34">
        <v>823024</v>
      </c>
      <c r="C14" s="34">
        <v>901592</v>
      </c>
      <c r="D14" s="34">
        <v>4458764</v>
      </c>
      <c r="E14" s="34">
        <v>5485940</v>
      </c>
      <c r="F14" s="13">
        <f t="shared" si="0"/>
        <v>23.037236328273934</v>
      </c>
      <c r="G14" s="1"/>
      <c r="H14" s="1"/>
      <c r="I14" s="1"/>
    </row>
    <row r="15" spans="1:12" x14ac:dyDescent="0.25">
      <c r="A15" s="8" t="s">
        <v>49</v>
      </c>
      <c r="B15" s="33">
        <v>22533</v>
      </c>
      <c r="C15" s="33">
        <v>63450</v>
      </c>
      <c r="D15" s="33">
        <v>259958</v>
      </c>
      <c r="E15" s="33">
        <v>357787</v>
      </c>
      <c r="F15" s="10">
        <f t="shared" si="0"/>
        <v>37.632617576685476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13135</v>
      </c>
      <c r="C17" s="33">
        <v>21745</v>
      </c>
      <c r="D17" s="33">
        <v>88162</v>
      </c>
      <c r="E17" s="33">
        <v>151026</v>
      </c>
      <c r="F17" s="10">
        <f t="shared" si="0"/>
        <v>71.305097434268731</v>
      </c>
      <c r="G17" s="1"/>
      <c r="H17" s="1"/>
      <c r="I17" s="1"/>
    </row>
    <row r="18" spans="1:9" x14ac:dyDescent="0.25">
      <c r="A18" s="11" t="s">
        <v>52</v>
      </c>
      <c r="B18" s="34">
        <v>74786</v>
      </c>
      <c r="C18" s="34">
        <v>72838</v>
      </c>
      <c r="D18" s="34">
        <v>467711</v>
      </c>
      <c r="E18" s="34">
        <v>481113</v>
      </c>
      <c r="F18" s="13">
        <f t="shared" si="0"/>
        <v>2.8654446869968808</v>
      </c>
      <c r="G18" s="1"/>
      <c r="H18" s="1"/>
      <c r="I18" s="1"/>
    </row>
    <row r="19" spans="1:9" x14ac:dyDescent="0.25">
      <c r="A19" s="8" t="s">
        <v>53</v>
      </c>
      <c r="B19" s="33">
        <v>10151</v>
      </c>
      <c r="C19" s="33">
        <v>17898</v>
      </c>
      <c r="D19" s="33">
        <v>88814</v>
      </c>
      <c r="E19" s="33">
        <v>116211</v>
      </c>
      <c r="F19" s="10">
        <f t="shared" si="0"/>
        <v>30.847614114891797</v>
      </c>
      <c r="G19" s="1"/>
      <c r="H19" s="1"/>
      <c r="I19" s="1"/>
    </row>
    <row r="20" spans="1:9" x14ac:dyDescent="0.25">
      <c r="A20" s="11" t="s">
        <v>54</v>
      </c>
      <c r="B20" s="34">
        <v>2512</v>
      </c>
      <c r="C20" s="34">
        <v>0</v>
      </c>
      <c r="D20" s="34">
        <v>13052</v>
      </c>
      <c r="E20" s="34">
        <v>1012</v>
      </c>
      <c r="F20" s="13">
        <f t="shared" si="0"/>
        <v>-92.24639901930739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256160</v>
      </c>
      <c r="C22" s="34">
        <v>278292</v>
      </c>
      <c r="D22" s="34">
        <v>1683930</v>
      </c>
      <c r="E22" s="34">
        <v>1691707</v>
      </c>
      <c r="F22" s="13">
        <f t="shared" si="0"/>
        <v>0.46183629960864891</v>
      </c>
      <c r="G22" s="1"/>
      <c r="H22" s="1"/>
      <c r="I22" s="1"/>
    </row>
    <row r="23" spans="1:9" x14ac:dyDescent="0.25">
      <c r="A23" s="8" t="s">
        <v>57</v>
      </c>
      <c r="B23" s="33">
        <v>36156</v>
      </c>
      <c r="C23" s="33">
        <v>34618</v>
      </c>
      <c r="D23" s="33">
        <v>218251</v>
      </c>
      <c r="E23" s="33">
        <v>236448</v>
      </c>
      <c r="F23" s="10">
        <f t="shared" si="0"/>
        <v>8.3376479374664996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46906</v>
      </c>
      <c r="C25" s="33">
        <v>42471</v>
      </c>
      <c r="D25" s="33">
        <v>296616</v>
      </c>
      <c r="E25" s="33">
        <v>316989</v>
      </c>
      <c r="F25" s="10">
        <f t="shared" si="0"/>
        <v>6.8684764139493524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45051</v>
      </c>
      <c r="C27" s="33">
        <v>44906</v>
      </c>
      <c r="D27" s="33">
        <v>290949</v>
      </c>
      <c r="E27" s="33">
        <v>313354</v>
      </c>
      <c r="F27" s="10">
        <f t="shared" si="0"/>
        <v>7.7006623153886125</v>
      </c>
      <c r="G27" s="1"/>
      <c r="H27" s="1"/>
      <c r="I27" s="1"/>
    </row>
    <row r="28" spans="1:9" x14ac:dyDescent="0.25">
      <c r="A28" s="11" t="s">
        <v>62</v>
      </c>
      <c r="B28" s="34">
        <v>309391</v>
      </c>
      <c r="C28" s="34">
        <v>322963</v>
      </c>
      <c r="D28" s="34">
        <v>2137426</v>
      </c>
      <c r="E28" s="34">
        <v>2153647</v>
      </c>
      <c r="F28" s="13">
        <f t="shared" si="0"/>
        <v>0.75890346613169868</v>
      </c>
      <c r="G28" s="1"/>
      <c r="H28" s="1"/>
      <c r="I28" s="1"/>
    </row>
    <row r="29" spans="1:9" x14ac:dyDescent="0.25">
      <c r="A29" s="8" t="s">
        <v>63</v>
      </c>
      <c r="B29" s="33">
        <v>85742</v>
      </c>
      <c r="C29" s="33">
        <v>82865</v>
      </c>
      <c r="D29" s="33">
        <v>514574</v>
      </c>
      <c r="E29" s="33">
        <v>551911</v>
      </c>
      <c r="F29" s="10">
        <f t="shared" si="0"/>
        <v>7.2559048844286735</v>
      </c>
      <c r="G29" s="1"/>
      <c r="H29" s="1"/>
      <c r="I29" s="1"/>
    </row>
    <row r="30" spans="1:9" x14ac:dyDescent="0.25">
      <c r="A30" s="11" t="s">
        <v>64</v>
      </c>
      <c r="B30" s="34">
        <v>64272</v>
      </c>
      <c r="C30" s="34">
        <v>14683</v>
      </c>
      <c r="D30" s="34">
        <v>418315</v>
      </c>
      <c r="E30" s="34">
        <v>122071</v>
      </c>
      <c r="F30" s="13">
        <f t="shared" si="0"/>
        <v>-70.818402400105185</v>
      </c>
      <c r="G30" s="1"/>
      <c r="H30" s="1"/>
      <c r="I30" s="1"/>
    </row>
    <row r="31" spans="1:9" x14ac:dyDescent="0.25">
      <c r="A31" s="8" t="s">
        <v>65</v>
      </c>
      <c r="B31" s="33">
        <v>90236</v>
      </c>
      <c r="C31" s="33">
        <v>70188</v>
      </c>
      <c r="D31" s="33">
        <v>391081</v>
      </c>
      <c r="E31" s="33">
        <v>541350</v>
      </c>
      <c r="F31" s="10">
        <f t="shared" si="0"/>
        <v>38.424009348446987</v>
      </c>
      <c r="G31" s="1"/>
      <c r="H31" s="1"/>
      <c r="I31" s="1"/>
    </row>
    <row r="32" spans="1:9" x14ac:dyDescent="0.25">
      <c r="A32" s="11" t="s">
        <v>66</v>
      </c>
      <c r="B32" s="34">
        <v>329593</v>
      </c>
      <c r="C32" s="34">
        <v>414826</v>
      </c>
      <c r="D32" s="34">
        <v>2309318</v>
      </c>
      <c r="E32" s="34">
        <v>2359611</v>
      </c>
      <c r="F32" s="13">
        <f t="shared" si="0"/>
        <v>2.1778291253088611</v>
      </c>
      <c r="G32" s="1"/>
      <c r="H32" s="1"/>
      <c r="I32" s="1"/>
    </row>
    <row r="33" spans="1:9" x14ac:dyDescent="0.25">
      <c r="A33" s="8" t="s">
        <v>67</v>
      </c>
      <c r="B33" s="33">
        <v>80382</v>
      </c>
      <c r="C33" s="33">
        <v>91634</v>
      </c>
      <c r="D33" s="33">
        <v>598843</v>
      </c>
      <c r="E33" s="33">
        <v>629393</v>
      </c>
      <c r="F33" s="10">
        <f t="shared" si="0"/>
        <v>5.1015040670092162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3569759</v>
      </c>
      <c r="C35" s="15">
        <f t="shared" ref="C35:E35" si="1">SUM(C7:C34)</f>
        <v>3900387</v>
      </c>
      <c r="D35" s="15">
        <f t="shared" si="1"/>
        <v>23033992</v>
      </c>
      <c r="E35" s="15">
        <f t="shared" si="1"/>
        <v>25287710</v>
      </c>
      <c r="F35" s="16">
        <f t="shared" si="0"/>
        <v>9.78431354842877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5879279</v>
      </c>
      <c r="G38" s="42">
        <f>LOOKUP(E38,$A$38:$A$65,$C$38:$C$65)</f>
        <v>4997601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183250</v>
      </c>
      <c r="C39" s="41">
        <f t="shared" ref="C39:C65" si="5">D8</f>
        <v>194187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5485940</v>
      </c>
      <c r="G39" s="42">
        <f t="shared" ref="G39:G65" si="8">LOOKUP(E39,$A$38:$A$65,$C$38:$C$65)</f>
        <v>4458764</v>
      </c>
    </row>
    <row r="40" spans="1:9" x14ac:dyDescent="0.25">
      <c r="A40" s="42" t="str">
        <f t="shared" si="3"/>
        <v>ALMERIA</v>
      </c>
      <c r="B40" s="41">
        <f t="shared" si="4"/>
        <v>238453</v>
      </c>
      <c r="C40" s="41">
        <f t="shared" si="5"/>
        <v>224080</v>
      </c>
      <c r="D40" s="41">
        <f t="shared" si="6"/>
        <v>15</v>
      </c>
      <c r="E40" s="42" t="str">
        <f t="shared" si="2"/>
        <v>BAHIA DE ALGECIRAS</v>
      </c>
      <c r="F40" s="42">
        <f t="shared" si="7"/>
        <v>2456873</v>
      </c>
      <c r="G40" s="42">
        <f t="shared" si="8"/>
        <v>2368237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2359611</v>
      </c>
      <c r="G41" s="42">
        <f t="shared" si="8"/>
        <v>2309318</v>
      </c>
    </row>
    <row r="42" spans="1:9" x14ac:dyDescent="0.25">
      <c r="A42" s="42" t="str">
        <f t="shared" si="3"/>
        <v>BAHIA DE ALGECIRAS</v>
      </c>
      <c r="B42" s="41">
        <f t="shared" si="4"/>
        <v>2456873</v>
      </c>
      <c r="C42" s="41">
        <f t="shared" si="5"/>
        <v>2368237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2153647</v>
      </c>
      <c r="G42" s="42">
        <f t="shared" si="8"/>
        <v>2137426</v>
      </c>
    </row>
    <row r="43" spans="1:9" x14ac:dyDescent="0.25">
      <c r="A43" s="42" t="str">
        <f t="shared" si="3"/>
        <v>BAHIA DE CADIZ</v>
      </c>
      <c r="B43" s="41">
        <f t="shared" si="4"/>
        <v>1020285</v>
      </c>
      <c r="C43" s="41">
        <f t="shared" si="5"/>
        <v>1011917</v>
      </c>
      <c r="D43" s="41">
        <f t="shared" si="6"/>
        <v>7</v>
      </c>
      <c r="E43" s="42" t="str">
        <f t="shared" si="2"/>
        <v>LAS PALMAS</v>
      </c>
      <c r="F43" s="42">
        <f t="shared" si="7"/>
        <v>1691707</v>
      </c>
      <c r="G43" s="42">
        <f t="shared" si="8"/>
        <v>1683930</v>
      </c>
    </row>
    <row r="44" spans="1:9" x14ac:dyDescent="0.25">
      <c r="A44" s="42" t="str">
        <f t="shared" si="3"/>
        <v>BALEARES</v>
      </c>
      <c r="B44" s="41">
        <f t="shared" si="4"/>
        <v>5879279</v>
      </c>
      <c r="C44" s="41">
        <f t="shared" si="5"/>
        <v>4997601</v>
      </c>
      <c r="D44" s="41">
        <f t="shared" si="6"/>
        <v>1</v>
      </c>
      <c r="E44" s="42" t="str">
        <f t="shared" si="2"/>
        <v>BAHIA DE CADIZ</v>
      </c>
      <c r="F44" s="42">
        <f t="shared" si="7"/>
        <v>1020285</v>
      </c>
      <c r="G44" s="42">
        <f t="shared" si="8"/>
        <v>1011917</v>
      </c>
    </row>
    <row r="45" spans="1:9" x14ac:dyDescent="0.25">
      <c r="A45" s="42" t="str">
        <f t="shared" si="3"/>
        <v>BARCELONA</v>
      </c>
      <c r="B45" s="41">
        <f t="shared" si="4"/>
        <v>5485940</v>
      </c>
      <c r="C45" s="41">
        <f t="shared" si="5"/>
        <v>4458764</v>
      </c>
      <c r="D45" s="41">
        <f t="shared" si="6"/>
        <v>2</v>
      </c>
      <c r="E45" s="42" t="str">
        <f t="shared" si="2"/>
        <v>VIGO</v>
      </c>
      <c r="F45" s="42">
        <f t="shared" si="7"/>
        <v>629393</v>
      </c>
      <c r="G45" s="42">
        <f t="shared" si="8"/>
        <v>598843</v>
      </c>
    </row>
    <row r="46" spans="1:9" x14ac:dyDescent="0.25">
      <c r="A46" s="42" t="str">
        <f t="shared" si="3"/>
        <v>BILBAO</v>
      </c>
      <c r="B46" s="41">
        <f t="shared" si="4"/>
        <v>357787</v>
      </c>
      <c r="C46" s="41">
        <f t="shared" si="5"/>
        <v>259958</v>
      </c>
      <c r="D46" s="41">
        <f t="shared" si="6"/>
        <v>12</v>
      </c>
      <c r="E46" s="42" t="str">
        <f t="shared" si="2"/>
        <v>SANTANDER</v>
      </c>
      <c r="F46" s="42">
        <f t="shared" si="7"/>
        <v>551911</v>
      </c>
      <c r="G46" s="42">
        <f t="shared" si="8"/>
        <v>514574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TARRAGONA</v>
      </c>
      <c r="F47" s="42">
        <f t="shared" si="7"/>
        <v>541350</v>
      </c>
      <c r="G47" s="42">
        <f t="shared" si="8"/>
        <v>391081</v>
      </c>
    </row>
    <row r="48" spans="1:9" x14ac:dyDescent="0.25">
      <c r="A48" s="42" t="str">
        <f t="shared" si="3"/>
        <v>CASTELLON</v>
      </c>
      <c r="B48" s="41">
        <f t="shared" si="4"/>
        <v>151026</v>
      </c>
      <c r="C48" s="41">
        <f t="shared" si="5"/>
        <v>88162</v>
      </c>
      <c r="D48" s="41">
        <f t="shared" si="6"/>
        <v>18</v>
      </c>
      <c r="E48" s="42" t="str">
        <f t="shared" si="2"/>
        <v>CEUTA</v>
      </c>
      <c r="F48" s="42">
        <f t="shared" si="7"/>
        <v>481113</v>
      </c>
      <c r="G48" s="42">
        <f t="shared" si="8"/>
        <v>467711</v>
      </c>
    </row>
    <row r="49" spans="1:7" x14ac:dyDescent="0.25">
      <c r="A49" s="42" t="str">
        <f t="shared" si="3"/>
        <v>CEUTA</v>
      </c>
      <c r="B49" s="41">
        <f t="shared" si="4"/>
        <v>481113</v>
      </c>
      <c r="C49" s="41">
        <f t="shared" si="5"/>
        <v>467711</v>
      </c>
      <c r="D49" s="41">
        <f t="shared" si="6"/>
        <v>11</v>
      </c>
      <c r="E49" s="42" t="str">
        <f t="shared" si="2"/>
        <v>BILBAO</v>
      </c>
      <c r="F49" s="42">
        <f t="shared" si="7"/>
        <v>357787</v>
      </c>
      <c r="G49" s="42">
        <f t="shared" si="8"/>
        <v>259958</v>
      </c>
    </row>
    <row r="50" spans="1:7" x14ac:dyDescent="0.25">
      <c r="A50" s="42" t="str">
        <f t="shared" si="3"/>
        <v>FERROL-SAN CIBRAO</v>
      </c>
      <c r="B50" s="41">
        <f t="shared" si="4"/>
        <v>116211</v>
      </c>
      <c r="C50" s="41">
        <f t="shared" si="5"/>
        <v>88814</v>
      </c>
      <c r="D50" s="41">
        <f t="shared" si="6"/>
        <v>20</v>
      </c>
      <c r="E50" s="42" t="str">
        <f t="shared" si="2"/>
        <v>MELILLA</v>
      </c>
      <c r="F50" s="42">
        <f t="shared" si="7"/>
        <v>316989</v>
      </c>
      <c r="G50" s="42">
        <f t="shared" si="8"/>
        <v>296616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13052</v>
      </c>
      <c r="D51" s="41">
        <f t="shared" si="6"/>
        <v>21</v>
      </c>
      <c r="E51" s="42" t="str">
        <f t="shared" si="2"/>
        <v>PASAIA</v>
      </c>
      <c r="F51" s="42">
        <f t="shared" si="7"/>
        <v>313354</v>
      </c>
      <c r="G51" s="42">
        <f t="shared" si="8"/>
        <v>290949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238453</v>
      </c>
      <c r="G52" s="42">
        <f t="shared" si="8"/>
        <v>224080</v>
      </c>
    </row>
    <row r="53" spans="1:7" x14ac:dyDescent="0.25">
      <c r="A53" s="42" t="str">
        <f t="shared" si="3"/>
        <v>LAS PALMAS</v>
      </c>
      <c r="B53" s="41">
        <f t="shared" si="4"/>
        <v>1691707</v>
      </c>
      <c r="C53" s="41">
        <f t="shared" si="5"/>
        <v>1683930</v>
      </c>
      <c r="D53" s="41">
        <f t="shared" si="6"/>
        <v>6</v>
      </c>
      <c r="E53" s="42" t="str">
        <f t="shared" si="2"/>
        <v>MALAGA</v>
      </c>
      <c r="F53" s="42">
        <f t="shared" si="7"/>
        <v>236448</v>
      </c>
      <c r="G53" s="42">
        <f t="shared" si="8"/>
        <v>218251</v>
      </c>
    </row>
    <row r="54" spans="1:7" x14ac:dyDescent="0.25">
      <c r="A54" s="42" t="str">
        <f t="shared" si="3"/>
        <v>MALAGA</v>
      </c>
      <c r="B54" s="41">
        <f t="shared" si="4"/>
        <v>236448</v>
      </c>
      <c r="C54" s="41">
        <f t="shared" si="5"/>
        <v>218251</v>
      </c>
      <c r="D54" s="41">
        <f t="shared" si="6"/>
        <v>16</v>
      </c>
      <c r="E54" s="42" t="str">
        <f t="shared" si="2"/>
        <v>ALICANTE</v>
      </c>
      <c r="F54" s="42">
        <f t="shared" si="7"/>
        <v>183250</v>
      </c>
      <c r="G54" s="42">
        <f t="shared" si="8"/>
        <v>194187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151026</v>
      </c>
      <c r="G55" s="42">
        <f t="shared" si="8"/>
        <v>88162</v>
      </c>
    </row>
    <row r="56" spans="1:7" x14ac:dyDescent="0.25">
      <c r="A56" s="42" t="str">
        <f t="shared" si="3"/>
        <v>MELILLA</v>
      </c>
      <c r="B56" s="41">
        <f t="shared" si="4"/>
        <v>316989</v>
      </c>
      <c r="C56" s="41">
        <f t="shared" si="5"/>
        <v>296616</v>
      </c>
      <c r="D56" s="41">
        <f t="shared" si="6"/>
        <v>13</v>
      </c>
      <c r="E56" s="42" t="str">
        <f t="shared" si="2"/>
        <v>SEVILLA</v>
      </c>
      <c r="F56" s="42">
        <f t="shared" si="9"/>
        <v>122071</v>
      </c>
      <c r="G56" s="42">
        <f t="shared" si="8"/>
        <v>418315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FERROL-SAN CIBRAO</v>
      </c>
      <c r="F57" s="42">
        <f t="shared" si="9"/>
        <v>116211</v>
      </c>
      <c r="G57" s="42">
        <f t="shared" si="8"/>
        <v>88814</v>
      </c>
    </row>
    <row r="58" spans="1:7" x14ac:dyDescent="0.25">
      <c r="A58" s="42" t="str">
        <f t="shared" si="3"/>
        <v>PASAIA</v>
      </c>
      <c r="B58" s="41">
        <f t="shared" si="4"/>
        <v>313354</v>
      </c>
      <c r="C58" s="41">
        <f t="shared" si="5"/>
        <v>290949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13052</v>
      </c>
    </row>
    <row r="59" spans="1:7" x14ac:dyDescent="0.25">
      <c r="A59" s="42" t="str">
        <f t="shared" si="3"/>
        <v>SANTA CRUZ DE TENERIFE</v>
      </c>
      <c r="B59" s="41">
        <f t="shared" si="4"/>
        <v>2153647</v>
      </c>
      <c r="C59" s="41">
        <f t="shared" si="5"/>
        <v>2137426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551911</v>
      </c>
      <c r="C60" s="41">
        <f t="shared" si="5"/>
        <v>514574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122071</v>
      </c>
      <c r="C61" s="41">
        <f t="shared" si="5"/>
        <v>418315</v>
      </c>
      <c r="D61" s="41">
        <f t="shared" si="6"/>
        <v>19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541350</v>
      </c>
      <c r="C62" s="41">
        <f t="shared" si="5"/>
        <v>391081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2359611</v>
      </c>
      <c r="C63" s="41">
        <f t="shared" si="5"/>
        <v>2309318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629393</v>
      </c>
      <c r="C64" s="41">
        <f t="shared" si="5"/>
        <v>598843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0</v>
      </c>
      <c r="D7" s="35">
        <v>0</v>
      </c>
      <c r="E7" s="35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14068</v>
      </c>
      <c r="C8" s="36">
        <v>14874</v>
      </c>
      <c r="D8" s="36">
        <v>92057</v>
      </c>
      <c r="E8" s="36">
        <v>96135</v>
      </c>
      <c r="F8" s="13">
        <f t="shared" ref="F8:F35" si="0">((E8*100)/D8)-100</f>
        <v>4.4298641059343709</v>
      </c>
      <c r="G8" s="1"/>
      <c r="H8" s="1"/>
      <c r="I8" s="1"/>
    </row>
    <row r="9" spans="1:12" x14ac:dyDescent="0.25">
      <c r="A9" s="8" t="s">
        <v>43</v>
      </c>
      <c r="B9" s="35">
        <v>9</v>
      </c>
      <c r="C9" s="35">
        <v>15</v>
      </c>
      <c r="D9" s="35">
        <v>42</v>
      </c>
      <c r="E9" s="35">
        <v>121</v>
      </c>
      <c r="F9" s="10">
        <f t="shared" si="0"/>
        <v>188.09523809523807</v>
      </c>
      <c r="G9" s="1"/>
      <c r="H9" s="1"/>
      <c r="I9" s="1"/>
    </row>
    <row r="10" spans="1:12" x14ac:dyDescent="0.25">
      <c r="A10" s="11" t="s">
        <v>44</v>
      </c>
      <c r="B10" s="36">
        <v>888</v>
      </c>
      <c r="C10" s="36">
        <v>876</v>
      </c>
      <c r="D10" s="36">
        <v>6117</v>
      </c>
      <c r="E10" s="36">
        <v>5714</v>
      </c>
      <c r="F10" s="17">
        <f t="shared" si="0"/>
        <v>-6.5881968285107035</v>
      </c>
      <c r="G10" s="1"/>
      <c r="H10" s="1"/>
      <c r="I10" s="1"/>
    </row>
    <row r="11" spans="1:12" x14ac:dyDescent="0.25">
      <c r="A11" s="8" t="s">
        <v>45</v>
      </c>
      <c r="B11" s="35">
        <v>275471</v>
      </c>
      <c r="C11" s="35">
        <v>278484</v>
      </c>
      <c r="D11" s="35">
        <v>1878196.99</v>
      </c>
      <c r="E11" s="35">
        <v>1771153</v>
      </c>
      <c r="F11" s="10">
        <f t="shared" si="0"/>
        <v>-5.6992951522087196</v>
      </c>
      <c r="G11" s="1"/>
      <c r="H11" s="1"/>
      <c r="I11" s="1"/>
    </row>
    <row r="12" spans="1:12" x14ac:dyDescent="0.25">
      <c r="A12" s="11" t="s">
        <v>46</v>
      </c>
      <c r="B12" s="36">
        <v>10097.5</v>
      </c>
      <c r="C12" s="36">
        <v>16131</v>
      </c>
      <c r="D12" s="36">
        <v>74858</v>
      </c>
      <c r="E12" s="36">
        <v>88818.5</v>
      </c>
      <c r="F12" s="13">
        <f t="shared" si="0"/>
        <v>18.649309359053134</v>
      </c>
      <c r="G12" s="1"/>
      <c r="H12" s="1"/>
      <c r="I12" s="1"/>
    </row>
    <row r="13" spans="1:12" x14ac:dyDescent="0.25">
      <c r="A13" s="8" t="s">
        <v>47</v>
      </c>
      <c r="B13" s="35">
        <v>13248</v>
      </c>
      <c r="C13" s="35">
        <v>20311</v>
      </c>
      <c r="D13" s="35">
        <v>110420</v>
      </c>
      <c r="E13" s="35">
        <v>125032</v>
      </c>
      <c r="F13" s="10">
        <f t="shared" si="0"/>
        <v>13.233109943850749</v>
      </c>
      <c r="G13" s="1"/>
      <c r="H13" s="1"/>
      <c r="I13" s="1"/>
    </row>
    <row r="14" spans="1:12" x14ac:dyDescent="0.25">
      <c r="A14" s="11" t="s">
        <v>48</v>
      </c>
      <c r="B14" s="36">
        <v>176926</v>
      </c>
      <c r="C14" s="36">
        <v>205984</v>
      </c>
      <c r="D14" s="36">
        <v>1216209</v>
      </c>
      <c r="E14" s="36">
        <v>1315699</v>
      </c>
      <c r="F14" s="13">
        <f t="shared" si="0"/>
        <v>8.1803374255576102</v>
      </c>
      <c r="G14" s="1"/>
      <c r="H14" s="1"/>
      <c r="I14" s="1"/>
    </row>
    <row r="15" spans="1:12" x14ac:dyDescent="0.25">
      <c r="A15" s="8" t="s">
        <v>49</v>
      </c>
      <c r="B15" s="35">
        <v>41246</v>
      </c>
      <c r="C15" s="35">
        <v>43346</v>
      </c>
      <c r="D15" s="35">
        <v>278251</v>
      </c>
      <c r="E15" s="35">
        <v>297221</v>
      </c>
      <c r="F15" s="10">
        <f t="shared" si="0"/>
        <v>6.8175855612378768</v>
      </c>
      <c r="G15" s="1"/>
      <c r="H15" s="1"/>
      <c r="I15" s="1"/>
    </row>
    <row r="16" spans="1:12" x14ac:dyDescent="0.25">
      <c r="A16" s="11" t="s">
        <v>50</v>
      </c>
      <c r="B16" s="36">
        <v>4352</v>
      </c>
      <c r="C16" s="36">
        <v>1424</v>
      </c>
      <c r="D16" s="36">
        <v>21040</v>
      </c>
      <c r="E16" s="36">
        <v>21237</v>
      </c>
      <c r="F16" s="13">
        <f t="shared" si="0"/>
        <v>0.93631178707224194</v>
      </c>
      <c r="G16" s="1"/>
      <c r="H16" s="1"/>
      <c r="I16" s="1"/>
    </row>
    <row r="17" spans="1:9" x14ac:dyDescent="0.25">
      <c r="A17" s="8" t="s">
        <v>51</v>
      </c>
      <c r="B17" s="35">
        <v>6303</v>
      </c>
      <c r="C17" s="35">
        <v>5553</v>
      </c>
      <c r="D17" s="35">
        <v>24886</v>
      </c>
      <c r="E17" s="35">
        <v>34104</v>
      </c>
      <c r="F17" s="10">
        <f t="shared" si="0"/>
        <v>37.0409065337941</v>
      </c>
      <c r="G17" s="1"/>
      <c r="H17" s="1"/>
      <c r="I17" s="1"/>
    </row>
    <row r="18" spans="1:9" x14ac:dyDescent="0.25">
      <c r="A18" s="11" t="s">
        <v>52</v>
      </c>
      <c r="B18" s="36">
        <v>713</v>
      </c>
      <c r="C18" s="36">
        <v>517</v>
      </c>
      <c r="D18" s="36">
        <v>5023</v>
      </c>
      <c r="E18" s="36">
        <v>4760</v>
      </c>
      <c r="F18" s="13">
        <f t="shared" si="0"/>
        <v>-5.2359147919570006</v>
      </c>
      <c r="G18" s="1"/>
      <c r="H18" s="1"/>
      <c r="I18" s="1"/>
    </row>
    <row r="19" spans="1:9" x14ac:dyDescent="0.25">
      <c r="A19" s="8" t="s">
        <v>53</v>
      </c>
      <c r="B19" s="35">
        <v>0</v>
      </c>
      <c r="C19" s="35">
        <v>27</v>
      </c>
      <c r="D19" s="35">
        <v>22</v>
      </c>
      <c r="E19" s="35">
        <v>94</v>
      </c>
      <c r="F19" s="10">
        <f t="shared" si="0"/>
        <v>327.27272727272725</v>
      </c>
      <c r="G19" s="1"/>
      <c r="H19" s="1"/>
      <c r="I19" s="1"/>
    </row>
    <row r="20" spans="1:9" x14ac:dyDescent="0.25">
      <c r="A20" s="11" t="s">
        <v>54</v>
      </c>
      <c r="B20" s="36">
        <v>346</v>
      </c>
      <c r="C20" s="36">
        <v>687</v>
      </c>
      <c r="D20" s="36">
        <v>3601</v>
      </c>
      <c r="E20" s="36">
        <v>3169</v>
      </c>
      <c r="F20" s="13">
        <f t="shared" si="0"/>
        <v>-11.996667592335456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100982</v>
      </c>
      <c r="C22" s="36">
        <v>114068</v>
      </c>
      <c r="D22" s="36">
        <v>710540</v>
      </c>
      <c r="E22" s="36">
        <v>724422</v>
      </c>
      <c r="F22" s="13">
        <f t="shared" si="0"/>
        <v>1.9537253356601951</v>
      </c>
      <c r="G22" s="1"/>
      <c r="H22" s="1"/>
      <c r="I22" s="1"/>
    </row>
    <row r="23" spans="1:9" x14ac:dyDescent="0.25">
      <c r="A23" s="8" t="s">
        <v>57</v>
      </c>
      <c r="B23" s="35">
        <v>26386</v>
      </c>
      <c r="C23" s="35">
        <v>43412</v>
      </c>
      <c r="D23" s="35">
        <v>124704</v>
      </c>
      <c r="E23" s="35">
        <v>221444</v>
      </c>
      <c r="F23" s="10">
        <f t="shared" si="0"/>
        <v>77.575699255837833</v>
      </c>
      <c r="G23" s="1"/>
      <c r="H23" s="1"/>
      <c r="I23" s="1"/>
    </row>
    <row r="24" spans="1:9" x14ac:dyDescent="0.25">
      <c r="A24" s="11" t="s">
        <v>58</v>
      </c>
      <c r="B24" s="36">
        <v>2949</v>
      </c>
      <c r="C24" s="36">
        <v>3671</v>
      </c>
      <c r="D24" s="36">
        <v>18553</v>
      </c>
      <c r="E24" s="36">
        <v>22026</v>
      </c>
      <c r="F24" s="13">
        <f t="shared" si="0"/>
        <v>18.719344580391308</v>
      </c>
      <c r="G24" s="1"/>
      <c r="H24" s="1"/>
      <c r="I24" s="1"/>
    </row>
    <row r="25" spans="1:9" x14ac:dyDescent="0.25">
      <c r="A25" s="8" t="s">
        <v>59</v>
      </c>
      <c r="B25" s="35">
        <v>1245</v>
      </c>
      <c r="C25" s="35">
        <v>969</v>
      </c>
      <c r="D25" s="35">
        <v>10042</v>
      </c>
      <c r="E25" s="35">
        <v>11090</v>
      </c>
      <c r="F25" s="10">
        <f t="shared" si="0"/>
        <v>10.436168094005183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0</v>
      </c>
      <c r="C27" s="35">
        <v>0</v>
      </c>
      <c r="D27" s="35">
        <v>0</v>
      </c>
      <c r="E27" s="35">
        <v>2.5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6">
        <v>37249</v>
      </c>
      <c r="C28" s="36">
        <v>39337</v>
      </c>
      <c r="D28" s="36">
        <v>262333</v>
      </c>
      <c r="E28" s="36">
        <v>266264</v>
      </c>
      <c r="F28" s="13">
        <f t="shared" si="0"/>
        <v>1.4984771264004166</v>
      </c>
      <c r="G28" s="1"/>
      <c r="H28" s="1"/>
      <c r="I28" s="1"/>
    </row>
    <row r="29" spans="1:9" x14ac:dyDescent="0.25">
      <c r="A29" s="8" t="s">
        <v>63</v>
      </c>
      <c r="B29" s="35">
        <v>1</v>
      </c>
      <c r="C29" s="35">
        <v>4</v>
      </c>
      <c r="D29" s="35">
        <v>67</v>
      </c>
      <c r="E29" s="35">
        <v>72</v>
      </c>
      <c r="F29" s="10">
        <f t="shared" si="0"/>
        <v>7.4626865671641838</v>
      </c>
      <c r="G29" s="1"/>
      <c r="H29" s="1"/>
      <c r="I29" s="1"/>
    </row>
    <row r="30" spans="1:9" x14ac:dyDescent="0.25">
      <c r="A30" s="11" t="s">
        <v>64</v>
      </c>
      <c r="B30" s="36">
        <v>10975</v>
      </c>
      <c r="C30" s="36">
        <v>9974</v>
      </c>
      <c r="D30" s="36">
        <v>68052</v>
      </c>
      <c r="E30" s="36">
        <v>67835</v>
      </c>
      <c r="F30" s="13">
        <f t="shared" si="0"/>
        <v>-0.31887380238640617</v>
      </c>
      <c r="G30" s="1"/>
      <c r="H30" s="1"/>
      <c r="I30" s="1"/>
    </row>
    <row r="31" spans="1:9" x14ac:dyDescent="0.25">
      <c r="A31" s="8" t="s">
        <v>65</v>
      </c>
      <c r="B31" s="35">
        <v>693.5</v>
      </c>
      <c r="C31" s="35">
        <v>280</v>
      </c>
      <c r="D31" s="35">
        <v>3397.5</v>
      </c>
      <c r="E31" s="35">
        <v>4121.5</v>
      </c>
      <c r="F31" s="10">
        <f t="shared" si="0"/>
        <v>21.30978660779985</v>
      </c>
      <c r="G31" s="1"/>
      <c r="H31" s="1"/>
      <c r="I31" s="1"/>
    </row>
    <row r="32" spans="1:9" x14ac:dyDescent="0.25">
      <c r="A32" s="11" t="s">
        <v>66</v>
      </c>
      <c r="B32" s="36">
        <v>210555</v>
      </c>
      <c r="C32" s="36">
        <v>218350</v>
      </c>
      <c r="D32" s="36">
        <v>1393848</v>
      </c>
      <c r="E32" s="36">
        <v>1495625</v>
      </c>
      <c r="F32" s="13">
        <f t="shared" si="0"/>
        <v>7.3018722271008016</v>
      </c>
      <c r="G32" s="1"/>
      <c r="H32" s="1"/>
      <c r="I32" s="1"/>
    </row>
    <row r="33" spans="1:9" x14ac:dyDescent="0.25">
      <c r="A33" s="8" t="s">
        <v>67</v>
      </c>
      <c r="B33" s="35">
        <v>18836</v>
      </c>
      <c r="C33" s="35">
        <v>20106</v>
      </c>
      <c r="D33" s="35">
        <v>122188</v>
      </c>
      <c r="E33" s="35">
        <v>132772</v>
      </c>
      <c r="F33" s="10">
        <f t="shared" si="0"/>
        <v>8.6620617409238179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38</v>
      </c>
      <c r="D34" s="36">
        <v>0</v>
      </c>
      <c r="E34" s="36">
        <v>57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953539</v>
      </c>
      <c r="C35" s="15">
        <f t="shared" ref="C35:E35" si="1">SUM(C7:C34)</f>
        <v>1038438</v>
      </c>
      <c r="D35" s="15">
        <f t="shared" si="1"/>
        <v>6424447.4900000002</v>
      </c>
      <c r="E35" s="15">
        <f t="shared" si="1"/>
        <v>6708988.5</v>
      </c>
      <c r="F35" s="16">
        <f t="shared" si="0"/>
        <v>4.4290347215523695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1771153</v>
      </c>
      <c r="G38" s="42">
        <f>LOOKUP(E38,$A$38:$A$65,$C$38:$C$65)</f>
        <v>1878196.99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96135</v>
      </c>
      <c r="C39" s="41">
        <f t="shared" ref="C39:C65" si="5">D8</f>
        <v>92057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1495625</v>
      </c>
      <c r="G39" s="42">
        <f t="shared" ref="G39:G65" si="8">LOOKUP(E39,$A$38:$A$65,$C$38:$C$65)</f>
        <v>1393848</v>
      </c>
    </row>
    <row r="40" spans="1:9" x14ac:dyDescent="0.25">
      <c r="A40" s="42" t="str">
        <f t="shared" si="3"/>
        <v>ALMERIA</v>
      </c>
      <c r="B40" s="41">
        <f t="shared" si="4"/>
        <v>121</v>
      </c>
      <c r="C40" s="41">
        <f t="shared" si="5"/>
        <v>42</v>
      </c>
      <c r="D40" s="41">
        <f t="shared" si="6"/>
        <v>21</v>
      </c>
      <c r="E40" s="42" t="str">
        <f t="shared" si="2"/>
        <v>BARCELONA</v>
      </c>
      <c r="F40" s="42">
        <f t="shared" si="7"/>
        <v>1315699</v>
      </c>
      <c r="G40" s="42">
        <f t="shared" si="8"/>
        <v>1216209</v>
      </c>
    </row>
    <row r="41" spans="1:9" x14ac:dyDescent="0.25">
      <c r="A41" s="42" t="str">
        <f t="shared" si="3"/>
        <v>AVILES</v>
      </c>
      <c r="B41" s="41">
        <f t="shared" si="4"/>
        <v>5714</v>
      </c>
      <c r="C41" s="41">
        <f t="shared" si="5"/>
        <v>6117</v>
      </c>
      <c r="D41" s="41">
        <f t="shared" si="6"/>
        <v>17</v>
      </c>
      <c r="E41" s="42" t="str">
        <f t="shared" si="2"/>
        <v>LAS PALMAS</v>
      </c>
      <c r="F41" s="42">
        <f t="shared" si="7"/>
        <v>724422</v>
      </c>
      <c r="G41" s="42">
        <f t="shared" si="8"/>
        <v>710540</v>
      </c>
    </row>
    <row r="42" spans="1:9" x14ac:dyDescent="0.25">
      <c r="A42" s="42" t="str">
        <f t="shared" si="3"/>
        <v>BAHIA DE ALGECIRAS</v>
      </c>
      <c r="B42" s="41">
        <f t="shared" si="4"/>
        <v>1771153</v>
      </c>
      <c r="C42" s="41">
        <f t="shared" si="5"/>
        <v>1878196.99</v>
      </c>
      <c r="D42" s="41">
        <f t="shared" si="6"/>
        <v>1</v>
      </c>
      <c r="E42" s="42" t="str">
        <f t="shared" si="2"/>
        <v>BILBAO</v>
      </c>
      <c r="F42" s="42">
        <f t="shared" si="7"/>
        <v>297221</v>
      </c>
      <c r="G42" s="42">
        <f t="shared" si="8"/>
        <v>278251</v>
      </c>
    </row>
    <row r="43" spans="1:9" x14ac:dyDescent="0.25">
      <c r="A43" s="42" t="str">
        <f t="shared" si="3"/>
        <v>BAHIA DE CADIZ</v>
      </c>
      <c r="B43" s="41">
        <f t="shared" si="4"/>
        <v>88818.5</v>
      </c>
      <c r="C43" s="41">
        <f t="shared" si="5"/>
        <v>74858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266264</v>
      </c>
      <c r="G43" s="42">
        <f t="shared" si="8"/>
        <v>262333</v>
      </c>
    </row>
    <row r="44" spans="1:9" x14ac:dyDescent="0.25">
      <c r="A44" s="42" t="str">
        <f t="shared" si="3"/>
        <v>BALEARES</v>
      </c>
      <c r="B44" s="41">
        <f t="shared" si="4"/>
        <v>125032</v>
      </c>
      <c r="C44" s="41">
        <f t="shared" si="5"/>
        <v>110420</v>
      </c>
      <c r="D44" s="41">
        <f t="shared" si="6"/>
        <v>9</v>
      </c>
      <c r="E44" s="42" t="str">
        <f t="shared" si="2"/>
        <v>MALAGA</v>
      </c>
      <c r="F44" s="42">
        <f t="shared" si="7"/>
        <v>221444</v>
      </c>
      <c r="G44" s="42">
        <f t="shared" si="8"/>
        <v>124704</v>
      </c>
    </row>
    <row r="45" spans="1:9" x14ac:dyDescent="0.25">
      <c r="A45" s="42" t="str">
        <f t="shared" si="3"/>
        <v>BARCELONA</v>
      </c>
      <c r="B45" s="41">
        <f t="shared" si="4"/>
        <v>1315699</v>
      </c>
      <c r="C45" s="41">
        <f t="shared" si="5"/>
        <v>1216209</v>
      </c>
      <c r="D45" s="41">
        <f t="shared" si="6"/>
        <v>3</v>
      </c>
      <c r="E45" s="42" t="str">
        <f t="shared" si="2"/>
        <v>VIGO</v>
      </c>
      <c r="F45" s="42">
        <f t="shared" si="7"/>
        <v>132772</v>
      </c>
      <c r="G45" s="42">
        <f t="shared" si="8"/>
        <v>122188</v>
      </c>
    </row>
    <row r="46" spans="1:9" x14ac:dyDescent="0.25">
      <c r="A46" s="42" t="str">
        <f t="shared" si="3"/>
        <v>BILBAO</v>
      </c>
      <c r="B46" s="41">
        <f t="shared" si="4"/>
        <v>297221</v>
      </c>
      <c r="C46" s="41">
        <f t="shared" si="5"/>
        <v>278251</v>
      </c>
      <c r="D46" s="41">
        <f t="shared" si="6"/>
        <v>5</v>
      </c>
      <c r="E46" s="42" t="str">
        <f t="shared" si="2"/>
        <v>BALEARES</v>
      </c>
      <c r="F46" s="42">
        <f t="shared" si="7"/>
        <v>125032</v>
      </c>
      <c r="G46" s="42">
        <f t="shared" si="8"/>
        <v>110420</v>
      </c>
    </row>
    <row r="47" spans="1:9" x14ac:dyDescent="0.25">
      <c r="A47" s="42" t="str">
        <f t="shared" si="3"/>
        <v>CARTAGENA</v>
      </c>
      <c r="B47" s="41">
        <f t="shared" si="4"/>
        <v>21237</v>
      </c>
      <c r="C47" s="41">
        <f t="shared" si="5"/>
        <v>21040</v>
      </c>
      <c r="D47" s="41">
        <f t="shared" si="6"/>
        <v>15</v>
      </c>
      <c r="E47" s="42" t="str">
        <f t="shared" si="2"/>
        <v>ALICANTE</v>
      </c>
      <c r="F47" s="42">
        <f t="shared" si="7"/>
        <v>96135</v>
      </c>
      <c r="G47" s="42">
        <f t="shared" si="8"/>
        <v>92057</v>
      </c>
    </row>
    <row r="48" spans="1:9" x14ac:dyDescent="0.25">
      <c r="A48" s="42" t="str">
        <f t="shared" si="3"/>
        <v>CASTELLON</v>
      </c>
      <c r="B48" s="41">
        <f t="shared" si="4"/>
        <v>34104</v>
      </c>
      <c r="C48" s="41">
        <f t="shared" si="5"/>
        <v>24886</v>
      </c>
      <c r="D48" s="41">
        <f t="shared" si="6"/>
        <v>13</v>
      </c>
      <c r="E48" s="42" t="str">
        <f t="shared" si="2"/>
        <v>BAHIA DE CADIZ</v>
      </c>
      <c r="F48" s="42">
        <f t="shared" si="7"/>
        <v>88818.5</v>
      </c>
      <c r="G48" s="42">
        <f t="shared" si="8"/>
        <v>74858</v>
      </c>
    </row>
    <row r="49" spans="1:7" x14ac:dyDescent="0.25">
      <c r="A49" s="42" t="str">
        <f t="shared" si="3"/>
        <v>CEUTA</v>
      </c>
      <c r="B49" s="41">
        <f t="shared" si="4"/>
        <v>4760</v>
      </c>
      <c r="C49" s="41">
        <f t="shared" si="5"/>
        <v>5023</v>
      </c>
      <c r="D49" s="41">
        <f t="shared" si="6"/>
        <v>18</v>
      </c>
      <c r="E49" s="42" t="str">
        <f t="shared" si="2"/>
        <v>SEVILLA</v>
      </c>
      <c r="F49" s="42">
        <f t="shared" si="7"/>
        <v>67835</v>
      </c>
      <c r="G49" s="42">
        <f t="shared" si="8"/>
        <v>68052</v>
      </c>
    </row>
    <row r="50" spans="1:7" x14ac:dyDescent="0.25">
      <c r="A50" s="42" t="str">
        <f t="shared" si="3"/>
        <v>FERROL-SAN CIBRAO</v>
      </c>
      <c r="B50" s="41">
        <f t="shared" si="4"/>
        <v>94</v>
      </c>
      <c r="C50" s="41">
        <f t="shared" si="5"/>
        <v>22</v>
      </c>
      <c r="D50" s="41">
        <f t="shared" si="6"/>
        <v>22</v>
      </c>
      <c r="E50" s="42" t="str">
        <f t="shared" si="2"/>
        <v>CASTELLON</v>
      </c>
      <c r="F50" s="42">
        <f t="shared" si="7"/>
        <v>34104</v>
      </c>
      <c r="G50" s="42">
        <f t="shared" si="8"/>
        <v>24886</v>
      </c>
    </row>
    <row r="51" spans="1:7" x14ac:dyDescent="0.25">
      <c r="A51" s="42" t="str">
        <f t="shared" si="3"/>
        <v>GIJON</v>
      </c>
      <c r="B51" s="41">
        <f t="shared" si="4"/>
        <v>3169</v>
      </c>
      <c r="C51" s="41">
        <f t="shared" si="5"/>
        <v>3601</v>
      </c>
      <c r="D51" s="41">
        <f t="shared" si="6"/>
        <v>20</v>
      </c>
      <c r="E51" s="42" t="str">
        <f t="shared" si="2"/>
        <v>MARIN Y RIA DE PONTEVEDRA</v>
      </c>
      <c r="F51" s="42">
        <f t="shared" si="7"/>
        <v>22026</v>
      </c>
      <c r="G51" s="42">
        <f t="shared" si="8"/>
        <v>18553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21237</v>
      </c>
      <c r="G52" s="42">
        <f t="shared" si="8"/>
        <v>21040</v>
      </c>
    </row>
    <row r="53" spans="1:7" x14ac:dyDescent="0.25">
      <c r="A53" s="42" t="str">
        <f t="shared" si="3"/>
        <v>LAS PALMAS</v>
      </c>
      <c r="B53" s="41">
        <f t="shared" si="4"/>
        <v>724422</v>
      </c>
      <c r="C53" s="41">
        <f t="shared" si="5"/>
        <v>710540</v>
      </c>
      <c r="D53" s="41">
        <f t="shared" si="6"/>
        <v>4</v>
      </c>
      <c r="E53" s="42" t="str">
        <f t="shared" si="2"/>
        <v>MELILLA</v>
      </c>
      <c r="F53" s="42">
        <f t="shared" si="7"/>
        <v>11090</v>
      </c>
      <c r="G53" s="42">
        <f t="shared" si="8"/>
        <v>10042</v>
      </c>
    </row>
    <row r="54" spans="1:7" x14ac:dyDescent="0.25">
      <c r="A54" s="42" t="str">
        <f t="shared" si="3"/>
        <v>MALAGA</v>
      </c>
      <c r="B54" s="41">
        <f t="shared" si="4"/>
        <v>221444</v>
      </c>
      <c r="C54" s="41">
        <f t="shared" si="5"/>
        <v>124704</v>
      </c>
      <c r="D54" s="41">
        <f t="shared" si="6"/>
        <v>7</v>
      </c>
      <c r="E54" s="42" t="str">
        <f t="shared" si="2"/>
        <v>AVILES</v>
      </c>
      <c r="F54" s="42">
        <f t="shared" si="7"/>
        <v>5714</v>
      </c>
      <c r="G54" s="42">
        <f t="shared" si="8"/>
        <v>6117</v>
      </c>
    </row>
    <row r="55" spans="1:7" x14ac:dyDescent="0.25">
      <c r="A55" s="42" t="str">
        <f t="shared" si="3"/>
        <v>MARIN Y RIA DE PONTEVEDRA</v>
      </c>
      <c r="B55" s="41">
        <f t="shared" si="4"/>
        <v>22026</v>
      </c>
      <c r="C55" s="41">
        <f t="shared" si="5"/>
        <v>18553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4760</v>
      </c>
      <c r="G55" s="42">
        <f t="shared" si="8"/>
        <v>5023</v>
      </c>
    </row>
    <row r="56" spans="1:7" x14ac:dyDescent="0.25">
      <c r="A56" s="42" t="str">
        <f t="shared" si="3"/>
        <v>MELILLA</v>
      </c>
      <c r="B56" s="41">
        <f t="shared" si="4"/>
        <v>11090</v>
      </c>
      <c r="C56" s="41">
        <f t="shared" si="5"/>
        <v>10042</v>
      </c>
      <c r="D56" s="41">
        <f t="shared" si="6"/>
        <v>16</v>
      </c>
      <c r="E56" s="42" t="str">
        <f t="shared" si="2"/>
        <v>TARRAGONA</v>
      </c>
      <c r="F56" s="42">
        <f t="shared" si="9"/>
        <v>4121.5</v>
      </c>
      <c r="G56" s="42">
        <f t="shared" si="8"/>
        <v>3397.5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GIJON</v>
      </c>
      <c r="F57" s="42">
        <f t="shared" si="9"/>
        <v>3169</v>
      </c>
      <c r="G57" s="42">
        <f t="shared" si="8"/>
        <v>3601</v>
      </c>
    </row>
    <row r="58" spans="1:7" x14ac:dyDescent="0.25">
      <c r="A58" s="42" t="str">
        <f t="shared" si="3"/>
        <v>PASAIA</v>
      </c>
      <c r="B58" s="41">
        <f t="shared" si="4"/>
        <v>2.5</v>
      </c>
      <c r="C58" s="41">
        <f t="shared" si="5"/>
        <v>0</v>
      </c>
      <c r="D58" s="41">
        <f t="shared" si="6"/>
        <v>25</v>
      </c>
      <c r="E58" s="42" t="str">
        <f t="shared" si="2"/>
        <v>ALMERIA</v>
      </c>
      <c r="F58" s="42">
        <f t="shared" si="9"/>
        <v>121</v>
      </c>
      <c r="G58" s="42">
        <f t="shared" si="8"/>
        <v>42</v>
      </c>
    </row>
    <row r="59" spans="1:7" x14ac:dyDescent="0.25">
      <c r="A59" s="42" t="str">
        <f t="shared" si="3"/>
        <v>SANTA CRUZ DE TENERIFE</v>
      </c>
      <c r="B59" s="41">
        <f t="shared" si="4"/>
        <v>266264</v>
      </c>
      <c r="C59" s="41">
        <f t="shared" si="5"/>
        <v>262333</v>
      </c>
      <c r="D59" s="41">
        <f t="shared" si="6"/>
        <v>6</v>
      </c>
      <c r="E59" s="42" t="str">
        <f t="shared" si="2"/>
        <v>FERROL-SAN CIBRAO</v>
      </c>
      <c r="F59" s="42">
        <f t="shared" si="9"/>
        <v>94</v>
      </c>
      <c r="G59" s="42">
        <f t="shared" si="8"/>
        <v>22</v>
      </c>
    </row>
    <row r="60" spans="1:7" x14ac:dyDescent="0.25">
      <c r="A60" s="42" t="str">
        <f t="shared" si="3"/>
        <v>SANTANDER</v>
      </c>
      <c r="B60" s="41">
        <f t="shared" si="4"/>
        <v>72</v>
      </c>
      <c r="C60" s="41">
        <f t="shared" si="5"/>
        <v>67</v>
      </c>
      <c r="D60" s="41">
        <f t="shared" si="6"/>
        <v>23</v>
      </c>
      <c r="E60" s="42" t="str">
        <f t="shared" si="2"/>
        <v>SANTANDER</v>
      </c>
      <c r="F60" s="42">
        <f t="shared" si="9"/>
        <v>72</v>
      </c>
      <c r="G60" s="42">
        <f t="shared" si="8"/>
        <v>67</v>
      </c>
    </row>
    <row r="61" spans="1:7" x14ac:dyDescent="0.25">
      <c r="A61" s="42" t="str">
        <f t="shared" si="3"/>
        <v>SEVILLA</v>
      </c>
      <c r="B61" s="41">
        <f t="shared" si="4"/>
        <v>67835</v>
      </c>
      <c r="C61" s="41">
        <f t="shared" si="5"/>
        <v>68052</v>
      </c>
      <c r="D61" s="41">
        <f t="shared" si="6"/>
        <v>12</v>
      </c>
      <c r="E61" s="42" t="str">
        <f t="shared" si="2"/>
        <v>VILAGARCIA</v>
      </c>
      <c r="F61" s="42">
        <f t="shared" si="9"/>
        <v>57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4121.5</v>
      </c>
      <c r="C62" s="41">
        <f t="shared" si="5"/>
        <v>3397.5</v>
      </c>
      <c r="D62" s="41">
        <f t="shared" si="6"/>
        <v>19</v>
      </c>
      <c r="E62" s="42" t="str">
        <f t="shared" si="2"/>
        <v>PASAIA</v>
      </c>
      <c r="F62" s="42">
        <f t="shared" si="9"/>
        <v>2.5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1495625</v>
      </c>
      <c r="C63" s="41">
        <f t="shared" si="5"/>
        <v>1393848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132772</v>
      </c>
      <c r="C64" s="41">
        <f t="shared" si="5"/>
        <v>122188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57</v>
      </c>
      <c r="C65" s="41">
        <f t="shared" si="5"/>
        <v>0</v>
      </c>
      <c r="D65" s="41">
        <f t="shared" si="6"/>
        <v>24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262900.5</v>
      </c>
      <c r="C11" s="37">
        <v>264470</v>
      </c>
      <c r="D11" s="37">
        <v>1788080.39</v>
      </c>
      <c r="E11" s="37">
        <v>1496440</v>
      </c>
      <c r="F11" s="10">
        <f t="shared" si="0"/>
        <v>-16.310250458034488</v>
      </c>
      <c r="G11" s="1"/>
      <c r="H11" s="1"/>
      <c r="I11" s="1"/>
    </row>
    <row r="12" spans="1:12" x14ac:dyDescent="0.25">
      <c r="A12" s="11" t="s">
        <v>46</v>
      </c>
      <c r="B12" s="38">
        <v>5</v>
      </c>
      <c r="C12" s="38">
        <v>4688</v>
      </c>
      <c r="D12" s="38">
        <v>8979</v>
      </c>
      <c r="E12" s="38">
        <v>15936</v>
      </c>
      <c r="F12" s="13">
        <f t="shared" si="0"/>
        <v>77.480788506515211</v>
      </c>
      <c r="G12" s="1"/>
      <c r="H12" s="1"/>
      <c r="I12" s="1"/>
    </row>
    <row r="13" spans="1:12" x14ac:dyDescent="0.25">
      <c r="A13" s="8" t="s">
        <v>47</v>
      </c>
      <c r="B13" s="37">
        <v>105</v>
      </c>
      <c r="C13" s="37">
        <v>53</v>
      </c>
      <c r="D13" s="37">
        <v>2078</v>
      </c>
      <c r="E13" s="37">
        <v>481</v>
      </c>
      <c r="F13" s="10">
        <f t="shared" si="0"/>
        <v>-76.852743022136679</v>
      </c>
      <c r="G13" s="1"/>
      <c r="H13" s="1"/>
      <c r="I13" s="1"/>
    </row>
    <row r="14" spans="1:12" x14ac:dyDescent="0.25">
      <c r="A14" s="11" t="s">
        <v>48</v>
      </c>
      <c r="B14" s="38">
        <v>55529</v>
      </c>
      <c r="C14" s="38">
        <v>78234</v>
      </c>
      <c r="D14" s="38">
        <v>419597</v>
      </c>
      <c r="E14" s="38">
        <v>486003</v>
      </c>
      <c r="F14" s="13">
        <f t="shared" si="0"/>
        <v>15.826137937115845</v>
      </c>
      <c r="G14" s="1"/>
      <c r="H14" s="1"/>
      <c r="I14" s="1"/>
    </row>
    <row r="15" spans="1:12" x14ac:dyDescent="0.25">
      <c r="A15" s="8" t="s">
        <v>49</v>
      </c>
      <c r="B15" s="37">
        <v>474</v>
      </c>
      <c r="C15" s="37">
        <v>767</v>
      </c>
      <c r="D15" s="37">
        <v>4980</v>
      </c>
      <c r="E15" s="37">
        <v>4902</v>
      </c>
      <c r="F15" s="10">
        <f t="shared" si="0"/>
        <v>-1.5662650602409656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489</v>
      </c>
      <c r="C17" s="37">
        <v>21</v>
      </c>
      <c r="D17" s="37">
        <v>580</v>
      </c>
      <c r="E17" s="37">
        <v>115</v>
      </c>
      <c r="F17" s="10">
        <f t="shared" si="0"/>
        <v>-80.172413793103445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25</v>
      </c>
      <c r="D18" s="38">
        <v>0</v>
      </c>
      <c r="E18" s="38">
        <v>25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58150</v>
      </c>
      <c r="C22" s="38">
        <v>68407</v>
      </c>
      <c r="D22" s="38">
        <v>412729</v>
      </c>
      <c r="E22" s="38">
        <v>422527</v>
      </c>
      <c r="F22" s="13">
        <f t="shared" si="0"/>
        <v>2.3739548226560316</v>
      </c>
      <c r="G22" s="1"/>
      <c r="H22" s="1"/>
      <c r="I22" s="1"/>
    </row>
    <row r="23" spans="1:9" x14ac:dyDescent="0.25">
      <c r="A23" s="8" t="s">
        <v>57</v>
      </c>
      <c r="B23" s="37">
        <v>26185</v>
      </c>
      <c r="C23" s="37">
        <v>42428</v>
      </c>
      <c r="D23" s="37">
        <v>123300</v>
      </c>
      <c r="E23" s="37">
        <v>213881</v>
      </c>
      <c r="F23" s="10">
        <f t="shared" si="0"/>
        <v>73.463909164639091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0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2549</v>
      </c>
      <c r="C28" s="38">
        <v>1985</v>
      </c>
      <c r="D28" s="38">
        <v>19154</v>
      </c>
      <c r="E28" s="38">
        <v>13109</v>
      </c>
      <c r="F28" s="13">
        <f t="shared" si="0"/>
        <v>-31.559987469980157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9</v>
      </c>
      <c r="C30" s="38">
        <v>0</v>
      </c>
      <c r="D30" s="38">
        <v>11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0</v>
      </c>
      <c r="C31" s="37">
        <v>56</v>
      </c>
      <c r="D31" s="37">
        <v>182</v>
      </c>
      <c r="E31" s="37">
        <v>1004</v>
      </c>
      <c r="F31" s="10">
        <f t="shared" si="0"/>
        <v>451.64835164835165</v>
      </c>
      <c r="G31" s="1"/>
      <c r="H31" s="1"/>
      <c r="I31" s="1"/>
    </row>
    <row r="32" spans="1:9" x14ac:dyDescent="0.25">
      <c r="A32" s="11" t="s">
        <v>66</v>
      </c>
      <c r="B32" s="38">
        <v>57399</v>
      </c>
      <c r="C32" s="38">
        <v>67844</v>
      </c>
      <c r="D32" s="38">
        <v>384189</v>
      </c>
      <c r="E32" s="38">
        <v>458497</v>
      </c>
      <c r="F32" s="13">
        <f t="shared" si="0"/>
        <v>19.341522011301734</v>
      </c>
      <c r="G32" s="1"/>
      <c r="H32" s="1"/>
      <c r="I32" s="1"/>
    </row>
    <row r="33" spans="1:9" x14ac:dyDescent="0.25">
      <c r="A33" s="8" t="s">
        <v>67</v>
      </c>
      <c r="B33" s="37">
        <v>289</v>
      </c>
      <c r="C33" s="37">
        <v>264</v>
      </c>
      <c r="D33" s="37">
        <v>2891</v>
      </c>
      <c r="E33" s="37">
        <v>1623</v>
      </c>
      <c r="F33" s="10">
        <f t="shared" si="0"/>
        <v>-43.860255966793495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464083.5</v>
      </c>
      <c r="C35" s="15">
        <f t="shared" ref="C35:E35" si="1">SUM(C7:C34)</f>
        <v>529242</v>
      </c>
      <c r="D35" s="15">
        <f t="shared" si="1"/>
        <v>3166750.3899999997</v>
      </c>
      <c r="E35" s="15">
        <f t="shared" si="1"/>
        <v>3114544</v>
      </c>
      <c r="F35" s="16">
        <f t="shared" si="0"/>
        <v>-1.6485792554050818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1496440</v>
      </c>
      <c r="G38" s="42">
        <f>LOOKUP(E38,$A$38:$A$65,$C$38:$C$65)</f>
        <v>1788080.39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486003</v>
      </c>
      <c r="G39" s="42">
        <f t="shared" ref="G39:G65" si="8">LOOKUP(E39,$A$38:$A$65,$C$38:$C$65)</f>
        <v>419597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458497</v>
      </c>
      <c r="G40" s="42">
        <f t="shared" si="8"/>
        <v>384189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422527</v>
      </c>
      <c r="G41" s="42">
        <f t="shared" si="8"/>
        <v>412729</v>
      </c>
    </row>
    <row r="42" spans="1:9" x14ac:dyDescent="0.25">
      <c r="A42" s="42" t="str">
        <f t="shared" si="3"/>
        <v>BAHIA DE ALGECIRAS</v>
      </c>
      <c r="B42" s="41">
        <f t="shared" si="4"/>
        <v>1496440</v>
      </c>
      <c r="C42" s="41">
        <f t="shared" si="5"/>
        <v>1788080.39</v>
      </c>
      <c r="D42" s="41">
        <f t="shared" si="6"/>
        <v>1</v>
      </c>
      <c r="E42" s="42" t="str">
        <f t="shared" si="2"/>
        <v>MALAGA</v>
      </c>
      <c r="F42" s="42">
        <f t="shared" si="7"/>
        <v>213881</v>
      </c>
      <c r="G42" s="42">
        <f t="shared" si="8"/>
        <v>123300</v>
      </c>
    </row>
    <row r="43" spans="1:9" x14ac:dyDescent="0.25">
      <c r="A43" s="42" t="str">
        <f t="shared" si="3"/>
        <v>BAHIA DE CADIZ</v>
      </c>
      <c r="B43" s="41">
        <f t="shared" si="4"/>
        <v>15936</v>
      </c>
      <c r="C43" s="41">
        <f t="shared" si="5"/>
        <v>8979</v>
      </c>
      <c r="D43" s="41">
        <f t="shared" si="6"/>
        <v>6</v>
      </c>
      <c r="E43" s="42" t="str">
        <f t="shared" si="2"/>
        <v>BAHIA DE CADIZ</v>
      </c>
      <c r="F43" s="42">
        <f t="shared" si="7"/>
        <v>15936</v>
      </c>
      <c r="G43" s="42">
        <f t="shared" si="8"/>
        <v>8979</v>
      </c>
    </row>
    <row r="44" spans="1:9" x14ac:dyDescent="0.25">
      <c r="A44" s="42" t="str">
        <f t="shared" si="3"/>
        <v>BALEARES</v>
      </c>
      <c r="B44" s="41">
        <f t="shared" si="4"/>
        <v>481</v>
      </c>
      <c r="C44" s="41">
        <f t="shared" si="5"/>
        <v>2078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13109</v>
      </c>
      <c r="G44" s="42">
        <f t="shared" si="8"/>
        <v>19154</v>
      </c>
    </row>
    <row r="45" spans="1:9" x14ac:dyDescent="0.25">
      <c r="A45" s="42" t="str">
        <f t="shared" si="3"/>
        <v>BARCELONA</v>
      </c>
      <c r="B45" s="41">
        <f t="shared" si="4"/>
        <v>486003</v>
      </c>
      <c r="C45" s="41">
        <f t="shared" si="5"/>
        <v>419597</v>
      </c>
      <c r="D45" s="41">
        <f t="shared" si="6"/>
        <v>2</v>
      </c>
      <c r="E45" s="42" t="str">
        <f t="shared" si="2"/>
        <v>BILBAO</v>
      </c>
      <c r="F45" s="42">
        <f t="shared" si="7"/>
        <v>4902</v>
      </c>
      <c r="G45" s="42">
        <f t="shared" si="8"/>
        <v>4980</v>
      </c>
    </row>
    <row r="46" spans="1:9" x14ac:dyDescent="0.25">
      <c r="A46" s="42" t="str">
        <f t="shared" si="3"/>
        <v>BILBAO</v>
      </c>
      <c r="B46" s="41">
        <f t="shared" si="4"/>
        <v>4902</v>
      </c>
      <c r="C46" s="41">
        <f t="shared" si="5"/>
        <v>4980</v>
      </c>
      <c r="D46" s="41">
        <f t="shared" si="6"/>
        <v>8</v>
      </c>
      <c r="E46" s="42" t="str">
        <f t="shared" si="2"/>
        <v>VIGO</v>
      </c>
      <c r="F46" s="42">
        <f t="shared" si="7"/>
        <v>1623</v>
      </c>
      <c r="G46" s="42">
        <f t="shared" si="8"/>
        <v>2891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1004</v>
      </c>
      <c r="G47" s="42">
        <f t="shared" si="8"/>
        <v>182</v>
      </c>
    </row>
    <row r="48" spans="1:9" x14ac:dyDescent="0.25">
      <c r="A48" s="42" t="str">
        <f t="shared" si="3"/>
        <v>CASTELLON</v>
      </c>
      <c r="B48" s="41">
        <f t="shared" si="4"/>
        <v>115</v>
      </c>
      <c r="C48" s="41">
        <f t="shared" si="5"/>
        <v>580</v>
      </c>
      <c r="D48" s="41">
        <f t="shared" si="6"/>
        <v>12</v>
      </c>
      <c r="E48" s="42" t="str">
        <f t="shared" si="2"/>
        <v>BALEARES</v>
      </c>
      <c r="F48" s="42">
        <f t="shared" si="7"/>
        <v>481</v>
      </c>
      <c r="G48" s="42">
        <f t="shared" si="8"/>
        <v>2078</v>
      </c>
    </row>
    <row r="49" spans="1:7" x14ac:dyDescent="0.25">
      <c r="A49" s="42" t="str">
        <f t="shared" si="3"/>
        <v>CEUTA</v>
      </c>
      <c r="B49" s="41">
        <f t="shared" si="4"/>
        <v>25</v>
      </c>
      <c r="C49" s="41">
        <f t="shared" si="5"/>
        <v>0</v>
      </c>
      <c r="D49" s="41">
        <f t="shared" si="6"/>
        <v>13</v>
      </c>
      <c r="E49" s="42" t="str">
        <f t="shared" si="2"/>
        <v>CASTELLON</v>
      </c>
      <c r="F49" s="42">
        <f t="shared" si="7"/>
        <v>115</v>
      </c>
      <c r="G49" s="42">
        <f t="shared" si="8"/>
        <v>580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25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SANTANDER</v>
      </c>
      <c r="F51" s="42">
        <f t="shared" si="7"/>
        <v>1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422527</v>
      </c>
      <c r="C53" s="41">
        <f t="shared" si="5"/>
        <v>412729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213881</v>
      </c>
      <c r="C54" s="41">
        <f t="shared" si="5"/>
        <v>123300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13109</v>
      </c>
      <c r="C59" s="41">
        <f t="shared" si="5"/>
        <v>19154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14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11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1004</v>
      </c>
      <c r="C62" s="41">
        <f t="shared" si="5"/>
        <v>182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458497</v>
      </c>
      <c r="C63" s="41">
        <f t="shared" si="5"/>
        <v>384189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1623</v>
      </c>
      <c r="C64" s="41">
        <f t="shared" si="5"/>
        <v>2891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3112</v>
      </c>
      <c r="C7" s="9">
        <v>3115</v>
      </c>
      <c r="D7" s="9">
        <v>15431</v>
      </c>
      <c r="E7" s="9">
        <v>17873</v>
      </c>
      <c r="F7" s="10">
        <f>((E7*100)/D7)-100</f>
        <v>15.825286760417342</v>
      </c>
      <c r="G7" s="1"/>
      <c r="H7" s="1"/>
      <c r="I7" s="1"/>
    </row>
    <row r="8" spans="1:12" x14ac:dyDescent="0.25">
      <c r="A8" s="11" t="s">
        <v>42</v>
      </c>
      <c r="B8" s="12">
        <v>60001</v>
      </c>
      <c r="C8" s="12">
        <v>73611</v>
      </c>
      <c r="D8" s="12">
        <v>132244</v>
      </c>
      <c r="E8" s="12">
        <v>169106</v>
      </c>
      <c r="F8" s="13">
        <f t="shared" ref="F8:F35" si="0">((E8*100)/D8)-100</f>
        <v>27.874232479356337</v>
      </c>
      <c r="G8" s="1"/>
      <c r="H8" s="1"/>
      <c r="I8" s="1"/>
    </row>
    <row r="9" spans="1:12" x14ac:dyDescent="0.25">
      <c r="A9" s="8" t="s">
        <v>43</v>
      </c>
      <c r="B9" s="9">
        <v>279610</v>
      </c>
      <c r="C9" s="9">
        <v>261240</v>
      </c>
      <c r="D9" s="9">
        <v>571796</v>
      </c>
      <c r="E9" s="9">
        <v>543518</v>
      </c>
      <c r="F9" s="10">
        <f t="shared" si="0"/>
        <v>-4.9454700627496493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775824</v>
      </c>
      <c r="C11" s="9">
        <v>816923</v>
      </c>
      <c r="D11" s="9">
        <v>2517988</v>
      </c>
      <c r="E11" s="9">
        <v>2674950</v>
      </c>
      <c r="F11" s="10">
        <f t="shared" si="0"/>
        <v>6.2336278012444808</v>
      </c>
      <c r="G11" s="1"/>
      <c r="H11" s="1"/>
      <c r="I11" s="1"/>
    </row>
    <row r="12" spans="1:12" x14ac:dyDescent="0.25">
      <c r="A12" s="11" t="s">
        <v>46</v>
      </c>
      <c r="B12" s="12">
        <v>9341</v>
      </c>
      <c r="C12" s="12">
        <v>14800</v>
      </c>
      <c r="D12" s="12">
        <v>77104</v>
      </c>
      <c r="E12" s="12">
        <v>95879</v>
      </c>
      <c r="F12" s="13">
        <f t="shared" si="0"/>
        <v>24.350228263125132</v>
      </c>
      <c r="G12" s="1"/>
      <c r="H12" s="1"/>
      <c r="I12" s="1"/>
    </row>
    <row r="13" spans="1:12" x14ac:dyDescent="0.25">
      <c r="A13" s="8" t="s">
        <v>47</v>
      </c>
      <c r="B13" s="9">
        <v>800682</v>
      </c>
      <c r="C13" s="9">
        <v>852573</v>
      </c>
      <c r="D13" s="9">
        <v>2755350</v>
      </c>
      <c r="E13" s="9">
        <v>2790418</v>
      </c>
      <c r="F13" s="10">
        <f t="shared" si="0"/>
        <v>1.272723973360911</v>
      </c>
      <c r="G13" s="1"/>
      <c r="H13" s="1"/>
      <c r="I13" s="1"/>
    </row>
    <row r="14" spans="1:12" x14ac:dyDescent="0.25">
      <c r="A14" s="11" t="s">
        <v>48</v>
      </c>
      <c r="B14" s="12">
        <v>324372</v>
      </c>
      <c r="C14" s="12">
        <v>383959</v>
      </c>
      <c r="D14" s="12">
        <v>1083561</v>
      </c>
      <c r="E14" s="12">
        <v>1257972</v>
      </c>
      <c r="F14" s="13">
        <f t="shared" si="0"/>
        <v>16.096094266958673</v>
      </c>
      <c r="G14" s="1"/>
      <c r="H14" s="1"/>
      <c r="I14" s="1"/>
    </row>
    <row r="15" spans="1:12" x14ac:dyDescent="0.25">
      <c r="A15" s="8" t="s">
        <v>49</v>
      </c>
      <c r="B15" s="9">
        <v>15415</v>
      </c>
      <c r="C15" s="9">
        <v>16775</v>
      </c>
      <c r="D15" s="9">
        <v>81144</v>
      </c>
      <c r="E15" s="9">
        <v>85526</v>
      </c>
      <c r="F15" s="10">
        <f t="shared" si="0"/>
        <v>5.4002760524499678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763</v>
      </c>
      <c r="D16" s="12">
        <v>16979</v>
      </c>
      <c r="E16" s="12">
        <v>12670</v>
      </c>
      <c r="F16" s="13">
        <f t="shared" si="0"/>
        <v>-25.378408622415932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265239</v>
      </c>
      <c r="C18" s="12">
        <v>315425</v>
      </c>
      <c r="D18" s="12">
        <v>1139445</v>
      </c>
      <c r="E18" s="12">
        <v>1242115</v>
      </c>
      <c r="F18" s="13">
        <f t="shared" si="0"/>
        <v>9.0105270548381071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537</v>
      </c>
      <c r="E20" s="12">
        <v>1256</v>
      </c>
      <c r="F20" s="13">
        <f t="shared" si="0"/>
        <v>133.89199255121042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264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73453</v>
      </c>
      <c r="C22" s="12">
        <v>53503</v>
      </c>
      <c r="D22" s="12">
        <v>558014</v>
      </c>
      <c r="E22" s="12">
        <v>370221</v>
      </c>
      <c r="F22" s="13">
        <f t="shared" si="0"/>
        <v>-33.653815137254625</v>
      </c>
      <c r="G22" s="1"/>
      <c r="H22" s="1"/>
      <c r="I22" s="1"/>
    </row>
    <row r="23" spans="1:9" x14ac:dyDescent="0.25">
      <c r="A23" s="8" t="s">
        <v>57</v>
      </c>
      <c r="B23" s="9">
        <v>47719</v>
      </c>
      <c r="C23" s="9">
        <v>56920</v>
      </c>
      <c r="D23" s="9">
        <v>253055</v>
      </c>
      <c r="E23" s="9">
        <v>250105</v>
      </c>
      <c r="F23" s="10">
        <f t="shared" si="0"/>
        <v>-1.1657544802513229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56579</v>
      </c>
      <c r="C25" s="9">
        <v>66567</v>
      </c>
      <c r="D25" s="9">
        <v>200617</v>
      </c>
      <c r="E25" s="9">
        <v>232094</v>
      </c>
      <c r="F25" s="10">
        <f t="shared" si="0"/>
        <v>15.690096053674409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6738</v>
      </c>
      <c r="E26" s="12">
        <v>1157</v>
      </c>
      <c r="F26" s="13">
        <f t="shared" si="0"/>
        <v>-82.828732561590982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439684</v>
      </c>
      <c r="C28" s="12">
        <v>430232</v>
      </c>
      <c r="D28" s="12">
        <v>2571145</v>
      </c>
      <c r="E28" s="12">
        <v>2526537</v>
      </c>
      <c r="F28" s="13">
        <f t="shared" si="0"/>
        <v>-1.7349468816422302</v>
      </c>
      <c r="G28" s="1"/>
      <c r="H28" s="1"/>
      <c r="I28" s="1"/>
    </row>
    <row r="29" spans="1:9" x14ac:dyDescent="0.25">
      <c r="A29" s="8" t="s">
        <v>63</v>
      </c>
      <c r="B29" s="9">
        <v>19827</v>
      </c>
      <c r="C29" s="9">
        <v>19534</v>
      </c>
      <c r="D29" s="9">
        <v>79592</v>
      </c>
      <c r="E29" s="9">
        <v>78103</v>
      </c>
      <c r="F29" s="10">
        <f t="shared" si="0"/>
        <v>-1.8707910342748022</v>
      </c>
      <c r="G29" s="1"/>
      <c r="H29" s="1"/>
      <c r="I29" s="1"/>
    </row>
    <row r="30" spans="1:9" x14ac:dyDescent="0.25">
      <c r="A30" s="11" t="s">
        <v>64</v>
      </c>
      <c r="B30" s="12">
        <v>1071</v>
      </c>
      <c r="C30" s="12">
        <v>1258</v>
      </c>
      <c r="D30" s="12">
        <v>5223</v>
      </c>
      <c r="E30" s="12">
        <v>7571</v>
      </c>
      <c r="F30" s="13">
        <f t="shared" si="0"/>
        <v>44.955006701129605</v>
      </c>
      <c r="G30" s="1"/>
      <c r="H30" s="1"/>
      <c r="I30" s="1"/>
    </row>
    <row r="31" spans="1:9" x14ac:dyDescent="0.25">
      <c r="A31" s="8" t="s">
        <v>65</v>
      </c>
      <c r="B31" s="9">
        <v>2857</v>
      </c>
      <c r="C31" s="9">
        <v>0</v>
      </c>
      <c r="D31" s="9">
        <v>5862</v>
      </c>
      <c r="E31" s="9">
        <v>297</v>
      </c>
      <c r="F31" s="10">
        <f t="shared" si="0"/>
        <v>-94.933469805527125</v>
      </c>
      <c r="G31" s="1"/>
      <c r="H31" s="1"/>
      <c r="I31" s="1"/>
    </row>
    <row r="32" spans="1:9" x14ac:dyDescent="0.25">
      <c r="A32" s="11" t="s">
        <v>66</v>
      </c>
      <c r="B32" s="12">
        <v>48252</v>
      </c>
      <c r="C32" s="12">
        <v>51275</v>
      </c>
      <c r="D32" s="12">
        <v>170948</v>
      </c>
      <c r="E32" s="12">
        <v>170429</v>
      </c>
      <c r="F32" s="13">
        <f t="shared" si="0"/>
        <v>-0.30360109506985111</v>
      </c>
      <c r="G32" s="1"/>
      <c r="H32" s="1"/>
      <c r="I32" s="1"/>
    </row>
    <row r="33" spans="1:9" x14ac:dyDescent="0.25">
      <c r="A33" s="8" t="s">
        <v>67</v>
      </c>
      <c r="B33" s="9">
        <v>8705</v>
      </c>
      <c r="C33" s="9">
        <v>14797</v>
      </c>
      <c r="D33" s="9">
        <v>62428</v>
      </c>
      <c r="E33" s="9">
        <v>68418</v>
      </c>
      <c r="F33" s="10">
        <f t="shared" si="0"/>
        <v>9.5950535016338847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989</v>
      </c>
      <c r="D34" s="12">
        <v>1866</v>
      </c>
      <c r="E34" s="12">
        <v>4200</v>
      </c>
      <c r="F34" s="13">
        <f t="shared" si="0"/>
        <v>125.08038585209005</v>
      </c>
      <c r="G34" s="1"/>
      <c r="H34" s="1"/>
      <c r="I34" s="1"/>
    </row>
    <row r="35" spans="1:9" x14ac:dyDescent="0.25">
      <c r="A35" s="14" t="s">
        <v>69</v>
      </c>
      <c r="B35" s="15">
        <f>SUM(B7:B34)</f>
        <v>3231743</v>
      </c>
      <c r="C35" s="15">
        <f t="shared" ref="C35:E35" si="1">SUM(C7:C34)</f>
        <v>3434259</v>
      </c>
      <c r="D35" s="15">
        <f t="shared" si="1"/>
        <v>12307067</v>
      </c>
      <c r="E35" s="15">
        <f t="shared" si="1"/>
        <v>12602278</v>
      </c>
      <c r="F35" s="16">
        <f t="shared" si="0"/>
        <v>2.3987112445231702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17873</v>
      </c>
      <c r="C38" s="41">
        <f>D7</f>
        <v>15431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2790418</v>
      </c>
      <c r="G38" s="42">
        <f>LOOKUP(E38,$A$38:$A$65,$C$38:$C$65)</f>
        <v>2755350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169106</v>
      </c>
      <c r="C39" s="41">
        <f t="shared" ref="C39:C65" si="5">D8</f>
        <v>132244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2674950</v>
      </c>
      <c r="G39" s="42">
        <f t="shared" ref="G39:G65" si="8">LOOKUP(E39,$A$38:$A$65,$C$38:$C$65)</f>
        <v>2517988</v>
      </c>
    </row>
    <row r="40" spans="1:9" x14ac:dyDescent="0.25">
      <c r="A40" s="42" t="str">
        <f t="shared" si="3"/>
        <v>ALMERIA</v>
      </c>
      <c r="B40" s="41">
        <f t="shared" si="4"/>
        <v>543518</v>
      </c>
      <c r="C40" s="41">
        <f t="shared" si="5"/>
        <v>571796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2526537</v>
      </c>
      <c r="G40" s="42">
        <f t="shared" si="8"/>
        <v>2571145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1257972</v>
      </c>
      <c r="G41" s="42">
        <f t="shared" si="8"/>
        <v>1083561</v>
      </c>
    </row>
    <row r="42" spans="1:9" x14ac:dyDescent="0.25">
      <c r="A42" s="42" t="str">
        <f t="shared" si="3"/>
        <v>BAHIA DE ALGECIRAS</v>
      </c>
      <c r="B42" s="41">
        <f t="shared" si="4"/>
        <v>2674950</v>
      </c>
      <c r="C42" s="41">
        <f t="shared" si="5"/>
        <v>2517988</v>
      </c>
      <c r="D42" s="41">
        <f t="shared" si="6"/>
        <v>2</v>
      </c>
      <c r="E42" s="42" t="str">
        <f t="shared" si="2"/>
        <v>CEUTA</v>
      </c>
      <c r="F42" s="42">
        <f t="shared" si="7"/>
        <v>1242115</v>
      </c>
      <c r="G42" s="42">
        <f t="shared" si="8"/>
        <v>1139445</v>
      </c>
    </row>
    <row r="43" spans="1:9" x14ac:dyDescent="0.25">
      <c r="A43" s="42" t="str">
        <f t="shared" si="3"/>
        <v>BAHIA DE CADIZ</v>
      </c>
      <c r="B43" s="41">
        <f t="shared" si="4"/>
        <v>95879</v>
      </c>
      <c r="C43" s="41">
        <f t="shared" si="5"/>
        <v>77104</v>
      </c>
      <c r="D43" s="41">
        <f t="shared" si="6"/>
        <v>12</v>
      </c>
      <c r="E43" s="42" t="str">
        <f t="shared" si="2"/>
        <v>ALMERIA</v>
      </c>
      <c r="F43" s="42">
        <f t="shared" si="7"/>
        <v>543518</v>
      </c>
      <c r="G43" s="42">
        <f t="shared" si="8"/>
        <v>571796</v>
      </c>
    </row>
    <row r="44" spans="1:9" x14ac:dyDescent="0.25">
      <c r="A44" s="42" t="str">
        <f t="shared" si="3"/>
        <v>BALEARES</v>
      </c>
      <c r="B44" s="41">
        <f t="shared" si="4"/>
        <v>2790418</v>
      </c>
      <c r="C44" s="41">
        <f t="shared" si="5"/>
        <v>2755350</v>
      </c>
      <c r="D44" s="41">
        <f t="shared" si="6"/>
        <v>1</v>
      </c>
      <c r="E44" s="42" t="str">
        <f t="shared" si="2"/>
        <v>LAS PALMAS</v>
      </c>
      <c r="F44" s="42">
        <f t="shared" si="7"/>
        <v>370221</v>
      </c>
      <c r="G44" s="42">
        <f t="shared" si="8"/>
        <v>558014</v>
      </c>
    </row>
    <row r="45" spans="1:9" x14ac:dyDescent="0.25">
      <c r="A45" s="42" t="str">
        <f t="shared" si="3"/>
        <v>BARCELONA</v>
      </c>
      <c r="B45" s="41">
        <f t="shared" si="4"/>
        <v>1257972</v>
      </c>
      <c r="C45" s="41">
        <f t="shared" si="5"/>
        <v>1083561</v>
      </c>
      <c r="D45" s="41">
        <f t="shared" si="6"/>
        <v>4</v>
      </c>
      <c r="E45" s="42" t="str">
        <f t="shared" si="2"/>
        <v>MALAGA</v>
      </c>
      <c r="F45" s="42">
        <f t="shared" si="7"/>
        <v>250105</v>
      </c>
      <c r="G45" s="42">
        <f t="shared" si="8"/>
        <v>253055</v>
      </c>
    </row>
    <row r="46" spans="1:9" x14ac:dyDescent="0.25">
      <c r="A46" s="42" t="str">
        <f t="shared" si="3"/>
        <v>BILBAO</v>
      </c>
      <c r="B46" s="41">
        <f t="shared" si="4"/>
        <v>85526</v>
      </c>
      <c r="C46" s="41">
        <f t="shared" si="5"/>
        <v>81144</v>
      </c>
      <c r="D46" s="41">
        <f t="shared" si="6"/>
        <v>13</v>
      </c>
      <c r="E46" s="42" t="str">
        <f t="shared" si="2"/>
        <v>MELILLA</v>
      </c>
      <c r="F46" s="42">
        <f t="shared" si="7"/>
        <v>232094</v>
      </c>
      <c r="G46" s="42">
        <f t="shared" si="8"/>
        <v>200617</v>
      </c>
    </row>
    <row r="47" spans="1:9" x14ac:dyDescent="0.25">
      <c r="A47" s="42" t="str">
        <f t="shared" si="3"/>
        <v>CARTAGENA</v>
      </c>
      <c r="B47" s="41">
        <f t="shared" si="4"/>
        <v>12670</v>
      </c>
      <c r="C47" s="41">
        <f t="shared" si="5"/>
        <v>16979</v>
      </c>
      <c r="D47" s="41">
        <f t="shared" si="6"/>
        <v>17</v>
      </c>
      <c r="E47" s="42" t="str">
        <f t="shared" si="2"/>
        <v>VALENCIA</v>
      </c>
      <c r="F47" s="42">
        <f t="shared" si="7"/>
        <v>170429</v>
      </c>
      <c r="G47" s="42">
        <f t="shared" si="8"/>
        <v>170948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169106</v>
      </c>
      <c r="G48" s="42">
        <f t="shared" si="8"/>
        <v>132244</v>
      </c>
    </row>
    <row r="49" spans="1:7" x14ac:dyDescent="0.25">
      <c r="A49" s="42" t="str">
        <f t="shared" si="3"/>
        <v>CEUTA</v>
      </c>
      <c r="B49" s="41">
        <f t="shared" si="4"/>
        <v>1242115</v>
      </c>
      <c r="C49" s="41">
        <f t="shared" si="5"/>
        <v>1139445</v>
      </c>
      <c r="D49" s="41">
        <f t="shared" si="6"/>
        <v>5</v>
      </c>
      <c r="E49" s="42" t="str">
        <f t="shared" si="2"/>
        <v>BAHIA DE CADIZ</v>
      </c>
      <c r="F49" s="42">
        <f t="shared" si="7"/>
        <v>95879</v>
      </c>
      <c r="G49" s="42">
        <f t="shared" si="8"/>
        <v>77104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20</v>
      </c>
      <c r="E50" s="42" t="str">
        <f t="shared" si="2"/>
        <v>BILBAO</v>
      </c>
      <c r="F50" s="42">
        <f t="shared" si="7"/>
        <v>85526</v>
      </c>
      <c r="G50" s="42">
        <f t="shared" si="8"/>
        <v>81144</v>
      </c>
    </row>
    <row r="51" spans="1:7" x14ac:dyDescent="0.25">
      <c r="A51" s="42" t="str">
        <f t="shared" si="3"/>
        <v>GIJON</v>
      </c>
      <c r="B51" s="41">
        <f t="shared" si="4"/>
        <v>1256</v>
      </c>
      <c r="C51" s="41">
        <f t="shared" si="5"/>
        <v>537</v>
      </c>
      <c r="D51" s="41">
        <f t="shared" si="6"/>
        <v>21</v>
      </c>
      <c r="E51" s="42" t="str">
        <f t="shared" si="2"/>
        <v>SANTANDER</v>
      </c>
      <c r="F51" s="42">
        <f t="shared" si="7"/>
        <v>78103</v>
      </c>
      <c r="G51" s="42">
        <f t="shared" si="8"/>
        <v>79592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24</v>
      </c>
      <c r="E52" s="42" t="str">
        <f t="shared" si="2"/>
        <v>VIGO</v>
      </c>
      <c r="F52" s="42">
        <f t="shared" si="7"/>
        <v>68418</v>
      </c>
      <c r="G52" s="42">
        <f t="shared" si="8"/>
        <v>62428</v>
      </c>
    </row>
    <row r="53" spans="1:7" x14ac:dyDescent="0.25">
      <c r="A53" s="42" t="str">
        <f t="shared" si="3"/>
        <v>LAS PALMAS</v>
      </c>
      <c r="B53" s="41">
        <f t="shared" si="4"/>
        <v>370221</v>
      </c>
      <c r="C53" s="41">
        <f t="shared" si="5"/>
        <v>558014</v>
      </c>
      <c r="D53" s="41">
        <f t="shared" si="6"/>
        <v>7</v>
      </c>
      <c r="E53" s="42" t="str">
        <f t="shared" si="2"/>
        <v>A CORUÑA</v>
      </c>
      <c r="F53" s="42">
        <f t="shared" si="7"/>
        <v>17873</v>
      </c>
      <c r="G53" s="42">
        <f t="shared" si="8"/>
        <v>15431</v>
      </c>
    </row>
    <row r="54" spans="1:7" x14ac:dyDescent="0.25">
      <c r="A54" s="42" t="str">
        <f t="shared" si="3"/>
        <v>MALAGA</v>
      </c>
      <c r="B54" s="41">
        <f t="shared" si="4"/>
        <v>250105</v>
      </c>
      <c r="C54" s="41">
        <f t="shared" si="5"/>
        <v>253055</v>
      </c>
      <c r="D54" s="41">
        <f t="shared" si="6"/>
        <v>8</v>
      </c>
      <c r="E54" s="42" t="str">
        <f t="shared" si="2"/>
        <v>CARTAGENA</v>
      </c>
      <c r="F54" s="42">
        <f t="shared" si="7"/>
        <v>12670</v>
      </c>
      <c r="G54" s="42">
        <f t="shared" si="8"/>
        <v>16979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7571</v>
      </c>
      <c r="G55" s="42">
        <f t="shared" si="8"/>
        <v>5223</v>
      </c>
    </row>
    <row r="56" spans="1:7" x14ac:dyDescent="0.25">
      <c r="A56" s="42" t="str">
        <f t="shared" si="3"/>
        <v>MELILLA</v>
      </c>
      <c r="B56" s="41">
        <f t="shared" si="4"/>
        <v>232094</v>
      </c>
      <c r="C56" s="41">
        <f t="shared" si="5"/>
        <v>200617</v>
      </c>
      <c r="D56" s="41">
        <f t="shared" si="6"/>
        <v>9</v>
      </c>
      <c r="E56" s="42" t="str">
        <f t="shared" si="2"/>
        <v>VILAGARCIA</v>
      </c>
      <c r="F56" s="42">
        <f t="shared" si="9"/>
        <v>4200</v>
      </c>
      <c r="G56" s="42">
        <f t="shared" si="8"/>
        <v>1866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6738</v>
      </c>
      <c r="D57" s="41">
        <f t="shared" si="6"/>
        <v>22</v>
      </c>
      <c r="E57" s="42" t="str">
        <f t="shared" si="2"/>
        <v>FERROL-SAN CIBRAO</v>
      </c>
      <c r="F57" s="42">
        <f t="shared" si="9"/>
        <v>1599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1256</v>
      </c>
      <c r="G58" s="42">
        <f t="shared" si="8"/>
        <v>537</v>
      </c>
    </row>
    <row r="59" spans="1:7" x14ac:dyDescent="0.25">
      <c r="A59" s="42" t="str">
        <f t="shared" si="3"/>
        <v>SANTA CRUZ DE TENERIFE</v>
      </c>
      <c r="B59" s="41">
        <f t="shared" si="4"/>
        <v>2526537</v>
      </c>
      <c r="C59" s="41">
        <f t="shared" si="5"/>
        <v>2571145</v>
      </c>
      <c r="D59" s="41">
        <f t="shared" si="6"/>
        <v>3</v>
      </c>
      <c r="E59" s="42" t="str">
        <f t="shared" si="2"/>
        <v>MOTRIL</v>
      </c>
      <c r="F59" s="42">
        <f t="shared" si="9"/>
        <v>1157</v>
      </c>
      <c r="G59" s="42">
        <f t="shared" si="8"/>
        <v>6738</v>
      </c>
    </row>
    <row r="60" spans="1:7" x14ac:dyDescent="0.25">
      <c r="A60" s="42" t="str">
        <f t="shared" si="3"/>
        <v>SANTANDER</v>
      </c>
      <c r="B60" s="41">
        <f t="shared" si="4"/>
        <v>78103</v>
      </c>
      <c r="C60" s="41">
        <f t="shared" si="5"/>
        <v>79592</v>
      </c>
      <c r="D60" s="41">
        <f t="shared" si="6"/>
        <v>14</v>
      </c>
      <c r="E60" s="42" t="str">
        <f t="shared" si="2"/>
        <v>TARRAGONA</v>
      </c>
      <c r="F60" s="42">
        <f t="shared" si="9"/>
        <v>297</v>
      </c>
      <c r="G60" s="42">
        <f t="shared" si="8"/>
        <v>5862</v>
      </c>
    </row>
    <row r="61" spans="1:7" x14ac:dyDescent="0.25">
      <c r="A61" s="42" t="str">
        <f t="shared" si="3"/>
        <v>SEVILLA</v>
      </c>
      <c r="B61" s="41">
        <f t="shared" si="4"/>
        <v>7571</v>
      </c>
      <c r="C61" s="41">
        <f t="shared" si="5"/>
        <v>5223</v>
      </c>
      <c r="D61" s="41">
        <f t="shared" si="6"/>
        <v>18</v>
      </c>
      <c r="E61" s="42" t="str">
        <f t="shared" si="2"/>
        <v>HUELVA</v>
      </c>
      <c r="F61" s="42">
        <f t="shared" si="9"/>
        <v>264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297</v>
      </c>
      <c r="C62" s="41">
        <f t="shared" si="5"/>
        <v>5862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170429</v>
      </c>
      <c r="C63" s="41">
        <f t="shared" si="5"/>
        <v>170948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68418</v>
      </c>
      <c r="C64" s="41">
        <f t="shared" si="5"/>
        <v>62428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4200</v>
      </c>
      <c r="C65" s="41">
        <f t="shared" si="5"/>
        <v>1866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3112</v>
      </c>
      <c r="C7" s="9">
        <v>3115</v>
      </c>
      <c r="D7" s="9">
        <v>15431</v>
      </c>
      <c r="E7" s="9">
        <v>17873</v>
      </c>
      <c r="F7" s="10">
        <f>((E7*100)/D7)-100</f>
        <v>15.825286760417342</v>
      </c>
      <c r="G7" s="1"/>
      <c r="H7" s="1"/>
      <c r="I7" s="1"/>
    </row>
    <row r="8" spans="1:12" x14ac:dyDescent="0.25">
      <c r="A8" s="11" t="s">
        <v>42</v>
      </c>
      <c r="B8" s="12">
        <v>3200</v>
      </c>
      <c r="C8" s="12">
        <v>5687</v>
      </c>
      <c r="D8" s="12">
        <v>18962</v>
      </c>
      <c r="E8" s="12">
        <v>27655</v>
      </c>
      <c r="F8" s="13">
        <f t="shared" ref="F8:F35" si="0">((E8*100)/D8)-100</f>
        <v>45.844320219386134</v>
      </c>
      <c r="G8" s="1"/>
      <c r="H8" s="1"/>
      <c r="I8" s="1"/>
    </row>
    <row r="9" spans="1:12" x14ac:dyDescent="0.25">
      <c r="A9" s="8" t="s">
        <v>43</v>
      </c>
      <c r="B9" s="9">
        <v>4798</v>
      </c>
      <c r="C9" s="9">
        <v>3156</v>
      </c>
      <c r="D9" s="9">
        <v>20864</v>
      </c>
      <c r="E9" s="9">
        <v>13829</v>
      </c>
      <c r="F9" s="10">
        <f t="shared" si="0"/>
        <v>-33.718366564417181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6111</v>
      </c>
      <c r="C12" s="12">
        <v>12009</v>
      </c>
      <c r="D12" s="12">
        <v>63219</v>
      </c>
      <c r="E12" s="12">
        <v>82441</v>
      </c>
      <c r="F12" s="13">
        <f t="shared" si="0"/>
        <v>30.405416093263113</v>
      </c>
      <c r="G12" s="1"/>
      <c r="H12" s="1"/>
      <c r="I12" s="1"/>
    </row>
    <row r="13" spans="1:12" x14ac:dyDescent="0.25">
      <c r="A13" s="8" t="s">
        <v>47</v>
      </c>
      <c r="B13" s="9">
        <v>159400</v>
      </c>
      <c r="C13" s="9">
        <v>138013</v>
      </c>
      <c r="D13" s="9">
        <v>521537</v>
      </c>
      <c r="E13" s="9">
        <v>469652</v>
      </c>
      <c r="F13" s="10">
        <f t="shared" si="0"/>
        <v>-9.9484792066526495</v>
      </c>
      <c r="G13" s="1"/>
      <c r="H13" s="1"/>
      <c r="I13" s="1"/>
    </row>
    <row r="14" spans="1:12" x14ac:dyDescent="0.25">
      <c r="A14" s="11" t="s">
        <v>48</v>
      </c>
      <c r="B14" s="12">
        <v>166992</v>
      </c>
      <c r="C14" s="12">
        <v>209114</v>
      </c>
      <c r="D14" s="12">
        <v>595613</v>
      </c>
      <c r="E14" s="12">
        <v>669221</v>
      </c>
      <c r="F14" s="13">
        <f t="shared" si="0"/>
        <v>12.358360210405081</v>
      </c>
      <c r="G14" s="1"/>
      <c r="H14" s="1"/>
      <c r="I14" s="1"/>
    </row>
    <row r="15" spans="1:12" x14ac:dyDescent="0.25">
      <c r="A15" s="8" t="s">
        <v>49</v>
      </c>
      <c r="B15" s="9">
        <v>605</v>
      </c>
      <c r="C15" s="9">
        <v>1052</v>
      </c>
      <c r="D15" s="9">
        <v>6546</v>
      </c>
      <c r="E15" s="9">
        <v>9753</v>
      </c>
      <c r="F15" s="10">
        <f t="shared" si="0"/>
        <v>48.991750687442703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763</v>
      </c>
      <c r="D16" s="12">
        <v>16979</v>
      </c>
      <c r="E16" s="12">
        <v>12670</v>
      </c>
      <c r="F16" s="13">
        <f t="shared" si="0"/>
        <v>-25.378408622415932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158</v>
      </c>
      <c r="C18" s="12">
        <v>0</v>
      </c>
      <c r="D18" s="12">
        <v>3404</v>
      </c>
      <c r="E18" s="12">
        <v>1832</v>
      </c>
      <c r="F18" s="13">
        <f t="shared" si="0"/>
        <v>-46.18096357226792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537</v>
      </c>
      <c r="E20" s="12">
        <v>1256</v>
      </c>
      <c r="F20" s="13">
        <f t="shared" si="0"/>
        <v>133.89199255121042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264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6013</v>
      </c>
      <c r="C22" s="12">
        <v>1884</v>
      </c>
      <c r="D22" s="12">
        <v>241391</v>
      </c>
      <c r="E22" s="12">
        <v>174271</v>
      </c>
      <c r="F22" s="13">
        <f t="shared" si="0"/>
        <v>-27.805510561702803</v>
      </c>
      <c r="G22" s="1"/>
      <c r="H22" s="1"/>
      <c r="I22" s="1"/>
    </row>
    <row r="23" spans="1:9" x14ac:dyDescent="0.25">
      <c r="A23" s="8" t="s">
        <v>57</v>
      </c>
      <c r="B23" s="9">
        <v>7222</v>
      </c>
      <c r="C23" s="9">
        <v>14142</v>
      </c>
      <c r="D23" s="9">
        <v>114054</v>
      </c>
      <c r="E23" s="9">
        <v>100216</v>
      </c>
      <c r="F23" s="10">
        <f t="shared" si="0"/>
        <v>-12.132849352061299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750</v>
      </c>
      <c r="E25" s="9">
        <v>214</v>
      </c>
      <c r="F25" s="10">
        <f t="shared" si="0"/>
        <v>-71.466666666666669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6738</v>
      </c>
      <c r="E26" s="12">
        <v>1157</v>
      </c>
      <c r="F26" s="13">
        <f t="shared" si="0"/>
        <v>-82.828732561590982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6013</v>
      </c>
      <c r="C28" s="12">
        <v>9827</v>
      </c>
      <c r="D28" s="12">
        <v>286426</v>
      </c>
      <c r="E28" s="12">
        <v>220923</v>
      </c>
      <c r="F28" s="13">
        <f t="shared" si="0"/>
        <v>-22.869083113963114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521</v>
      </c>
      <c r="D29" s="9">
        <v>1732</v>
      </c>
      <c r="E29" s="9">
        <v>3795</v>
      </c>
      <c r="F29" s="10">
        <f t="shared" si="0"/>
        <v>119.1108545034642</v>
      </c>
      <c r="G29" s="1"/>
      <c r="H29" s="1"/>
      <c r="I29" s="1"/>
    </row>
    <row r="30" spans="1:9" x14ac:dyDescent="0.25">
      <c r="A30" s="11" t="s">
        <v>64</v>
      </c>
      <c r="B30" s="12">
        <v>1071</v>
      </c>
      <c r="C30" s="12">
        <v>1258</v>
      </c>
      <c r="D30" s="12">
        <v>5223</v>
      </c>
      <c r="E30" s="12">
        <v>7571</v>
      </c>
      <c r="F30" s="13">
        <f t="shared" si="0"/>
        <v>44.955006701129605</v>
      </c>
      <c r="G30" s="1"/>
      <c r="H30" s="1"/>
      <c r="I30" s="1"/>
    </row>
    <row r="31" spans="1:9" x14ac:dyDescent="0.25">
      <c r="A31" s="8" t="s">
        <v>65</v>
      </c>
      <c r="B31" s="9">
        <v>2857</v>
      </c>
      <c r="C31" s="9">
        <v>0</v>
      </c>
      <c r="D31" s="9">
        <v>5862</v>
      </c>
      <c r="E31" s="9">
        <v>297</v>
      </c>
      <c r="F31" s="10">
        <f t="shared" si="0"/>
        <v>-94.933469805527125</v>
      </c>
      <c r="G31" s="1"/>
      <c r="H31" s="1"/>
      <c r="I31" s="1"/>
    </row>
    <row r="32" spans="1:9" x14ac:dyDescent="0.25">
      <c r="A32" s="11" t="s">
        <v>66</v>
      </c>
      <c r="B32" s="12">
        <v>13887</v>
      </c>
      <c r="C32" s="12">
        <v>11000</v>
      </c>
      <c r="D32" s="12">
        <v>53191</v>
      </c>
      <c r="E32" s="12">
        <v>47028</v>
      </c>
      <c r="F32" s="13">
        <f t="shared" si="0"/>
        <v>-11.586546596228686</v>
      </c>
      <c r="G32" s="1"/>
      <c r="H32" s="1"/>
      <c r="I32" s="1"/>
    </row>
    <row r="33" spans="1:9" x14ac:dyDescent="0.25">
      <c r="A33" s="8" t="s">
        <v>67</v>
      </c>
      <c r="B33" s="9">
        <v>8705</v>
      </c>
      <c r="C33" s="9">
        <v>14797</v>
      </c>
      <c r="D33" s="9">
        <v>62428</v>
      </c>
      <c r="E33" s="9">
        <v>68418</v>
      </c>
      <c r="F33" s="10">
        <f t="shared" si="0"/>
        <v>9.5950535016338847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989</v>
      </c>
      <c r="D34" s="12">
        <v>1866</v>
      </c>
      <c r="E34" s="12">
        <v>4200</v>
      </c>
      <c r="F34" s="13">
        <f t="shared" si="0"/>
        <v>125.08038585209005</v>
      </c>
      <c r="G34" s="1"/>
      <c r="H34" s="1"/>
      <c r="I34" s="1"/>
    </row>
    <row r="35" spans="1:9" x14ac:dyDescent="0.25">
      <c r="A35" s="14" t="s">
        <v>69</v>
      </c>
      <c r="B35" s="15">
        <f>SUM(B7:B34)</f>
        <v>390144</v>
      </c>
      <c r="C35" s="15">
        <f t="shared" ref="C35:E35" si="1">SUM(C7:C34)</f>
        <v>427327</v>
      </c>
      <c r="D35" s="15">
        <f t="shared" si="1"/>
        <v>2042753</v>
      </c>
      <c r="E35" s="15">
        <f t="shared" si="1"/>
        <v>1936213</v>
      </c>
      <c r="F35" s="16">
        <f t="shared" si="0"/>
        <v>-5.2155106368709312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17873</v>
      </c>
      <c r="C38" s="41">
        <f>D7</f>
        <v>15431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669221</v>
      </c>
      <c r="G38" s="42">
        <f>LOOKUP(E38,$A$38:$A$65,$C$38:$C$65)</f>
        <v>595613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27655</v>
      </c>
      <c r="C39" s="41">
        <f t="shared" ref="C39:C65" si="5">D8</f>
        <v>18962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469652</v>
      </c>
      <c r="G39" s="42">
        <f t="shared" ref="G39:G65" si="8">LOOKUP(E39,$A$38:$A$65,$C$38:$C$65)</f>
        <v>521537</v>
      </c>
    </row>
    <row r="40" spans="1:9" x14ac:dyDescent="0.25">
      <c r="A40" s="42" t="str">
        <f t="shared" si="3"/>
        <v>ALMERIA</v>
      </c>
      <c r="B40" s="41">
        <f t="shared" si="4"/>
        <v>13829</v>
      </c>
      <c r="C40" s="41">
        <f t="shared" si="5"/>
        <v>20864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220923</v>
      </c>
      <c r="G40" s="42">
        <f t="shared" si="8"/>
        <v>286426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174271</v>
      </c>
      <c r="G41" s="42">
        <f t="shared" si="8"/>
        <v>241391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MALAGA</v>
      </c>
      <c r="F42" s="42">
        <f t="shared" si="7"/>
        <v>100216</v>
      </c>
      <c r="G42" s="42">
        <f t="shared" si="8"/>
        <v>114054</v>
      </c>
    </row>
    <row r="43" spans="1:9" x14ac:dyDescent="0.25">
      <c r="A43" s="42" t="str">
        <f t="shared" si="3"/>
        <v>BAHIA DE CADIZ</v>
      </c>
      <c r="B43" s="41">
        <f t="shared" si="4"/>
        <v>82441</v>
      </c>
      <c r="C43" s="41">
        <f t="shared" si="5"/>
        <v>63219</v>
      </c>
      <c r="D43" s="41">
        <f t="shared" si="6"/>
        <v>6</v>
      </c>
      <c r="E43" s="42" t="str">
        <f t="shared" si="2"/>
        <v>BAHIA DE CADIZ</v>
      </c>
      <c r="F43" s="42">
        <f t="shared" si="7"/>
        <v>82441</v>
      </c>
      <c r="G43" s="42">
        <f t="shared" si="8"/>
        <v>63219</v>
      </c>
    </row>
    <row r="44" spans="1:9" x14ac:dyDescent="0.25">
      <c r="A44" s="42" t="str">
        <f t="shared" si="3"/>
        <v>BALEARES</v>
      </c>
      <c r="B44" s="41">
        <f t="shared" si="4"/>
        <v>469652</v>
      </c>
      <c r="C44" s="41">
        <f t="shared" si="5"/>
        <v>521537</v>
      </c>
      <c r="D44" s="41">
        <f t="shared" si="6"/>
        <v>2</v>
      </c>
      <c r="E44" s="42" t="str">
        <f t="shared" si="2"/>
        <v>VIGO</v>
      </c>
      <c r="F44" s="42">
        <f t="shared" si="7"/>
        <v>68418</v>
      </c>
      <c r="G44" s="42">
        <f t="shared" si="8"/>
        <v>62428</v>
      </c>
    </row>
    <row r="45" spans="1:9" x14ac:dyDescent="0.25">
      <c r="A45" s="42" t="str">
        <f t="shared" si="3"/>
        <v>BARCELONA</v>
      </c>
      <c r="B45" s="41">
        <f t="shared" si="4"/>
        <v>669221</v>
      </c>
      <c r="C45" s="41">
        <f t="shared" si="5"/>
        <v>595613</v>
      </c>
      <c r="D45" s="41">
        <f t="shared" si="6"/>
        <v>1</v>
      </c>
      <c r="E45" s="42" t="str">
        <f t="shared" si="2"/>
        <v>VALENCIA</v>
      </c>
      <c r="F45" s="42">
        <f t="shared" si="7"/>
        <v>47028</v>
      </c>
      <c r="G45" s="42">
        <f t="shared" si="8"/>
        <v>53191</v>
      </c>
    </row>
    <row r="46" spans="1:9" x14ac:dyDescent="0.25">
      <c r="A46" s="42" t="str">
        <f t="shared" si="3"/>
        <v>BILBAO</v>
      </c>
      <c r="B46" s="41">
        <f t="shared" si="4"/>
        <v>9753</v>
      </c>
      <c r="C46" s="41">
        <f t="shared" si="5"/>
        <v>6546</v>
      </c>
      <c r="D46" s="41">
        <f t="shared" si="6"/>
        <v>13</v>
      </c>
      <c r="E46" s="42" t="str">
        <f t="shared" si="2"/>
        <v>ALICANTE</v>
      </c>
      <c r="F46" s="42">
        <f t="shared" si="7"/>
        <v>27655</v>
      </c>
      <c r="G46" s="42">
        <f t="shared" si="8"/>
        <v>18962</v>
      </c>
    </row>
    <row r="47" spans="1:9" x14ac:dyDescent="0.25">
      <c r="A47" s="42" t="str">
        <f t="shared" si="3"/>
        <v>CARTAGENA</v>
      </c>
      <c r="B47" s="41">
        <f t="shared" si="4"/>
        <v>12670</v>
      </c>
      <c r="C47" s="41">
        <f t="shared" si="5"/>
        <v>16979</v>
      </c>
      <c r="D47" s="41">
        <f t="shared" si="6"/>
        <v>12</v>
      </c>
      <c r="E47" s="42" t="str">
        <f t="shared" si="2"/>
        <v>A CORUÑA</v>
      </c>
      <c r="F47" s="42">
        <f t="shared" si="7"/>
        <v>17873</v>
      </c>
      <c r="G47" s="42">
        <f t="shared" si="8"/>
        <v>15431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ALMERIA</v>
      </c>
      <c r="F48" s="42">
        <f t="shared" si="7"/>
        <v>13829</v>
      </c>
      <c r="G48" s="42">
        <f t="shared" si="8"/>
        <v>20864</v>
      </c>
    </row>
    <row r="49" spans="1:7" x14ac:dyDescent="0.25">
      <c r="A49" s="42" t="str">
        <f t="shared" si="3"/>
        <v>CEUTA</v>
      </c>
      <c r="B49" s="41">
        <f t="shared" si="4"/>
        <v>1832</v>
      </c>
      <c r="C49" s="41">
        <f t="shared" si="5"/>
        <v>3404</v>
      </c>
      <c r="D49" s="41">
        <f t="shared" si="6"/>
        <v>17</v>
      </c>
      <c r="E49" s="42" t="str">
        <f t="shared" si="2"/>
        <v>CARTAGENA</v>
      </c>
      <c r="F49" s="42">
        <f t="shared" si="7"/>
        <v>12670</v>
      </c>
      <c r="G49" s="42">
        <f t="shared" si="8"/>
        <v>16979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18</v>
      </c>
      <c r="E50" s="42" t="str">
        <f t="shared" si="2"/>
        <v>BILBAO</v>
      </c>
      <c r="F50" s="42">
        <f t="shared" si="7"/>
        <v>9753</v>
      </c>
      <c r="G50" s="42">
        <f t="shared" si="8"/>
        <v>6546</v>
      </c>
    </row>
    <row r="51" spans="1:7" x14ac:dyDescent="0.25">
      <c r="A51" s="42" t="str">
        <f t="shared" si="3"/>
        <v>GIJON</v>
      </c>
      <c r="B51" s="41">
        <f t="shared" si="4"/>
        <v>1256</v>
      </c>
      <c r="C51" s="41">
        <f t="shared" si="5"/>
        <v>537</v>
      </c>
      <c r="D51" s="41">
        <f t="shared" si="6"/>
        <v>19</v>
      </c>
      <c r="E51" s="42" t="str">
        <f t="shared" si="2"/>
        <v>SEVILLA</v>
      </c>
      <c r="F51" s="42">
        <f t="shared" si="7"/>
        <v>7571</v>
      </c>
      <c r="G51" s="42">
        <f t="shared" si="8"/>
        <v>5223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22</v>
      </c>
      <c r="E52" s="42" t="str">
        <f t="shared" si="2"/>
        <v>VILAGARCIA</v>
      </c>
      <c r="F52" s="42">
        <f t="shared" si="7"/>
        <v>4200</v>
      </c>
      <c r="G52" s="42">
        <f t="shared" si="8"/>
        <v>1866</v>
      </c>
    </row>
    <row r="53" spans="1:7" x14ac:dyDescent="0.25">
      <c r="A53" s="42" t="str">
        <f t="shared" si="3"/>
        <v>LAS PALMAS</v>
      </c>
      <c r="B53" s="41">
        <f t="shared" si="4"/>
        <v>174271</v>
      </c>
      <c r="C53" s="41">
        <f t="shared" si="5"/>
        <v>241391</v>
      </c>
      <c r="D53" s="41">
        <f t="shared" si="6"/>
        <v>4</v>
      </c>
      <c r="E53" s="42" t="str">
        <f t="shared" si="2"/>
        <v>SANTANDER</v>
      </c>
      <c r="F53" s="42">
        <f t="shared" si="7"/>
        <v>3795</v>
      </c>
      <c r="G53" s="42">
        <f t="shared" si="8"/>
        <v>1732</v>
      </c>
    </row>
    <row r="54" spans="1:7" x14ac:dyDescent="0.25">
      <c r="A54" s="42" t="str">
        <f t="shared" si="3"/>
        <v>MALAGA</v>
      </c>
      <c r="B54" s="41">
        <f t="shared" si="4"/>
        <v>100216</v>
      </c>
      <c r="C54" s="41">
        <f t="shared" si="5"/>
        <v>114054</v>
      </c>
      <c r="D54" s="41">
        <f t="shared" si="6"/>
        <v>5</v>
      </c>
      <c r="E54" s="42" t="str">
        <f t="shared" si="2"/>
        <v>CEUTA</v>
      </c>
      <c r="F54" s="42">
        <f t="shared" si="7"/>
        <v>1832</v>
      </c>
      <c r="G54" s="42">
        <f t="shared" si="8"/>
        <v>3404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1599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214</v>
      </c>
      <c r="C56" s="41">
        <f t="shared" si="5"/>
        <v>750</v>
      </c>
      <c r="D56" s="41">
        <f t="shared" si="6"/>
        <v>23</v>
      </c>
      <c r="E56" s="42" t="str">
        <f t="shared" si="2"/>
        <v>GIJON</v>
      </c>
      <c r="F56" s="42">
        <f t="shared" si="9"/>
        <v>1256</v>
      </c>
      <c r="G56" s="42">
        <f t="shared" si="8"/>
        <v>537</v>
      </c>
    </row>
    <row r="57" spans="1:7" x14ac:dyDescent="0.25">
      <c r="A57" s="42" t="str">
        <f t="shared" si="3"/>
        <v>MOTRIL</v>
      </c>
      <c r="B57" s="41">
        <f t="shared" si="4"/>
        <v>1157</v>
      </c>
      <c r="C57" s="41">
        <f t="shared" si="5"/>
        <v>6738</v>
      </c>
      <c r="D57" s="41">
        <f t="shared" si="6"/>
        <v>20</v>
      </c>
      <c r="E57" s="42" t="str">
        <f t="shared" si="2"/>
        <v>MOTRIL</v>
      </c>
      <c r="F57" s="42">
        <f t="shared" si="9"/>
        <v>1157</v>
      </c>
      <c r="G57" s="42">
        <f t="shared" si="8"/>
        <v>6738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297</v>
      </c>
      <c r="G58" s="42">
        <f t="shared" si="8"/>
        <v>5862</v>
      </c>
    </row>
    <row r="59" spans="1:7" x14ac:dyDescent="0.25">
      <c r="A59" s="42" t="str">
        <f t="shared" si="3"/>
        <v>SANTA CRUZ DE TENERIFE</v>
      </c>
      <c r="B59" s="41">
        <f t="shared" si="4"/>
        <v>220923</v>
      </c>
      <c r="C59" s="41">
        <f t="shared" si="5"/>
        <v>286426</v>
      </c>
      <c r="D59" s="41">
        <f t="shared" si="6"/>
        <v>3</v>
      </c>
      <c r="E59" s="42" t="str">
        <f t="shared" si="2"/>
        <v>HUELVA</v>
      </c>
      <c r="F59" s="42">
        <f t="shared" si="9"/>
        <v>264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3795</v>
      </c>
      <c r="C60" s="41">
        <f t="shared" si="5"/>
        <v>1732</v>
      </c>
      <c r="D60" s="41">
        <f t="shared" si="6"/>
        <v>16</v>
      </c>
      <c r="E60" s="42" t="str">
        <f t="shared" si="2"/>
        <v>MELILLA</v>
      </c>
      <c r="F60" s="42">
        <f t="shared" si="9"/>
        <v>214</v>
      </c>
      <c r="G60" s="42">
        <f t="shared" si="8"/>
        <v>750</v>
      </c>
    </row>
    <row r="61" spans="1:7" x14ac:dyDescent="0.25">
      <c r="A61" s="42" t="str">
        <f t="shared" si="3"/>
        <v>SEVILLA</v>
      </c>
      <c r="B61" s="41">
        <f t="shared" si="4"/>
        <v>7571</v>
      </c>
      <c r="C61" s="41">
        <f t="shared" si="5"/>
        <v>5223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297</v>
      </c>
      <c r="C62" s="41">
        <f t="shared" si="5"/>
        <v>5862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47028</v>
      </c>
      <c r="C63" s="41">
        <f t="shared" si="5"/>
        <v>53191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68418</v>
      </c>
      <c r="C64" s="41">
        <f t="shared" si="5"/>
        <v>62428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4200</v>
      </c>
      <c r="C65" s="41">
        <f t="shared" si="5"/>
        <v>1866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12657</v>
      </c>
      <c r="C8" s="12">
        <v>14653</v>
      </c>
      <c r="D8" s="12">
        <v>23528</v>
      </c>
      <c r="E8" s="12">
        <v>29609</v>
      </c>
      <c r="F8" s="13">
        <f t="shared" ref="F8:F35" si="0">((E8*100)/D8)-100</f>
        <v>25.84580074804488</v>
      </c>
      <c r="G8" s="1"/>
      <c r="H8" s="1"/>
      <c r="I8" s="1"/>
    </row>
    <row r="9" spans="1:12" x14ac:dyDescent="0.25">
      <c r="A9" s="8" t="s">
        <v>43</v>
      </c>
      <c r="B9" s="9">
        <v>68068</v>
      </c>
      <c r="C9" s="9">
        <v>64113</v>
      </c>
      <c r="D9" s="9">
        <v>132373</v>
      </c>
      <c r="E9" s="9">
        <v>124301</v>
      </c>
      <c r="F9" s="10">
        <f t="shared" si="0"/>
        <v>-6.0979202707500804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191307</v>
      </c>
      <c r="C11" s="9">
        <v>207597</v>
      </c>
      <c r="D11" s="9">
        <v>516417</v>
      </c>
      <c r="E11" s="9">
        <v>547589</v>
      </c>
      <c r="F11" s="10">
        <f t="shared" si="0"/>
        <v>6.0362071736600456</v>
      </c>
      <c r="G11" s="1"/>
      <c r="H11" s="1"/>
      <c r="I11" s="1"/>
    </row>
    <row r="12" spans="1:12" x14ac:dyDescent="0.25">
      <c r="A12" s="11" t="s">
        <v>46</v>
      </c>
      <c r="B12" s="12">
        <v>2748</v>
      </c>
      <c r="C12" s="12">
        <v>2463</v>
      </c>
      <c r="D12" s="12">
        <v>9389</v>
      </c>
      <c r="E12" s="12">
        <v>9213</v>
      </c>
      <c r="F12" s="13">
        <f t="shared" si="0"/>
        <v>-1.8745340291830814</v>
      </c>
      <c r="G12" s="1"/>
      <c r="H12" s="1"/>
      <c r="I12" s="1"/>
    </row>
    <row r="13" spans="1:12" x14ac:dyDescent="0.25">
      <c r="A13" s="8" t="s">
        <v>47</v>
      </c>
      <c r="B13" s="9">
        <v>72767</v>
      </c>
      <c r="C13" s="9">
        <v>79671</v>
      </c>
      <c r="D13" s="9">
        <v>228521</v>
      </c>
      <c r="E13" s="9">
        <v>269577</v>
      </c>
      <c r="F13" s="10">
        <f t="shared" si="0"/>
        <v>17.965963740750297</v>
      </c>
      <c r="G13" s="1"/>
      <c r="H13" s="1"/>
      <c r="I13" s="1"/>
    </row>
    <row r="14" spans="1:12" x14ac:dyDescent="0.25">
      <c r="A14" s="11" t="s">
        <v>48</v>
      </c>
      <c r="B14" s="12">
        <v>37353</v>
      </c>
      <c r="C14" s="12">
        <v>41416</v>
      </c>
      <c r="D14" s="12">
        <v>101635</v>
      </c>
      <c r="E14" s="12">
        <v>117519</v>
      </c>
      <c r="F14" s="13">
        <f t="shared" si="0"/>
        <v>15.628474442859257</v>
      </c>
      <c r="G14" s="1"/>
      <c r="H14" s="1"/>
      <c r="I14" s="1"/>
    </row>
    <row r="15" spans="1:12" x14ac:dyDescent="0.25">
      <c r="A15" s="8" t="s">
        <v>49</v>
      </c>
      <c r="B15" s="9">
        <v>3377</v>
      </c>
      <c r="C15" s="9">
        <v>3728</v>
      </c>
      <c r="D15" s="9">
        <v>19655</v>
      </c>
      <c r="E15" s="9">
        <v>18948</v>
      </c>
      <c r="F15" s="10">
        <f t="shared" si="0"/>
        <v>-3.5970490969219071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56204</v>
      </c>
      <c r="C18" s="12">
        <v>64800</v>
      </c>
      <c r="D18" s="12">
        <v>198945</v>
      </c>
      <c r="E18" s="12">
        <v>216305</v>
      </c>
      <c r="F18" s="13">
        <f t="shared" si="0"/>
        <v>8.7260298072331608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21</v>
      </c>
      <c r="C20" s="12">
        <v>0</v>
      </c>
      <c r="D20" s="12">
        <v>163</v>
      </c>
      <c r="E20" s="12">
        <v>7</v>
      </c>
      <c r="F20" s="13">
        <f t="shared" si="0"/>
        <v>-95.705521472392633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17367</v>
      </c>
      <c r="C22" s="12">
        <v>14655</v>
      </c>
      <c r="D22" s="12">
        <v>70797</v>
      </c>
      <c r="E22" s="12">
        <v>55946</v>
      </c>
      <c r="F22" s="13">
        <f t="shared" si="0"/>
        <v>-20.976877551308675</v>
      </c>
      <c r="G22" s="1"/>
      <c r="H22" s="1"/>
      <c r="I22" s="1"/>
    </row>
    <row r="23" spans="1:9" x14ac:dyDescent="0.25">
      <c r="A23" s="8" t="s">
        <v>57</v>
      </c>
      <c r="B23" s="9">
        <v>5913</v>
      </c>
      <c r="C23" s="9">
        <v>6541</v>
      </c>
      <c r="D23" s="9">
        <v>18049</v>
      </c>
      <c r="E23" s="9">
        <v>20804</v>
      </c>
      <c r="F23" s="10">
        <f t="shared" si="0"/>
        <v>15.264003545902824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9405</v>
      </c>
      <c r="C25" s="9">
        <v>11281</v>
      </c>
      <c r="D25" s="9">
        <v>29436</v>
      </c>
      <c r="E25" s="9">
        <v>36236</v>
      </c>
      <c r="F25" s="10">
        <f t="shared" si="0"/>
        <v>23.100964805000686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2</v>
      </c>
      <c r="D27" s="9">
        <v>988</v>
      </c>
      <c r="E27" s="9">
        <v>2</v>
      </c>
      <c r="F27" s="18">
        <f t="shared" si="0"/>
        <v>-99.797570850202433</v>
      </c>
      <c r="G27" s="1"/>
      <c r="H27" s="1"/>
      <c r="I27" s="1"/>
    </row>
    <row r="28" spans="1:9" x14ac:dyDescent="0.25">
      <c r="A28" s="11" t="s">
        <v>62</v>
      </c>
      <c r="B28" s="12">
        <v>78436</v>
      </c>
      <c r="C28" s="12">
        <v>75789</v>
      </c>
      <c r="D28" s="12">
        <v>359959</v>
      </c>
      <c r="E28" s="12">
        <v>354698</v>
      </c>
      <c r="F28" s="13">
        <f t="shared" si="0"/>
        <v>-1.4615553438030418</v>
      </c>
      <c r="G28" s="1"/>
      <c r="H28" s="1"/>
      <c r="I28" s="1"/>
    </row>
    <row r="29" spans="1:9" x14ac:dyDescent="0.25">
      <c r="A29" s="8" t="s">
        <v>63</v>
      </c>
      <c r="B29" s="9">
        <v>4917</v>
      </c>
      <c r="C29" s="9">
        <v>4937</v>
      </c>
      <c r="D29" s="9">
        <v>22016</v>
      </c>
      <c r="E29" s="9">
        <v>19597</v>
      </c>
      <c r="F29" s="10">
        <f t="shared" si="0"/>
        <v>-10.987463662790702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0</v>
      </c>
      <c r="C31" s="9">
        <v>8</v>
      </c>
      <c r="D31" s="9">
        <v>640</v>
      </c>
      <c r="E31" s="9">
        <v>244</v>
      </c>
      <c r="F31" s="10">
        <f t="shared" si="0"/>
        <v>-61.875</v>
      </c>
      <c r="G31" s="1"/>
      <c r="H31" s="1"/>
      <c r="I31" s="1"/>
    </row>
    <row r="32" spans="1:9" x14ac:dyDescent="0.25">
      <c r="A32" s="11" t="s">
        <v>66</v>
      </c>
      <c r="B32" s="12">
        <v>8544</v>
      </c>
      <c r="C32" s="12">
        <v>9062</v>
      </c>
      <c r="D32" s="12">
        <v>27426</v>
      </c>
      <c r="E32" s="12">
        <v>27463</v>
      </c>
      <c r="F32" s="13">
        <f t="shared" si="0"/>
        <v>0.13490848100342134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6</v>
      </c>
      <c r="D33" s="9">
        <v>0</v>
      </c>
      <c r="E33" s="9">
        <v>9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569084</v>
      </c>
      <c r="C35" s="15">
        <f t="shared" ref="C35:E35" si="1">SUM(C7:C34)</f>
        <v>600722</v>
      </c>
      <c r="D35" s="15">
        <f t="shared" si="1"/>
        <v>1759947</v>
      </c>
      <c r="E35" s="15">
        <f t="shared" si="1"/>
        <v>1848067</v>
      </c>
      <c r="F35" s="16">
        <f t="shared" si="0"/>
        <v>5.0069689598607283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547589</v>
      </c>
      <c r="G38" s="42">
        <f>LOOKUP(E38,$A$38:$A$65,$C$38:$C$65)</f>
        <v>516417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29609</v>
      </c>
      <c r="C39" s="41">
        <f t="shared" ref="C39:C65" si="5">D8</f>
        <v>23528</v>
      </c>
      <c r="D39" s="41">
        <f t="shared" ref="D39:D65" si="6">_xlfn.RANK.EQ(B39,$B$38:$B$65)+COUNTIF($B$38:$B$65,B39)-1</f>
        <v>9</v>
      </c>
      <c r="E39" s="42" t="str">
        <f t="shared" si="2"/>
        <v>SANTA CRUZ DE TENERIFE</v>
      </c>
      <c r="F39" s="42">
        <f t="shared" ref="F39:F54" si="7">LOOKUP(E39,$A$38:$A$65,$B$38:$B$65)</f>
        <v>354698</v>
      </c>
      <c r="G39" s="42">
        <f t="shared" ref="G39:G65" si="8">LOOKUP(E39,$A$38:$A$65,$C$38:$C$65)</f>
        <v>359959</v>
      </c>
    </row>
    <row r="40" spans="1:9" x14ac:dyDescent="0.25">
      <c r="A40" s="42" t="str">
        <f t="shared" si="3"/>
        <v>ALMERIA</v>
      </c>
      <c r="B40" s="41">
        <f t="shared" si="4"/>
        <v>124301</v>
      </c>
      <c r="C40" s="41">
        <f t="shared" si="5"/>
        <v>132373</v>
      </c>
      <c r="D40" s="41">
        <f t="shared" si="6"/>
        <v>5</v>
      </c>
      <c r="E40" s="42" t="str">
        <f t="shared" si="2"/>
        <v>BALEARES</v>
      </c>
      <c r="F40" s="42">
        <f t="shared" si="7"/>
        <v>269577</v>
      </c>
      <c r="G40" s="42">
        <f t="shared" si="8"/>
        <v>228521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216305</v>
      </c>
      <c r="G41" s="42">
        <f t="shared" si="8"/>
        <v>198945</v>
      </c>
    </row>
    <row r="42" spans="1:9" x14ac:dyDescent="0.25">
      <c r="A42" s="42" t="str">
        <f t="shared" si="3"/>
        <v>BAHIA DE ALGECIRAS</v>
      </c>
      <c r="B42" s="41">
        <f t="shared" si="4"/>
        <v>547589</v>
      </c>
      <c r="C42" s="41">
        <f t="shared" si="5"/>
        <v>516417</v>
      </c>
      <c r="D42" s="41">
        <f t="shared" si="6"/>
        <v>1</v>
      </c>
      <c r="E42" s="42" t="str">
        <f t="shared" si="2"/>
        <v>ALMERIA</v>
      </c>
      <c r="F42" s="42">
        <f t="shared" si="7"/>
        <v>124301</v>
      </c>
      <c r="G42" s="42">
        <f t="shared" si="8"/>
        <v>132373</v>
      </c>
    </row>
    <row r="43" spans="1:9" x14ac:dyDescent="0.25">
      <c r="A43" s="42" t="str">
        <f t="shared" si="3"/>
        <v>BAHIA DE CADIZ</v>
      </c>
      <c r="B43" s="41">
        <f t="shared" si="4"/>
        <v>9213</v>
      </c>
      <c r="C43" s="41">
        <f t="shared" si="5"/>
        <v>9389</v>
      </c>
      <c r="D43" s="41">
        <f t="shared" si="6"/>
        <v>14</v>
      </c>
      <c r="E43" s="42" t="str">
        <f t="shared" si="2"/>
        <v>BARCELONA</v>
      </c>
      <c r="F43" s="42">
        <f t="shared" si="7"/>
        <v>117519</v>
      </c>
      <c r="G43" s="42">
        <f t="shared" si="8"/>
        <v>101635</v>
      </c>
    </row>
    <row r="44" spans="1:9" x14ac:dyDescent="0.25">
      <c r="A44" s="42" t="str">
        <f t="shared" si="3"/>
        <v>BALEARES</v>
      </c>
      <c r="B44" s="41">
        <f t="shared" si="4"/>
        <v>269577</v>
      </c>
      <c r="C44" s="41">
        <f t="shared" si="5"/>
        <v>228521</v>
      </c>
      <c r="D44" s="41">
        <f t="shared" si="6"/>
        <v>3</v>
      </c>
      <c r="E44" s="42" t="str">
        <f t="shared" si="2"/>
        <v>LAS PALMAS</v>
      </c>
      <c r="F44" s="42">
        <f t="shared" si="7"/>
        <v>55946</v>
      </c>
      <c r="G44" s="42">
        <f t="shared" si="8"/>
        <v>70797</v>
      </c>
    </row>
    <row r="45" spans="1:9" x14ac:dyDescent="0.25">
      <c r="A45" s="42" t="str">
        <f t="shared" si="3"/>
        <v>BARCELONA</v>
      </c>
      <c r="B45" s="41">
        <f t="shared" si="4"/>
        <v>117519</v>
      </c>
      <c r="C45" s="41">
        <f t="shared" si="5"/>
        <v>101635</v>
      </c>
      <c r="D45" s="41">
        <f t="shared" si="6"/>
        <v>6</v>
      </c>
      <c r="E45" s="42" t="str">
        <f t="shared" si="2"/>
        <v>MELILLA</v>
      </c>
      <c r="F45" s="42">
        <f t="shared" si="7"/>
        <v>36236</v>
      </c>
      <c r="G45" s="42">
        <f t="shared" si="8"/>
        <v>29436</v>
      </c>
    </row>
    <row r="46" spans="1:9" x14ac:dyDescent="0.25">
      <c r="A46" s="42" t="str">
        <f t="shared" si="3"/>
        <v>BILBAO</v>
      </c>
      <c r="B46" s="41">
        <f t="shared" si="4"/>
        <v>18948</v>
      </c>
      <c r="C46" s="41">
        <f t="shared" si="5"/>
        <v>19655</v>
      </c>
      <c r="D46" s="41">
        <f t="shared" si="6"/>
        <v>13</v>
      </c>
      <c r="E46" s="42" t="str">
        <f t="shared" si="2"/>
        <v>ALICANTE</v>
      </c>
      <c r="F46" s="42">
        <f t="shared" si="7"/>
        <v>29609</v>
      </c>
      <c r="G46" s="42">
        <f t="shared" si="8"/>
        <v>23528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27463</v>
      </c>
      <c r="G47" s="42">
        <f t="shared" si="8"/>
        <v>27426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MALAGA</v>
      </c>
      <c r="F48" s="42">
        <f t="shared" si="7"/>
        <v>20804</v>
      </c>
      <c r="G48" s="42">
        <f t="shared" si="8"/>
        <v>18049</v>
      </c>
    </row>
    <row r="49" spans="1:7" x14ac:dyDescent="0.25">
      <c r="A49" s="42" t="str">
        <f t="shared" si="3"/>
        <v>CEUTA</v>
      </c>
      <c r="B49" s="41">
        <f t="shared" si="4"/>
        <v>216305</v>
      </c>
      <c r="C49" s="41">
        <f t="shared" si="5"/>
        <v>198945</v>
      </c>
      <c r="D49" s="41">
        <f t="shared" si="6"/>
        <v>4</v>
      </c>
      <c r="E49" s="42" t="str">
        <f t="shared" si="2"/>
        <v>SANTANDER</v>
      </c>
      <c r="F49" s="42">
        <f t="shared" si="7"/>
        <v>19597</v>
      </c>
      <c r="G49" s="42">
        <f t="shared" si="8"/>
        <v>22016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BILBAO</v>
      </c>
      <c r="F50" s="42">
        <f t="shared" si="7"/>
        <v>18948</v>
      </c>
      <c r="G50" s="42">
        <f t="shared" si="8"/>
        <v>19655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163</v>
      </c>
      <c r="D51" s="41">
        <f t="shared" si="6"/>
        <v>17</v>
      </c>
      <c r="E51" s="42" t="str">
        <f t="shared" si="2"/>
        <v>BAHIA DE CADIZ</v>
      </c>
      <c r="F51" s="42">
        <f t="shared" si="7"/>
        <v>9213</v>
      </c>
      <c r="G51" s="42">
        <f t="shared" si="8"/>
        <v>9389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244</v>
      </c>
      <c r="G52" s="42">
        <f t="shared" si="8"/>
        <v>640</v>
      </c>
    </row>
    <row r="53" spans="1:7" x14ac:dyDescent="0.25">
      <c r="A53" s="42" t="str">
        <f t="shared" si="3"/>
        <v>LAS PALMAS</v>
      </c>
      <c r="B53" s="41">
        <f t="shared" si="4"/>
        <v>55946</v>
      </c>
      <c r="C53" s="41">
        <f t="shared" si="5"/>
        <v>70797</v>
      </c>
      <c r="D53" s="41">
        <f t="shared" si="6"/>
        <v>7</v>
      </c>
      <c r="E53" s="42" t="str">
        <f t="shared" si="2"/>
        <v>VIGO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20804</v>
      </c>
      <c r="C54" s="41">
        <f t="shared" si="5"/>
        <v>18049</v>
      </c>
      <c r="D54" s="41">
        <f t="shared" si="6"/>
        <v>11</v>
      </c>
      <c r="E54" s="42" t="str">
        <f t="shared" si="2"/>
        <v>GIJON</v>
      </c>
      <c r="F54" s="42">
        <f t="shared" si="7"/>
        <v>7</v>
      </c>
      <c r="G54" s="42">
        <f t="shared" si="8"/>
        <v>163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PASAIA</v>
      </c>
      <c r="F55" s="42">
        <f t="shared" ref="F55:F65" si="9">LOOKUP(E55,$A$38:$A$65,$B$38:$B$65)</f>
        <v>2</v>
      </c>
      <c r="G55" s="42">
        <f t="shared" si="8"/>
        <v>988</v>
      </c>
    </row>
    <row r="56" spans="1:7" x14ac:dyDescent="0.25">
      <c r="A56" s="42" t="str">
        <f t="shared" si="3"/>
        <v>MELILLA</v>
      </c>
      <c r="B56" s="41">
        <f t="shared" si="4"/>
        <v>36236</v>
      </c>
      <c r="C56" s="41">
        <f t="shared" si="5"/>
        <v>29436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</v>
      </c>
      <c r="C58" s="41">
        <f t="shared" si="5"/>
        <v>988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354698</v>
      </c>
      <c r="C59" s="41">
        <f t="shared" si="5"/>
        <v>359959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19597</v>
      </c>
      <c r="C60" s="41">
        <f t="shared" si="5"/>
        <v>22016</v>
      </c>
      <c r="D60" s="41">
        <f t="shared" si="6"/>
        <v>12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244</v>
      </c>
      <c r="C62" s="41">
        <f t="shared" si="5"/>
        <v>640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27463</v>
      </c>
      <c r="C63" s="41">
        <f t="shared" si="5"/>
        <v>27426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</v>
      </c>
      <c r="C64" s="41">
        <f t="shared" si="5"/>
        <v>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132</v>
      </c>
      <c r="C7" s="9">
        <v>112</v>
      </c>
      <c r="D7" s="9">
        <v>857</v>
      </c>
      <c r="E7" s="9">
        <v>810</v>
      </c>
      <c r="F7" s="10">
        <f>((E7*100)/D7)-100</f>
        <v>-5.4842473745624289</v>
      </c>
      <c r="G7" s="1"/>
      <c r="H7" s="1"/>
      <c r="I7" s="1"/>
    </row>
    <row r="8" spans="1:12" x14ac:dyDescent="0.25">
      <c r="A8" s="11" t="s">
        <v>42</v>
      </c>
      <c r="B8" s="12">
        <v>156</v>
      </c>
      <c r="C8" s="12">
        <v>189</v>
      </c>
      <c r="D8" s="12">
        <v>752</v>
      </c>
      <c r="E8" s="12">
        <v>807</v>
      </c>
      <c r="F8" s="13">
        <f t="shared" ref="F8:F35" si="0">((E8*100)/D8)-100</f>
        <v>7.3138297872340416</v>
      </c>
      <c r="G8" s="1"/>
      <c r="H8" s="1"/>
      <c r="I8" s="1"/>
    </row>
    <row r="9" spans="1:12" x14ac:dyDescent="0.25">
      <c r="A9" s="8" t="s">
        <v>43</v>
      </c>
      <c r="B9" s="9">
        <v>343</v>
      </c>
      <c r="C9" s="9">
        <v>372</v>
      </c>
      <c r="D9" s="9">
        <v>1367</v>
      </c>
      <c r="E9" s="9">
        <v>1294</v>
      </c>
      <c r="F9" s="10">
        <f t="shared" si="0"/>
        <v>-5.3401609363569804</v>
      </c>
      <c r="G9" s="1"/>
      <c r="H9" s="1"/>
      <c r="I9" s="1"/>
    </row>
    <row r="10" spans="1:12" x14ac:dyDescent="0.25">
      <c r="A10" s="11" t="s">
        <v>44</v>
      </c>
      <c r="B10" s="12">
        <v>73</v>
      </c>
      <c r="C10" s="12">
        <v>104</v>
      </c>
      <c r="D10" s="12">
        <v>517</v>
      </c>
      <c r="E10" s="12">
        <v>613</v>
      </c>
      <c r="F10" s="13">
        <f t="shared" si="0"/>
        <v>18.568665377176018</v>
      </c>
      <c r="G10" s="1"/>
      <c r="H10" s="1"/>
      <c r="I10" s="1"/>
    </row>
    <row r="11" spans="1:12" x14ac:dyDescent="0.25">
      <c r="A11" s="8" t="s">
        <v>45</v>
      </c>
      <c r="B11" s="9">
        <v>2339</v>
      </c>
      <c r="C11" s="9">
        <v>2273</v>
      </c>
      <c r="D11" s="9">
        <v>13002</v>
      </c>
      <c r="E11" s="9">
        <v>12244</v>
      </c>
      <c r="F11" s="10">
        <f t="shared" si="0"/>
        <v>-5.8298723273342574</v>
      </c>
      <c r="G11" s="1"/>
      <c r="H11" s="1"/>
      <c r="I11" s="1"/>
    </row>
    <row r="12" spans="1:12" x14ac:dyDescent="0.25">
      <c r="A12" s="11" t="s">
        <v>46</v>
      </c>
      <c r="B12" s="12">
        <v>159</v>
      </c>
      <c r="C12" s="12">
        <v>157</v>
      </c>
      <c r="D12" s="12">
        <v>993</v>
      </c>
      <c r="E12" s="12">
        <v>1018</v>
      </c>
      <c r="F12" s="13">
        <f t="shared" si="0"/>
        <v>2.5176233635448142</v>
      </c>
      <c r="G12" s="1"/>
      <c r="H12" s="1"/>
      <c r="I12" s="1"/>
    </row>
    <row r="13" spans="1:12" x14ac:dyDescent="0.25">
      <c r="A13" s="8" t="s">
        <v>47</v>
      </c>
      <c r="B13" s="9">
        <v>1182</v>
      </c>
      <c r="C13" s="9">
        <v>1338</v>
      </c>
      <c r="D13" s="9">
        <v>6106</v>
      </c>
      <c r="E13" s="9">
        <v>6618</v>
      </c>
      <c r="F13" s="10">
        <f t="shared" si="0"/>
        <v>8.3851948902718618</v>
      </c>
      <c r="G13" s="1"/>
      <c r="H13" s="1"/>
      <c r="I13" s="1"/>
    </row>
    <row r="14" spans="1:12" x14ac:dyDescent="0.25">
      <c r="A14" s="11" t="s">
        <v>48</v>
      </c>
      <c r="B14" s="12">
        <v>910</v>
      </c>
      <c r="C14" s="12">
        <v>944</v>
      </c>
      <c r="D14" s="12">
        <v>5004</v>
      </c>
      <c r="E14" s="12">
        <v>5484</v>
      </c>
      <c r="F14" s="13">
        <f t="shared" si="0"/>
        <v>9.5923261390887262</v>
      </c>
      <c r="G14" s="1"/>
      <c r="H14" s="1"/>
      <c r="I14" s="1"/>
    </row>
    <row r="15" spans="1:12" x14ac:dyDescent="0.25">
      <c r="A15" s="8" t="s">
        <v>49</v>
      </c>
      <c r="B15" s="9">
        <v>292</v>
      </c>
      <c r="C15" s="9">
        <v>310</v>
      </c>
      <c r="D15" s="9">
        <v>2063</v>
      </c>
      <c r="E15" s="9">
        <v>2122</v>
      </c>
      <c r="F15" s="10">
        <f t="shared" si="0"/>
        <v>2.8599127484246196</v>
      </c>
      <c r="G15" s="1"/>
      <c r="H15" s="1"/>
      <c r="I15" s="1"/>
    </row>
    <row r="16" spans="1:12" x14ac:dyDescent="0.25">
      <c r="A16" s="11" t="s">
        <v>50</v>
      </c>
      <c r="B16" s="12">
        <v>139</v>
      </c>
      <c r="C16" s="12">
        <v>131</v>
      </c>
      <c r="D16" s="12">
        <v>1012</v>
      </c>
      <c r="E16" s="12">
        <v>1004</v>
      </c>
      <c r="F16" s="13">
        <f t="shared" si="0"/>
        <v>-0.79051383399209385</v>
      </c>
      <c r="G16" s="1"/>
      <c r="H16" s="1"/>
      <c r="I16" s="1"/>
    </row>
    <row r="17" spans="1:9" x14ac:dyDescent="0.25">
      <c r="A17" s="8" t="s">
        <v>51</v>
      </c>
      <c r="B17" s="9">
        <v>124</v>
      </c>
      <c r="C17" s="9">
        <v>122</v>
      </c>
      <c r="D17" s="9">
        <v>699</v>
      </c>
      <c r="E17" s="9">
        <v>719</v>
      </c>
      <c r="F17" s="10">
        <f t="shared" si="0"/>
        <v>2.86123032904149</v>
      </c>
      <c r="G17" s="1"/>
      <c r="H17" s="1"/>
      <c r="I17" s="1"/>
    </row>
    <row r="18" spans="1:9" x14ac:dyDescent="0.25">
      <c r="A18" s="11" t="s">
        <v>52</v>
      </c>
      <c r="B18" s="12">
        <v>848</v>
      </c>
      <c r="C18" s="12">
        <v>888</v>
      </c>
      <c r="D18" s="12">
        <v>5051</v>
      </c>
      <c r="E18" s="12">
        <v>5449</v>
      </c>
      <c r="F18" s="13">
        <f t="shared" si="0"/>
        <v>7.879627796475944</v>
      </c>
      <c r="G18" s="1"/>
      <c r="H18" s="1"/>
      <c r="I18" s="1"/>
    </row>
    <row r="19" spans="1:9" x14ac:dyDescent="0.25">
      <c r="A19" s="8" t="s">
        <v>53</v>
      </c>
      <c r="B19" s="9">
        <v>73</v>
      </c>
      <c r="C19" s="9">
        <v>99</v>
      </c>
      <c r="D19" s="9">
        <v>588</v>
      </c>
      <c r="E19" s="9">
        <v>644</v>
      </c>
      <c r="F19" s="10">
        <f t="shared" si="0"/>
        <v>9.5238095238095184</v>
      </c>
      <c r="G19" s="1"/>
      <c r="H19" s="1"/>
      <c r="I19" s="1"/>
    </row>
    <row r="20" spans="1:9" x14ac:dyDescent="0.25">
      <c r="A20" s="11" t="s">
        <v>54</v>
      </c>
      <c r="B20" s="12">
        <v>92</v>
      </c>
      <c r="C20" s="12">
        <v>88</v>
      </c>
      <c r="D20" s="12">
        <v>629</v>
      </c>
      <c r="E20" s="12">
        <v>576</v>
      </c>
      <c r="F20" s="13">
        <f t="shared" si="0"/>
        <v>-8.4260731319554907</v>
      </c>
      <c r="G20" s="1"/>
      <c r="H20" s="1"/>
      <c r="I20" s="1"/>
    </row>
    <row r="21" spans="1:9" x14ac:dyDescent="0.25">
      <c r="A21" s="8" t="s">
        <v>55</v>
      </c>
      <c r="B21" s="9">
        <v>137</v>
      </c>
      <c r="C21" s="9">
        <v>135</v>
      </c>
      <c r="D21" s="9">
        <v>886</v>
      </c>
      <c r="E21" s="9">
        <v>908</v>
      </c>
      <c r="F21" s="10">
        <f t="shared" si="0"/>
        <v>2.4830699774266378</v>
      </c>
      <c r="G21" s="1"/>
      <c r="H21" s="1"/>
      <c r="I21" s="1"/>
    </row>
    <row r="22" spans="1:9" x14ac:dyDescent="0.25">
      <c r="A22" s="11" t="s">
        <v>56</v>
      </c>
      <c r="B22" s="12">
        <v>902</v>
      </c>
      <c r="C22" s="12">
        <v>843</v>
      </c>
      <c r="D22" s="12">
        <v>6914</v>
      </c>
      <c r="E22" s="12">
        <v>5990</v>
      </c>
      <c r="F22" s="13">
        <f t="shared" si="0"/>
        <v>-13.36418860283483</v>
      </c>
      <c r="G22" s="1"/>
      <c r="H22" s="1"/>
      <c r="I22" s="1"/>
    </row>
    <row r="23" spans="1:9" x14ac:dyDescent="0.25">
      <c r="A23" s="8" t="s">
        <v>57</v>
      </c>
      <c r="B23" s="9">
        <v>174</v>
      </c>
      <c r="C23" s="9">
        <v>166</v>
      </c>
      <c r="D23" s="9">
        <v>1019</v>
      </c>
      <c r="E23" s="9">
        <v>973</v>
      </c>
      <c r="F23" s="10">
        <f t="shared" si="0"/>
        <v>-4.5142296368989179</v>
      </c>
      <c r="G23" s="1"/>
      <c r="H23" s="1"/>
      <c r="I23" s="1"/>
    </row>
    <row r="24" spans="1:9" x14ac:dyDescent="0.25">
      <c r="A24" s="11" t="s">
        <v>58</v>
      </c>
      <c r="B24" s="12">
        <v>75</v>
      </c>
      <c r="C24" s="12">
        <v>113</v>
      </c>
      <c r="D24" s="12">
        <v>556</v>
      </c>
      <c r="E24" s="12">
        <v>652</v>
      </c>
      <c r="F24" s="13">
        <f t="shared" si="0"/>
        <v>17.266187050359719</v>
      </c>
      <c r="G24" s="1"/>
      <c r="H24" s="1"/>
      <c r="I24" s="1"/>
    </row>
    <row r="25" spans="1:9" x14ac:dyDescent="0.25">
      <c r="A25" s="8" t="s">
        <v>59</v>
      </c>
      <c r="B25" s="9">
        <v>125</v>
      </c>
      <c r="C25" s="9">
        <v>126</v>
      </c>
      <c r="D25" s="9">
        <v>630</v>
      </c>
      <c r="E25" s="9">
        <v>625</v>
      </c>
      <c r="F25" s="10">
        <f t="shared" si="0"/>
        <v>-0.79365079365079794</v>
      </c>
      <c r="G25" s="1"/>
      <c r="H25" s="1"/>
      <c r="I25" s="1"/>
    </row>
    <row r="26" spans="1:9" x14ac:dyDescent="0.25">
      <c r="A26" s="11" t="s">
        <v>60</v>
      </c>
      <c r="B26" s="12">
        <v>43</v>
      </c>
      <c r="C26" s="12">
        <v>37</v>
      </c>
      <c r="D26" s="12">
        <v>304</v>
      </c>
      <c r="E26" s="12">
        <v>283</v>
      </c>
      <c r="F26" s="13">
        <f t="shared" si="0"/>
        <v>-6.9078947368421098</v>
      </c>
      <c r="G26" s="1"/>
      <c r="H26" s="1"/>
      <c r="I26" s="1"/>
    </row>
    <row r="27" spans="1:9" x14ac:dyDescent="0.25">
      <c r="A27" s="8" t="s">
        <v>61</v>
      </c>
      <c r="B27" s="9">
        <v>123</v>
      </c>
      <c r="C27" s="9">
        <v>112</v>
      </c>
      <c r="D27" s="9">
        <v>926</v>
      </c>
      <c r="E27" s="9">
        <v>908</v>
      </c>
      <c r="F27" s="10">
        <f t="shared" si="0"/>
        <v>-1.9438444924406042</v>
      </c>
      <c r="G27" s="1"/>
      <c r="H27" s="1"/>
      <c r="I27" s="1"/>
    </row>
    <row r="28" spans="1:9" x14ac:dyDescent="0.25">
      <c r="A28" s="11" t="s">
        <v>62</v>
      </c>
      <c r="B28" s="12">
        <v>1546</v>
      </c>
      <c r="C28" s="12">
        <v>1553</v>
      </c>
      <c r="D28" s="12">
        <v>11239</v>
      </c>
      <c r="E28" s="12">
        <v>10344</v>
      </c>
      <c r="F28" s="13">
        <f t="shared" si="0"/>
        <v>-7.9633419343358014</v>
      </c>
      <c r="G28" s="1"/>
      <c r="H28" s="1"/>
      <c r="I28" s="1"/>
    </row>
    <row r="29" spans="1:9" x14ac:dyDescent="0.25">
      <c r="A29" s="8" t="s">
        <v>63</v>
      </c>
      <c r="B29" s="9">
        <v>171</v>
      </c>
      <c r="C29" s="9">
        <v>125</v>
      </c>
      <c r="D29" s="9">
        <v>967</v>
      </c>
      <c r="E29" s="9">
        <v>908</v>
      </c>
      <c r="F29" s="10">
        <f t="shared" si="0"/>
        <v>-6.1013443640124052</v>
      </c>
      <c r="G29" s="1"/>
      <c r="H29" s="1"/>
      <c r="I29" s="1"/>
    </row>
    <row r="30" spans="1:9" x14ac:dyDescent="0.25">
      <c r="A30" s="11" t="s">
        <v>64</v>
      </c>
      <c r="B30" s="12">
        <v>124</v>
      </c>
      <c r="C30" s="12">
        <v>119</v>
      </c>
      <c r="D30" s="12">
        <v>794</v>
      </c>
      <c r="E30" s="12">
        <v>857</v>
      </c>
      <c r="F30" s="13">
        <f t="shared" si="0"/>
        <v>7.9345088161209105</v>
      </c>
      <c r="G30" s="1"/>
      <c r="H30" s="1"/>
      <c r="I30" s="1"/>
    </row>
    <row r="31" spans="1:9" x14ac:dyDescent="0.25">
      <c r="A31" s="8" t="s">
        <v>65</v>
      </c>
      <c r="B31" s="9">
        <v>252</v>
      </c>
      <c r="C31" s="9">
        <v>208</v>
      </c>
      <c r="D31" s="9">
        <v>1574</v>
      </c>
      <c r="E31" s="9">
        <v>1496</v>
      </c>
      <c r="F31" s="10">
        <f t="shared" si="0"/>
        <v>-4.9555273189326527</v>
      </c>
      <c r="G31" s="1"/>
      <c r="H31" s="1"/>
      <c r="I31" s="1"/>
    </row>
    <row r="32" spans="1:9" x14ac:dyDescent="0.25">
      <c r="A32" s="11" t="s">
        <v>66</v>
      </c>
      <c r="B32" s="12">
        <v>643</v>
      </c>
      <c r="C32" s="12">
        <v>653</v>
      </c>
      <c r="D32" s="12">
        <v>3855</v>
      </c>
      <c r="E32" s="12">
        <v>4176</v>
      </c>
      <c r="F32" s="13">
        <f t="shared" si="0"/>
        <v>8.3268482490272362</v>
      </c>
      <c r="G32" s="1"/>
      <c r="H32" s="1"/>
      <c r="I32" s="1"/>
    </row>
    <row r="33" spans="1:9" x14ac:dyDescent="0.25">
      <c r="A33" s="8" t="s">
        <v>67</v>
      </c>
      <c r="B33" s="9">
        <v>176</v>
      </c>
      <c r="C33" s="9">
        <v>216</v>
      </c>
      <c r="D33" s="9">
        <v>1326</v>
      </c>
      <c r="E33" s="9">
        <v>1371</v>
      </c>
      <c r="F33" s="10">
        <f t="shared" si="0"/>
        <v>3.3936651583710358</v>
      </c>
      <c r="G33" s="1"/>
      <c r="H33" s="1"/>
      <c r="I33" s="1"/>
    </row>
    <row r="34" spans="1:9" x14ac:dyDescent="0.25">
      <c r="A34" s="11" t="s">
        <v>68</v>
      </c>
      <c r="B34" s="12">
        <v>32</v>
      </c>
      <c r="C34" s="12">
        <v>36</v>
      </c>
      <c r="D34" s="12">
        <v>212</v>
      </c>
      <c r="E34" s="12">
        <v>219</v>
      </c>
      <c r="F34" s="13">
        <f t="shared" si="0"/>
        <v>3.3018867924528337</v>
      </c>
      <c r="G34" s="1"/>
      <c r="H34" s="1"/>
      <c r="I34" s="1"/>
    </row>
    <row r="35" spans="1:9" x14ac:dyDescent="0.25">
      <c r="A35" s="14" t="s">
        <v>69</v>
      </c>
      <c r="B35" s="15">
        <f>SUM(B7:B34)</f>
        <v>11385</v>
      </c>
      <c r="C35" s="15">
        <f t="shared" ref="C35:E35" si="1">SUM(C7:C34)</f>
        <v>11569</v>
      </c>
      <c r="D35" s="15">
        <f t="shared" si="1"/>
        <v>69842</v>
      </c>
      <c r="E35" s="15">
        <f t="shared" si="1"/>
        <v>69112</v>
      </c>
      <c r="F35" s="16">
        <f t="shared" si="0"/>
        <v>-1.0452163454654766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810</v>
      </c>
      <c r="C38" s="41">
        <f>D7</f>
        <v>857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12244</v>
      </c>
      <c r="G38" s="42">
        <f>LOOKUP(E38,$A$38:$A$65,$C$38:$C$65)</f>
        <v>13002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807</v>
      </c>
      <c r="C39" s="41">
        <f t="shared" ref="C39:C65" si="5">D8</f>
        <v>752</v>
      </c>
      <c r="D39" s="41">
        <f t="shared" ref="D39:D65" si="6">_xlfn.RANK.EQ(B39,$B$38:$B$65)+COUNTIF($B$38:$B$65,B39)-1</f>
        <v>20</v>
      </c>
      <c r="E39" s="42" t="str">
        <f t="shared" si="2"/>
        <v>SANTA CRUZ DE TENERIFE</v>
      </c>
      <c r="F39" s="42">
        <f t="shared" ref="F39:F54" si="7">LOOKUP(E39,$A$38:$A$65,$B$38:$B$65)</f>
        <v>10344</v>
      </c>
      <c r="G39" s="42">
        <f t="shared" ref="G39:G65" si="8">LOOKUP(E39,$A$38:$A$65,$C$38:$C$65)</f>
        <v>11239</v>
      </c>
    </row>
    <row r="40" spans="1:9" x14ac:dyDescent="0.25">
      <c r="A40" s="42" t="str">
        <f t="shared" si="3"/>
        <v>ALMERIA</v>
      </c>
      <c r="B40" s="41">
        <f t="shared" si="4"/>
        <v>1294</v>
      </c>
      <c r="C40" s="41">
        <f t="shared" si="5"/>
        <v>1367</v>
      </c>
      <c r="D40" s="41">
        <f t="shared" si="6"/>
        <v>11</v>
      </c>
      <c r="E40" s="42" t="str">
        <f t="shared" si="2"/>
        <v>BALEARES</v>
      </c>
      <c r="F40" s="42">
        <f t="shared" si="7"/>
        <v>6618</v>
      </c>
      <c r="G40" s="42">
        <f t="shared" si="8"/>
        <v>6106</v>
      </c>
    </row>
    <row r="41" spans="1:9" x14ac:dyDescent="0.25">
      <c r="A41" s="42" t="str">
        <f t="shared" si="3"/>
        <v>AVILES</v>
      </c>
      <c r="B41" s="41">
        <f t="shared" si="4"/>
        <v>613</v>
      </c>
      <c r="C41" s="41">
        <f t="shared" si="5"/>
        <v>517</v>
      </c>
      <c r="D41" s="41">
        <f t="shared" si="6"/>
        <v>25</v>
      </c>
      <c r="E41" s="42" t="str">
        <f t="shared" si="2"/>
        <v>LAS PALMAS</v>
      </c>
      <c r="F41" s="42">
        <f t="shared" si="7"/>
        <v>5990</v>
      </c>
      <c r="G41" s="42">
        <f t="shared" si="8"/>
        <v>6914</v>
      </c>
    </row>
    <row r="42" spans="1:9" x14ac:dyDescent="0.25">
      <c r="A42" s="42" t="str">
        <f t="shared" si="3"/>
        <v>BAHIA DE ALGECIRAS</v>
      </c>
      <c r="B42" s="41">
        <f t="shared" si="4"/>
        <v>12244</v>
      </c>
      <c r="C42" s="41">
        <f t="shared" si="5"/>
        <v>13002</v>
      </c>
      <c r="D42" s="41">
        <f t="shared" si="6"/>
        <v>1</v>
      </c>
      <c r="E42" s="42" t="str">
        <f t="shared" si="2"/>
        <v>BARCELONA</v>
      </c>
      <c r="F42" s="42">
        <f t="shared" si="7"/>
        <v>5484</v>
      </c>
      <c r="G42" s="42">
        <f t="shared" si="8"/>
        <v>5004</v>
      </c>
    </row>
    <row r="43" spans="1:9" x14ac:dyDescent="0.25">
      <c r="A43" s="42" t="str">
        <f t="shared" si="3"/>
        <v>BAHIA DE CADIZ</v>
      </c>
      <c r="B43" s="41">
        <f t="shared" si="4"/>
        <v>1018</v>
      </c>
      <c r="C43" s="41">
        <f t="shared" si="5"/>
        <v>993</v>
      </c>
      <c r="D43" s="41">
        <f t="shared" si="6"/>
        <v>12</v>
      </c>
      <c r="E43" s="42" t="str">
        <f t="shared" si="2"/>
        <v>CEUTA</v>
      </c>
      <c r="F43" s="42">
        <f t="shared" si="7"/>
        <v>5449</v>
      </c>
      <c r="G43" s="42">
        <f t="shared" si="8"/>
        <v>5051</v>
      </c>
    </row>
    <row r="44" spans="1:9" x14ac:dyDescent="0.25">
      <c r="A44" s="42" t="str">
        <f t="shared" si="3"/>
        <v>BALEARES</v>
      </c>
      <c r="B44" s="41">
        <f t="shared" si="4"/>
        <v>6618</v>
      </c>
      <c r="C44" s="41">
        <f t="shared" si="5"/>
        <v>6106</v>
      </c>
      <c r="D44" s="41">
        <f t="shared" si="6"/>
        <v>3</v>
      </c>
      <c r="E44" s="42" t="str">
        <f t="shared" si="2"/>
        <v>VALENCIA</v>
      </c>
      <c r="F44" s="42">
        <f t="shared" si="7"/>
        <v>4176</v>
      </c>
      <c r="G44" s="42">
        <f t="shared" si="8"/>
        <v>3855</v>
      </c>
    </row>
    <row r="45" spans="1:9" x14ac:dyDescent="0.25">
      <c r="A45" s="42" t="str">
        <f t="shared" si="3"/>
        <v>BARCELONA</v>
      </c>
      <c r="B45" s="41">
        <f t="shared" si="4"/>
        <v>5484</v>
      </c>
      <c r="C45" s="41">
        <f t="shared" si="5"/>
        <v>5004</v>
      </c>
      <c r="D45" s="41">
        <f t="shared" si="6"/>
        <v>5</v>
      </c>
      <c r="E45" s="42" t="str">
        <f t="shared" si="2"/>
        <v>BILBAO</v>
      </c>
      <c r="F45" s="42">
        <f t="shared" si="7"/>
        <v>2122</v>
      </c>
      <c r="G45" s="42">
        <f t="shared" si="8"/>
        <v>2063</v>
      </c>
    </row>
    <row r="46" spans="1:9" x14ac:dyDescent="0.25">
      <c r="A46" s="42" t="str">
        <f t="shared" si="3"/>
        <v>BILBAO</v>
      </c>
      <c r="B46" s="41">
        <f t="shared" si="4"/>
        <v>2122</v>
      </c>
      <c r="C46" s="41">
        <f t="shared" si="5"/>
        <v>2063</v>
      </c>
      <c r="D46" s="41">
        <f t="shared" si="6"/>
        <v>8</v>
      </c>
      <c r="E46" s="42" t="str">
        <f t="shared" si="2"/>
        <v>TARRAGONA</v>
      </c>
      <c r="F46" s="42">
        <f t="shared" si="7"/>
        <v>1496</v>
      </c>
      <c r="G46" s="42">
        <f t="shared" si="8"/>
        <v>1574</v>
      </c>
    </row>
    <row r="47" spans="1:9" x14ac:dyDescent="0.25">
      <c r="A47" s="42" t="str">
        <f t="shared" si="3"/>
        <v>CARTAGENA</v>
      </c>
      <c r="B47" s="41">
        <f t="shared" si="4"/>
        <v>1004</v>
      </c>
      <c r="C47" s="41">
        <f t="shared" si="5"/>
        <v>1012</v>
      </c>
      <c r="D47" s="41">
        <f t="shared" si="6"/>
        <v>13</v>
      </c>
      <c r="E47" s="42" t="str">
        <f t="shared" si="2"/>
        <v>VIGO</v>
      </c>
      <c r="F47" s="42">
        <f t="shared" si="7"/>
        <v>1371</v>
      </c>
      <c r="G47" s="42">
        <f t="shared" si="8"/>
        <v>1326</v>
      </c>
    </row>
    <row r="48" spans="1:9" x14ac:dyDescent="0.25">
      <c r="A48" s="42" t="str">
        <f t="shared" si="3"/>
        <v>CASTELLON</v>
      </c>
      <c r="B48" s="41">
        <f t="shared" si="4"/>
        <v>719</v>
      </c>
      <c r="C48" s="41">
        <f t="shared" si="5"/>
        <v>699</v>
      </c>
      <c r="D48" s="41">
        <f t="shared" si="6"/>
        <v>21</v>
      </c>
      <c r="E48" s="42" t="str">
        <f t="shared" si="2"/>
        <v>ALMERIA</v>
      </c>
      <c r="F48" s="42">
        <f t="shared" si="7"/>
        <v>1294</v>
      </c>
      <c r="G48" s="42">
        <f t="shared" si="8"/>
        <v>1367</v>
      </c>
    </row>
    <row r="49" spans="1:7" x14ac:dyDescent="0.25">
      <c r="A49" s="42" t="str">
        <f t="shared" si="3"/>
        <v>CEUTA</v>
      </c>
      <c r="B49" s="41">
        <f t="shared" si="4"/>
        <v>5449</v>
      </c>
      <c r="C49" s="41">
        <f t="shared" si="5"/>
        <v>5051</v>
      </c>
      <c r="D49" s="41">
        <f t="shared" si="6"/>
        <v>6</v>
      </c>
      <c r="E49" s="42" t="str">
        <f t="shared" si="2"/>
        <v>BAHIA DE CADIZ</v>
      </c>
      <c r="F49" s="42">
        <f t="shared" si="7"/>
        <v>1018</v>
      </c>
      <c r="G49" s="42">
        <f t="shared" si="8"/>
        <v>993</v>
      </c>
    </row>
    <row r="50" spans="1:7" x14ac:dyDescent="0.25">
      <c r="A50" s="42" t="str">
        <f t="shared" si="3"/>
        <v>FERROL-SAN CIBRAO</v>
      </c>
      <c r="B50" s="41">
        <f t="shared" si="4"/>
        <v>644</v>
      </c>
      <c r="C50" s="41">
        <f t="shared" si="5"/>
        <v>588</v>
      </c>
      <c r="D50" s="41">
        <f t="shared" si="6"/>
        <v>23</v>
      </c>
      <c r="E50" s="42" t="str">
        <f t="shared" si="2"/>
        <v>CARTAGENA</v>
      </c>
      <c r="F50" s="42">
        <f t="shared" si="7"/>
        <v>1004</v>
      </c>
      <c r="G50" s="42">
        <f t="shared" si="8"/>
        <v>1012</v>
      </c>
    </row>
    <row r="51" spans="1:7" x14ac:dyDescent="0.25">
      <c r="A51" s="42" t="str">
        <f t="shared" si="3"/>
        <v>GIJON</v>
      </c>
      <c r="B51" s="41">
        <f t="shared" si="4"/>
        <v>576</v>
      </c>
      <c r="C51" s="41">
        <f t="shared" si="5"/>
        <v>629</v>
      </c>
      <c r="D51" s="41">
        <f t="shared" si="6"/>
        <v>26</v>
      </c>
      <c r="E51" s="42" t="str">
        <f t="shared" si="2"/>
        <v>MALAGA</v>
      </c>
      <c r="F51" s="42">
        <f t="shared" si="7"/>
        <v>973</v>
      </c>
      <c r="G51" s="42">
        <f t="shared" si="8"/>
        <v>1019</v>
      </c>
    </row>
    <row r="52" spans="1:7" x14ac:dyDescent="0.25">
      <c r="A52" s="42" t="str">
        <f t="shared" si="3"/>
        <v>HUELVA</v>
      </c>
      <c r="B52" s="41">
        <f t="shared" si="4"/>
        <v>908</v>
      </c>
      <c r="C52" s="41">
        <f t="shared" si="5"/>
        <v>886</v>
      </c>
      <c r="D52" s="41">
        <f t="shared" si="6"/>
        <v>17</v>
      </c>
      <c r="E52" s="42" t="e">
        <f t="shared" si="2"/>
        <v>#N/A</v>
      </c>
      <c r="F52" s="42" t="e">
        <f t="shared" si="7"/>
        <v>#N/A</v>
      </c>
      <c r="G52" s="42" t="e">
        <f t="shared" si="8"/>
        <v>#N/A</v>
      </c>
    </row>
    <row r="53" spans="1:7" x14ac:dyDescent="0.25">
      <c r="A53" s="42" t="str">
        <f t="shared" si="3"/>
        <v>LAS PALMAS</v>
      </c>
      <c r="B53" s="41">
        <f t="shared" si="4"/>
        <v>5990</v>
      </c>
      <c r="C53" s="41">
        <f t="shared" si="5"/>
        <v>6914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973</v>
      </c>
      <c r="C54" s="41">
        <f t="shared" si="5"/>
        <v>1019</v>
      </c>
      <c r="D54" s="41">
        <f t="shared" si="6"/>
        <v>14</v>
      </c>
      <c r="E54" s="42" t="str">
        <f t="shared" si="2"/>
        <v>HUELVA</v>
      </c>
      <c r="F54" s="42">
        <f t="shared" si="7"/>
        <v>908</v>
      </c>
      <c r="G54" s="42">
        <f t="shared" si="8"/>
        <v>886</v>
      </c>
    </row>
    <row r="55" spans="1:7" x14ac:dyDescent="0.25">
      <c r="A55" s="42" t="str">
        <f t="shared" si="3"/>
        <v>MARIN Y RIA DE PONTEVEDRA</v>
      </c>
      <c r="B55" s="41">
        <f t="shared" si="4"/>
        <v>652</v>
      </c>
      <c r="C55" s="41">
        <f t="shared" si="5"/>
        <v>556</v>
      </c>
      <c r="D55" s="41">
        <f t="shared" si="6"/>
        <v>22</v>
      </c>
      <c r="E55" s="42" t="str">
        <f t="shared" si="2"/>
        <v>SEVILLA</v>
      </c>
      <c r="F55" s="42">
        <f t="shared" ref="F55:F65" si="9">LOOKUP(E55,$A$38:$A$65,$B$38:$B$65)</f>
        <v>857</v>
      </c>
      <c r="G55" s="42">
        <f t="shared" si="8"/>
        <v>794</v>
      </c>
    </row>
    <row r="56" spans="1:7" x14ac:dyDescent="0.25">
      <c r="A56" s="42" t="str">
        <f t="shared" si="3"/>
        <v>MELILLA</v>
      </c>
      <c r="B56" s="41">
        <f t="shared" si="4"/>
        <v>625</v>
      </c>
      <c r="C56" s="41">
        <f t="shared" si="5"/>
        <v>630</v>
      </c>
      <c r="D56" s="41">
        <f t="shared" si="6"/>
        <v>24</v>
      </c>
      <c r="E56" s="42" t="str">
        <f t="shared" si="2"/>
        <v>A CORUÑA</v>
      </c>
      <c r="F56" s="42">
        <f t="shared" si="9"/>
        <v>810</v>
      </c>
      <c r="G56" s="42">
        <f t="shared" si="8"/>
        <v>857</v>
      </c>
    </row>
    <row r="57" spans="1:7" x14ac:dyDescent="0.25">
      <c r="A57" s="42" t="str">
        <f t="shared" si="3"/>
        <v>MOTRIL</v>
      </c>
      <c r="B57" s="41">
        <f t="shared" si="4"/>
        <v>283</v>
      </c>
      <c r="C57" s="41">
        <f t="shared" si="5"/>
        <v>304</v>
      </c>
      <c r="D57" s="41">
        <f t="shared" si="6"/>
        <v>27</v>
      </c>
      <c r="E57" s="42" t="str">
        <f t="shared" si="2"/>
        <v>ALICANTE</v>
      </c>
      <c r="F57" s="42">
        <f t="shared" si="9"/>
        <v>807</v>
      </c>
      <c r="G57" s="42">
        <f t="shared" si="8"/>
        <v>752</v>
      </c>
    </row>
    <row r="58" spans="1:7" x14ac:dyDescent="0.25">
      <c r="A58" s="42" t="str">
        <f t="shared" si="3"/>
        <v>PASAIA</v>
      </c>
      <c r="B58" s="41">
        <f t="shared" si="4"/>
        <v>908</v>
      </c>
      <c r="C58" s="41">
        <f t="shared" si="5"/>
        <v>926</v>
      </c>
      <c r="D58" s="41">
        <f t="shared" si="6"/>
        <v>17</v>
      </c>
      <c r="E58" s="42" t="str">
        <f t="shared" si="2"/>
        <v>CASTELLON</v>
      </c>
      <c r="F58" s="42">
        <f t="shared" si="9"/>
        <v>719</v>
      </c>
      <c r="G58" s="42">
        <f t="shared" si="8"/>
        <v>699</v>
      </c>
    </row>
    <row r="59" spans="1:7" x14ac:dyDescent="0.25">
      <c r="A59" s="42" t="str">
        <f t="shared" si="3"/>
        <v>SANTA CRUZ DE TENERIFE</v>
      </c>
      <c r="B59" s="41">
        <f t="shared" si="4"/>
        <v>10344</v>
      </c>
      <c r="C59" s="41">
        <f t="shared" si="5"/>
        <v>11239</v>
      </c>
      <c r="D59" s="41">
        <f t="shared" si="6"/>
        <v>2</v>
      </c>
      <c r="E59" s="42" t="str">
        <f t="shared" si="2"/>
        <v>MARIN Y RIA DE PONTEVEDRA</v>
      </c>
      <c r="F59" s="42">
        <f t="shared" si="9"/>
        <v>652</v>
      </c>
      <c r="G59" s="42">
        <f t="shared" si="8"/>
        <v>556</v>
      </c>
    </row>
    <row r="60" spans="1:7" x14ac:dyDescent="0.25">
      <c r="A60" s="42" t="str">
        <f t="shared" si="3"/>
        <v>SANTANDER</v>
      </c>
      <c r="B60" s="41">
        <f t="shared" si="4"/>
        <v>908</v>
      </c>
      <c r="C60" s="41">
        <f t="shared" si="5"/>
        <v>967</v>
      </c>
      <c r="D60" s="41">
        <f t="shared" si="6"/>
        <v>17</v>
      </c>
      <c r="E60" s="42" t="str">
        <f t="shared" si="2"/>
        <v>FERROL-SAN CIBRAO</v>
      </c>
      <c r="F60" s="42">
        <f t="shared" si="9"/>
        <v>644</v>
      </c>
      <c r="G60" s="42">
        <f t="shared" si="8"/>
        <v>588</v>
      </c>
    </row>
    <row r="61" spans="1:7" x14ac:dyDescent="0.25">
      <c r="A61" s="42" t="str">
        <f t="shared" si="3"/>
        <v>SEVILLA</v>
      </c>
      <c r="B61" s="41">
        <f t="shared" si="4"/>
        <v>857</v>
      </c>
      <c r="C61" s="41">
        <f t="shared" si="5"/>
        <v>794</v>
      </c>
      <c r="D61" s="41">
        <f t="shared" si="6"/>
        <v>18</v>
      </c>
      <c r="E61" s="42" t="str">
        <f t="shared" si="2"/>
        <v>MELILLA</v>
      </c>
      <c r="F61" s="42">
        <f t="shared" si="9"/>
        <v>625</v>
      </c>
      <c r="G61" s="42">
        <f t="shared" si="8"/>
        <v>630</v>
      </c>
    </row>
    <row r="62" spans="1:7" x14ac:dyDescent="0.25">
      <c r="A62" s="42" t="str">
        <f t="shared" si="3"/>
        <v>TARRAGONA</v>
      </c>
      <c r="B62" s="41">
        <f t="shared" si="4"/>
        <v>1496</v>
      </c>
      <c r="C62" s="41">
        <f t="shared" si="5"/>
        <v>1574</v>
      </c>
      <c r="D62" s="41">
        <f t="shared" si="6"/>
        <v>9</v>
      </c>
      <c r="E62" s="42" t="str">
        <f t="shared" si="2"/>
        <v>AVILES</v>
      </c>
      <c r="F62" s="42">
        <f t="shared" si="9"/>
        <v>613</v>
      </c>
      <c r="G62" s="42">
        <f t="shared" si="8"/>
        <v>517</v>
      </c>
    </row>
    <row r="63" spans="1:7" x14ac:dyDescent="0.25">
      <c r="A63" s="42" t="str">
        <f t="shared" si="3"/>
        <v>VALENCIA</v>
      </c>
      <c r="B63" s="41">
        <f t="shared" si="4"/>
        <v>4176</v>
      </c>
      <c r="C63" s="41">
        <f t="shared" si="5"/>
        <v>3855</v>
      </c>
      <c r="D63" s="41">
        <f t="shared" si="6"/>
        <v>7</v>
      </c>
      <c r="E63" s="42" t="str">
        <f t="shared" si="2"/>
        <v>GIJON</v>
      </c>
      <c r="F63" s="42">
        <f t="shared" si="9"/>
        <v>576</v>
      </c>
      <c r="G63" s="42">
        <f t="shared" si="8"/>
        <v>629</v>
      </c>
    </row>
    <row r="64" spans="1:7" x14ac:dyDescent="0.25">
      <c r="A64" s="42" t="str">
        <f t="shared" si="3"/>
        <v>VIGO</v>
      </c>
      <c r="B64" s="41">
        <f t="shared" si="4"/>
        <v>1371</v>
      </c>
      <c r="C64" s="41">
        <f t="shared" si="5"/>
        <v>1326</v>
      </c>
      <c r="D64" s="41">
        <f t="shared" si="6"/>
        <v>10</v>
      </c>
      <c r="E64" s="42" t="str">
        <f t="shared" si="2"/>
        <v>MOTRIL</v>
      </c>
      <c r="F64" s="42">
        <f t="shared" si="9"/>
        <v>283</v>
      </c>
      <c r="G64" s="42">
        <f t="shared" si="8"/>
        <v>304</v>
      </c>
    </row>
    <row r="65" spans="1:7" x14ac:dyDescent="0.25">
      <c r="A65" s="42" t="str">
        <f t="shared" si="3"/>
        <v>VILAGARCIA</v>
      </c>
      <c r="B65" s="41">
        <f t="shared" si="4"/>
        <v>219</v>
      </c>
      <c r="C65" s="41">
        <f t="shared" si="5"/>
        <v>212</v>
      </c>
      <c r="D65" s="41">
        <f t="shared" si="6"/>
        <v>28</v>
      </c>
      <c r="E65" s="42" t="str">
        <f t="shared" si="2"/>
        <v>VILAGARCIA</v>
      </c>
      <c r="F65" s="42">
        <f t="shared" si="9"/>
        <v>219</v>
      </c>
      <c r="G65" s="42">
        <f t="shared" si="8"/>
        <v>212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980595</v>
      </c>
      <c r="C7" s="9">
        <v>1116852</v>
      </c>
      <c r="D7" s="9">
        <v>7059926</v>
      </c>
      <c r="E7" s="9">
        <v>6958112</v>
      </c>
      <c r="F7" s="10">
        <f>((E7*100)/D7)-100</f>
        <v>-1.4421397618048672</v>
      </c>
      <c r="G7" s="1"/>
      <c r="H7" s="1"/>
      <c r="I7" s="1"/>
    </row>
    <row r="8" spans="1:12" x14ac:dyDescent="0.25">
      <c r="A8" s="11" t="s">
        <v>42</v>
      </c>
      <c r="B8" s="12">
        <v>1843005</v>
      </c>
      <c r="C8" s="12">
        <v>2046902</v>
      </c>
      <c r="D8" s="12">
        <v>8173773</v>
      </c>
      <c r="E8" s="12">
        <v>8705368</v>
      </c>
      <c r="F8" s="13">
        <f t="shared" ref="F8:F35" si="0">((E8*100)/D8)-100</f>
        <v>6.5036672782569269</v>
      </c>
      <c r="G8" s="1"/>
      <c r="H8" s="1"/>
      <c r="I8" s="1"/>
    </row>
    <row r="9" spans="1:12" x14ac:dyDescent="0.25">
      <c r="A9" s="8" t="s">
        <v>43</v>
      </c>
      <c r="B9" s="9">
        <v>4301357</v>
      </c>
      <c r="C9" s="9">
        <v>4045972</v>
      </c>
      <c r="D9" s="9">
        <v>17564669</v>
      </c>
      <c r="E9" s="9">
        <v>15166618</v>
      </c>
      <c r="F9" s="10">
        <f t="shared" si="0"/>
        <v>-13.652696785803371</v>
      </c>
      <c r="G9" s="1"/>
      <c r="H9" s="1"/>
      <c r="I9" s="1"/>
    </row>
    <row r="10" spans="1:12" x14ac:dyDescent="0.25">
      <c r="A10" s="11" t="s">
        <v>44</v>
      </c>
      <c r="B10" s="12">
        <v>414255</v>
      </c>
      <c r="C10" s="12">
        <v>570778</v>
      </c>
      <c r="D10" s="12">
        <v>2835129</v>
      </c>
      <c r="E10" s="12">
        <v>3787972</v>
      </c>
      <c r="F10" s="13">
        <f t="shared" si="0"/>
        <v>33.608453089788867</v>
      </c>
      <c r="G10" s="1"/>
      <c r="H10" s="1"/>
      <c r="I10" s="1"/>
    </row>
    <row r="11" spans="1:12" x14ac:dyDescent="0.25">
      <c r="A11" s="8" t="s">
        <v>45</v>
      </c>
      <c r="B11" s="9">
        <v>21167599</v>
      </c>
      <c r="C11" s="9">
        <v>22289479</v>
      </c>
      <c r="D11" s="9">
        <v>121315189</v>
      </c>
      <c r="E11" s="9">
        <v>132722450</v>
      </c>
      <c r="F11" s="10">
        <f t="shared" si="0"/>
        <v>9.4029948714830738</v>
      </c>
      <c r="G11" s="1"/>
      <c r="H11" s="1"/>
      <c r="I11" s="1"/>
    </row>
    <row r="12" spans="1:12" x14ac:dyDescent="0.25">
      <c r="A12" s="11" t="s">
        <v>46</v>
      </c>
      <c r="B12" s="12">
        <v>1945612</v>
      </c>
      <c r="C12" s="12">
        <v>1942181</v>
      </c>
      <c r="D12" s="12">
        <v>12950454</v>
      </c>
      <c r="E12" s="12">
        <v>13263270</v>
      </c>
      <c r="F12" s="13">
        <f t="shared" si="0"/>
        <v>2.4154828857737272</v>
      </c>
      <c r="G12" s="1"/>
      <c r="H12" s="1"/>
      <c r="I12" s="1"/>
    </row>
    <row r="13" spans="1:12" x14ac:dyDescent="0.25">
      <c r="A13" s="8" t="s">
        <v>47</v>
      </c>
      <c r="B13" s="9">
        <v>13173942</v>
      </c>
      <c r="C13" s="9">
        <v>13340977</v>
      </c>
      <c r="D13" s="9">
        <v>68021128</v>
      </c>
      <c r="E13" s="9">
        <v>71908334</v>
      </c>
      <c r="F13" s="10">
        <f t="shared" si="0"/>
        <v>5.7147038196720246</v>
      </c>
      <c r="G13" s="1"/>
      <c r="H13" s="1"/>
      <c r="I13" s="1"/>
    </row>
    <row r="14" spans="1:12" x14ac:dyDescent="0.25">
      <c r="A14" s="11" t="s">
        <v>48</v>
      </c>
      <c r="B14" s="12">
        <v>19032157</v>
      </c>
      <c r="C14" s="12">
        <v>20740490</v>
      </c>
      <c r="D14" s="12">
        <v>107028471</v>
      </c>
      <c r="E14" s="12">
        <v>120812077</v>
      </c>
      <c r="F14" s="13">
        <f t="shared" si="0"/>
        <v>12.878448015948948</v>
      </c>
      <c r="G14" s="1"/>
      <c r="H14" s="1"/>
      <c r="I14" s="1"/>
    </row>
    <row r="15" spans="1:12" x14ac:dyDescent="0.25">
      <c r="A15" s="8" t="s">
        <v>49</v>
      </c>
      <c r="B15" s="9">
        <v>3667318</v>
      </c>
      <c r="C15" s="9">
        <v>4157579</v>
      </c>
      <c r="D15" s="9">
        <v>25885818</v>
      </c>
      <c r="E15" s="9">
        <v>27732609</v>
      </c>
      <c r="F15" s="10">
        <f t="shared" si="0"/>
        <v>7.1343737331383608</v>
      </c>
      <c r="G15" s="1"/>
      <c r="H15" s="1"/>
      <c r="I15" s="1"/>
    </row>
    <row r="16" spans="1:12" x14ac:dyDescent="0.25">
      <c r="A16" s="11" t="s">
        <v>50</v>
      </c>
      <c r="B16" s="12">
        <v>2492582</v>
      </c>
      <c r="C16" s="12">
        <v>2164589</v>
      </c>
      <c r="D16" s="12">
        <v>17031546</v>
      </c>
      <c r="E16" s="12">
        <v>16672303</v>
      </c>
      <c r="F16" s="13">
        <f t="shared" si="0"/>
        <v>-2.1092800383476629</v>
      </c>
      <c r="G16" s="1"/>
      <c r="H16" s="1"/>
      <c r="I16" s="1"/>
    </row>
    <row r="17" spans="1:9" x14ac:dyDescent="0.25">
      <c r="A17" s="8" t="s">
        <v>51</v>
      </c>
      <c r="B17" s="9">
        <v>1056634</v>
      </c>
      <c r="C17" s="9">
        <v>1142401</v>
      </c>
      <c r="D17" s="9">
        <v>6656081</v>
      </c>
      <c r="E17" s="9">
        <v>6725585</v>
      </c>
      <c r="F17" s="10">
        <f t="shared" si="0"/>
        <v>1.0442180616491896</v>
      </c>
      <c r="G17" s="1"/>
      <c r="H17" s="1"/>
      <c r="I17" s="1"/>
    </row>
    <row r="18" spans="1:9" x14ac:dyDescent="0.25">
      <c r="A18" s="11" t="s">
        <v>52</v>
      </c>
      <c r="B18" s="12">
        <v>4675517</v>
      </c>
      <c r="C18" s="12">
        <v>5432424</v>
      </c>
      <c r="D18" s="12">
        <v>26807853</v>
      </c>
      <c r="E18" s="12">
        <v>31680894</v>
      </c>
      <c r="F18" s="13">
        <f t="shared" si="0"/>
        <v>18.177662343940781</v>
      </c>
      <c r="G18" s="1"/>
      <c r="H18" s="1"/>
      <c r="I18" s="1"/>
    </row>
    <row r="19" spans="1:9" x14ac:dyDescent="0.25">
      <c r="A19" s="8" t="s">
        <v>53</v>
      </c>
      <c r="B19" s="9">
        <v>980273</v>
      </c>
      <c r="C19" s="9">
        <v>922458</v>
      </c>
      <c r="D19" s="9">
        <v>5447640</v>
      </c>
      <c r="E19" s="9">
        <v>5742454</v>
      </c>
      <c r="F19" s="10">
        <f t="shared" si="0"/>
        <v>5.4117746400276019</v>
      </c>
      <c r="G19" s="1"/>
      <c r="H19" s="1"/>
      <c r="I19" s="1"/>
    </row>
    <row r="20" spans="1:9" x14ac:dyDescent="0.25">
      <c r="A20" s="11" t="s">
        <v>54</v>
      </c>
      <c r="B20" s="12">
        <v>1342956</v>
      </c>
      <c r="C20" s="12">
        <v>1252295</v>
      </c>
      <c r="D20" s="12">
        <v>9627136</v>
      </c>
      <c r="E20" s="12">
        <v>8249323</v>
      </c>
      <c r="F20" s="13">
        <f t="shared" si="0"/>
        <v>-14.311764163298406</v>
      </c>
      <c r="G20" s="1"/>
      <c r="H20" s="1"/>
      <c r="I20" s="1"/>
    </row>
    <row r="21" spans="1:9" x14ac:dyDescent="0.25">
      <c r="A21" s="8" t="s">
        <v>55</v>
      </c>
      <c r="B21" s="9">
        <v>1901537</v>
      </c>
      <c r="C21" s="9">
        <v>1759471</v>
      </c>
      <c r="D21" s="9">
        <v>11554110</v>
      </c>
      <c r="E21" s="9">
        <v>12191754</v>
      </c>
      <c r="F21" s="10">
        <f t="shared" si="0"/>
        <v>5.518763453005036</v>
      </c>
      <c r="G21" s="1"/>
      <c r="H21" s="1"/>
      <c r="I21" s="1"/>
    </row>
    <row r="22" spans="1:9" x14ac:dyDescent="0.25">
      <c r="A22" s="11" t="s">
        <v>56</v>
      </c>
      <c r="B22" s="12">
        <v>9722000</v>
      </c>
      <c r="C22" s="12">
        <v>11351560</v>
      </c>
      <c r="D22" s="12">
        <v>74335796</v>
      </c>
      <c r="E22" s="12">
        <v>76200387</v>
      </c>
      <c r="F22" s="13">
        <f t="shared" si="0"/>
        <v>2.5083352843897728</v>
      </c>
      <c r="G22" s="1"/>
      <c r="H22" s="1"/>
      <c r="I22" s="1"/>
    </row>
    <row r="23" spans="1:9" x14ac:dyDescent="0.25">
      <c r="A23" s="8" t="s">
        <v>57</v>
      </c>
      <c r="B23" s="9">
        <v>2094128</v>
      </c>
      <c r="C23" s="9">
        <v>2569169</v>
      </c>
      <c r="D23" s="9">
        <v>15965386</v>
      </c>
      <c r="E23" s="9">
        <v>15885915</v>
      </c>
      <c r="F23" s="10">
        <f t="shared" si="0"/>
        <v>-0.4977706145031533</v>
      </c>
      <c r="G23" s="1"/>
      <c r="H23" s="1"/>
      <c r="I23" s="1"/>
    </row>
    <row r="24" spans="1:9" x14ac:dyDescent="0.25">
      <c r="A24" s="11" t="s">
        <v>58</v>
      </c>
      <c r="B24" s="12">
        <v>227344</v>
      </c>
      <c r="C24" s="12">
        <v>271542</v>
      </c>
      <c r="D24" s="12">
        <v>1617071</v>
      </c>
      <c r="E24" s="12">
        <v>1687894</v>
      </c>
      <c r="F24" s="13">
        <f t="shared" si="0"/>
        <v>4.3797087450087275</v>
      </c>
      <c r="G24" s="1"/>
      <c r="H24" s="1"/>
      <c r="I24" s="1"/>
    </row>
    <row r="25" spans="1:9" x14ac:dyDescent="0.25">
      <c r="A25" s="8" t="s">
        <v>59</v>
      </c>
      <c r="B25" s="9">
        <v>852142</v>
      </c>
      <c r="C25" s="9">
        <v>953530</v>
      </c>
      <c r="D25" s="9">
        <v>5453635</v>
      </c>
      <c r="E25" s="9">
        <v>5746957</v>
      </c>
      <c r="F25" s="10">
        <f t="shared" si="0"/>
        <v>5.3784677559095968</v>
      </c>
      <c r="G25" s="1"/>
      <c r="H25" s="1"/>
      <c r="I25" s="1"/>
    </row>
    <row r="26" spans="1:9" x14ac:dyDescent="0.25">
      <c r="A26" s="11" t="s">
        <v>60</v>
      </c>
      <c r="B26" s="12">
        <v>270066</v>
      </c>
      <c r="C26" s="12">
        <v>325485</v>
      </c>
      <c r="D26" s="12">
        <v>2319981</v>
      </c>
      <c r="E26" s="12">
        <v>2375659</v>
      </c>
      <c r="F26" s="13">
        <f t="shared" si="0"/>
        <v>2.3999334477308167</v>
      </c>
      <c r="G26" s="1"/>
      <c r="H26" s="1"/>
      <c r="I26" s="1"/>
    </row>
    <row r="27" spans="1:9" x14ac:dyDescent="0.25">
      <c r="A27" s="8" t="s">
        <v>61</v>
      </c>
      <c r="B27" s="9">
        <v>665251</v>
      </c>
      <c r="C27" s="9">
        <v>580844</v>
      </c>
      <c r="D27" s="9">
        <v>4799830</v>
      </c>
      <c r="E27" s="9">
        <v>4873396</v>
      </c>
      <c r="F27" s="10">
        <f t="shared" si="0"/>
        <v>1.5326792823912569</v>
      </c>
      <c r="G27" s="1"/>
      <c r="H27" s="1"/>
      <c r="I27" s="1"/>
    </row>
    <row r="28" spans="1:9" x14ac:dyDescent="0.25">
      <c r="A28" s="11" t="s">
        <v>62</v>
      </c>
      <c r="B28" s="12">
        <v>11337846</v>
      </c>
      <c r="C28" s="12">
        <v>13063601</v>
      </c>
      <c r="D28" s="12">
        <v>84561092</v>
      </c>
      <c r="E28" s="12">
        <v>79538527</v>
      </c>
      <c r="F28" s="13">
        <f t="shared" si="0"/>
        <v>-5.9395697018671427</v>
      </c>
      <c r="G28" s="1"/>
      <c r="H28" s="1"/>
      <c r="I28" s="1"/>
    </row>
    <row r="29" spans="1:9" x14ac:dyDescent="0.25">
      <c r="A29" s="8" t="s">
        <v>63</v>
      </c>
      <c r="B29" s="9">
        <v>2231765</v>
      </c>
      <c r="C29" s="9">
        <v>2063312</v>
      </c>
      <c r="D29" s="9">
        <v>13183364</v>
      </c>
      <c r="E29" s="9">
        <v>13189351</v>
      </c>
      <c r="F29" s="10">
        <f t="shared" si="0"/>
        <v>4.5413295119516306E-2</v>
      </c>
      <c r="G29" s="1"/>
      <c r="H29" s="1"/>
      <c r="I29" s="1"/>
    </row>
    <row r="30" spans="1:9" x14ac:dyDescent="0.25">
      <c r="A30" s="11" t="s">
        <v>64</v>
      </c>
      <c r="B30" s="12">
        <v>452763</v>
      </c>
      <c r="C30" s="12">
        <v>439743</v>
      </c>
      <c r="D30" s="12">
        <v>2918664</v>
      </c>
      <c r="E30" s="12">
        <v>3156458</v>
      </c>
      <c r="F30" s="13">
        <f t="shared" si="0"/>
        <v>8.1473578322136433</v>
      </c>
      <c r="G30" s="1"/>
      <c r="H30" s="1"/>
      <c r="I30" s="1"/>
    </row>
    <row r="31" spans="1:9" x14ac:dyDescent="0.25">
      <c r="A31" s="8" t="s">
        <v>65</v>
      </c>
      <c r="B31" s="9">
        <v>3247886</v>
      </c>
      <c r="C31" s="9">
        <v>2743901</v>
      </c>
      <c r="D31" s="9">
        <v>21653483</v>
      </c>
      <c r="E31" s="9">
        <v>21477871</v>
      </c>
      <c r="F31" s="10">
        <f t="shared" si="0"/>
        <v>-0.81101040419224546</v>
      </c>
      <c r="G31" s="1"/>
      <c r="H31" s="1"/>
      <c r="I31" s="1"/>
    </row>
    <row r="32" spans="1:9" x14ac:dyDescent="0.25">
      <c r="A32" s="11" t="s">
        <v>66</v>
      </c>
      <c r="B32" s="12">
        <v>11278574</v>
      </c>
      <c r="C32" s="12">
        <v>11986714</v>
      </c>
      <c r="D32" s="12">
        <v>63210756</v>
      </c>
      <c r="E32" s="12">
        <v>76123410</v>
      </c>
      <c r="F32" s="13">
        <f t="shared" si="0"/>
        <v>20.427937928791735</v>
      </c>
      <c r="G32" s="1"/>
      <c r="H32" s="1"/>
      <c r="I32" s="1"/>
    </row>
    <row r="33" spans="1:9" x14ac:dyDescent="0.25">
      <c r="A33" s="8" t="s">
        <v>67</v>
      </c>
      <c r="B33" s="9">
        <v>2484851</v>
      </c>
      <c r="C33" s="9">
        <v>2880973</v>
      </c>
      <c r="D33" s="9">
        <v>17447747</v>
      </c>
      <c r="E33" s="9">
        <v>18579515</v>
      </c>
      <c r="F33" s="10">
        <f t="shared" si="0"/>
        <v>6.4866140023694783</v>
      </c>
      <c r="G33" s="1"/>
      <c r="H33" s="1"/>
      <c r="I33" s="1"/>
    </row>
    <row r="34" spans="1:9" x14ac:dyDescent="0.25">
      <c r="A34" s="11" t="s">
        <v>68</v>
      </c>
      <c r="B34" s="12">
        <v>179305</v>
      </c>
      <c r="C34" s="12">
        <v>226511</v>
      </c>
      <c r="D34" s="12">
        <v>1102119</v>
      </c>
      <c r="E34" s="12">
        <v>1197961</v>
      </c>
      <c r="F34" s="13">
        <f t="shared" si="0"/>
        <v>8.6961571300376761</v>
      </c>
      <c r="G34" s="1"/>
      <c r="H34" s="1"/>
      <c r="I34" s="1"/>
    </row>
    <row r="35" spans="1:9" x14ac:dyDescent="0.25">
      <c r="A35" s="14" t="s">
        <v>69</v>
      </c>
      <c r="B35" s="15">
        <f>SUM(B7:B34)</f>
        <v>124019260</v>
      </c>
      <c r="C35" s="15">
        <f t="shared" ref="C35:E35" si="1">SUM(C7:C34)</f>
        <v>132381733</v>
      </c>
      <c r="D35" s="15">
        <f t="shared" si="1"/>
        <v>756527847</v>
      </c>
      <c r="E35" s="15">
        <f t="shared" si="1"/>
        <v>802352424</v>
      </c>
      <c r="F35" s="16">
        <f t="shared" si="0"/>
        <v>6.0572227686947286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6958112</v>
      </c>
      <c r="C38" s="41">
        <f>D7</f>
        <v>7059926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132722450</v>
      </c>
      <c r="G38" s="42">
        <f>LOOKUP(E38,$A$38:$A$65,$C$38:$C$65)</f>
        <v>121315189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8705368</v>
      </c>
      <c r="C39" s="41">
        <f t="shared" ref="C39:C65" si="5">D8</f>
        <v>8173773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120812077</v>
      </c>
      <c r="G39" s="42">
        <f t="shared" ref="G39:G65" si="8">LOOKUP(E39,$A$38:$A$65,$C$38:$C$65)</f>
        <v>107028471</v>
      </c>
    </row>
    <row r="40" spans="1:9" x14ac:dyDescent="0.25">
      <c r="A40" s="42" t="str">
        <f t="shared" si="3"/>
        <v>ALMERIA</v>
      </c>
      <c r="B40" s="41">
        <f t="shared" si="4"/>
        <v>15166618</v>
      </c>
      <c r="C40" s="41">
        <f t="shared" si="5"/>
        <v>17564669</v>
      </c>
      <c r="D40" s="41">
        <f t="shared" si="6"/>
        <v>13</v>
      </c>
      <c r="E40" s="42" t="str">
        <f t="shared" si="2"/>
        <v>SANTA CRUZ DE TENERIFE</v>
      </c>
      <c r="F40" s="42">
        <f t="shared" si="7"/>
        <v>79538527</v>
      </c>
      <c r="G40" s="42">
        <f t="shared" si="8"/>
        <v>84561092</v>
      </c>
    </row>
    <row r="41" spans="1:9" x14ac:dyDescent="0.25">
      <c r="A41" s="42" t="str">
        <f t="shared" si="3"/>
        <v>AVILES</v>
      </c>
      <c r="B41" s="41">
        <f t="shared" si="4"/>
        <v>3787972</v>
      </c>
      <c r="C41" s="41">
        <f t="shared" si="5"/>
        <v>2835129</v>
      </c>
      <c r="D41" s="41">
        <f t="shared" si="6"/>
        <v>24</v>
      </c>
      <c r="E41" s="42" t="str">
        <f t="shared" si="2"/>
        <v>LAS PALMAS</v>
      </c>
      <c r="F41" s="42">
        <f t="shared" si="7"/>
        <v>76200387</v>
      </c>
      <c r="G41" s="42">
        <f t="shared" si="8"/>
        <v>74335796</v>
      </c>
    </row>
    <row r="42" spans="1:9" x14ac:dyDescent="0.25">
      <c r="A42" s="42" t="str">
        <f t="shared" si="3"/>
        <v>BAHIA DE ALGECIRAS</v>
      </c>
      <c r="B42" s="41">
        <f t="shared" si="4"/>
        <v>132722450</v>
      </c>
      <c r="C42" s="41">
        <f t="shared" si="5"/>
        <v>121315189</v>
      </c>
      <c r="D42" s="41">
        <f t="shared" si="6"/>
        <v>1</v>
      </c>
      <c r="E42" s="42" t="str">
        <f t="shared" si="2"/>
        <v>VALENCIA</v>
      </c>
      <c r="F42" s="42">
        <f t="shared" si="7"/>
        <v>76123410</v>
      </c>
      <c r="G42" s="42">
        <f t="shared" si="8"/>
        <v>63210756</v>
      </c>
    </row>
    <row r="43" spans="1:9" x14ac:dyDescent="0.25">
      <c r="A43" s="42" t="str">
        <f t="shared" si="3"/>
        <v>BAHIA DE CADIZ</v>
      </c>
      <c r="B43" s="41">
        <f t="shared" si="4"/>
        <v>13263270</v>
      </c>
      <c r="C43" s="41">
        <f t="shared" si="5"/>
        <v>12950454</v>
      </c>
      <c r="D43" s="41">
        <f t="shared" si="6"/>
        <v>14</v>
      </c>
      <c r="E43" s="42" t="str">
        <f t="shared" si="2"/>
        <v>BALEARES</v>
      </c>
      <c r="F43" s="42">
        <f t="shared" si="7"/>
        <v>71908334</v>
      </c>
      <c r="G43" s="42">
        <f t="shared" si="8"/>
        <v>68021128</v>
      </c>
    </row>
    <row r="44" spans="1:9" x14ac:dyDescent="0.25">
      <c r="A44" s="42" t="str">
        <f t="shared" si="3"/>
        <v>BALEARES</v>
      </c>
      <c r="B44" s="41">
        <f t="shared" si="4"/>
        <v>71908334</v>
      </c>
      <c r="C44" s="41">
        <f t="shared" si="5"/>
        <v>68021128</v>
      </c>
      <c r="D44" s="41">
        <f t="shared" si="6"/>
        <v>6</v>
      </c>
      <c r="E44" s="42" t="str">
        <f t="shared" si="2"/>
        <v>CEUTA</v>
      </c>
      <c r="F44" s="42">
        <f t="shared" si="7"/>
        <v>31680894</v>
      </c>
      <c r="G44" s="42">
        <f t="shared" si="8"/>
        <v>26807853</v>
      </c>
    </row>
    <row r="45" spans="1:9" x14ac:dyDescent="0.25">
      <c r="A45" s="42" t="str">
        <f t="shared" si="3"/>
        <v>BARCELONA</v>
      </c>
      <c r="B45" s="41">
        <f t="shared" si="4"/>
        <v>120812077</v>
      </c>
      <c r="C45" s="41">
        <f t="shared" si="5"/>
        <v>107028471</v>
      </c>
      <c r="D45" s="41">
        <f t="shared" si="6"/>
        <v>2</v>
      </c>
      <c r="E45" s="42" t="str">
        <f t="shared" si="2"/>
        <v>BILBAO</v>
      </c>
      <c r="F45" s="42">
        <f t="shared" si="7"/>
        <v>27732609</v>
      </c>
      <c r="G45" s="42">
        <f t="shared" si="8"/>
        <v>25885818</v>
      </c>
    </row>
    <row r="46" spans="1:9" x14ac:dyDescent="0.25">
      <c r="A46" s="42" t="str">
        <f t="shared" si="3"/>
        <v>BILBAO</v>
      </c>
      <c r="B46" s="41">
        <f t="shared" si="4"/>
        <v>27732609</v>
      </c>
      <c r="C46" s="41">
        <f t="shared" si="5"/>
        <v>25885818</v>
      </c>
      <c r="D46" s="41">
        <f t="shared" si="6"/>
        <v>8</v>
      </c>
      <c r="E46" s="42" t="str">
        <f t="shared" si="2"/>
        <v>TARRAGONA</v>
      </c>
      <c r="F46" s="42">
        <f t="shared" si="7"/>
        <v>21477871</v>
      </c>
      <c r="G46" s="42">
        <f t="shared" si="8"/>
        <v>21653483</v>
      </c>
    </row>
    <row r="47" spans="1:9" x14ac:dyDescent="0.25">
      <c r="A47" s="42" t="str">
        <f t="shared" si="3"/>
        <v>CARTAGENA</v>
      </c>
      <c r="B47" s="41">
        <f t="shared" si="4"/>
        <v>16672303</v>
      </c>
      <c r="C47" s="41">
        <f t="shared" si="5"/>
        <v>17031546</v>
      </c>
      <c r="D47" s="41">
        <f t="shared" si="6"/>
        <v>11</v>
      </c>
      <c r="E47" s="42" t="str">
        <f t="shared" si="2"/>
        <v>VIGO</v>
      </c>
      <c r="F47" s="42">
        <f t="shared" si="7"/>
        <v>18579515</v>
      </c>
      <c r="G47" s="42">
        <f t="shared" si="8"/>
        <v>17447747</v>
      </c>
    </row>
    <row r="48" spans="1:9" x14ac:dyDescent="0.25">
      <c r="A48" s="42" t="str">
        <f t="shared" si="3"/>
        <v>CASTELLON</v>
      </c>
      <c r="B48" s="41">
        <f t="shared" si="4"/>
        <v>6725585</v>
      </c>
      <c r="C48" s="41">
        <f t="shared" si="5"/>
        <v>6656081</v>
      </c>
      <c r="D48" s="41">
        <f t="shared" si="6"/>
        <v>20</v>
      </c>
      <c r="E48" s="42" t="str">
        <f t="shared" si="2"/>
        <v>CARTAGENA</v>
      </c>
      <c r="F48" s="42">
        <f t="shared" si="7"/>
        <v>16672303</v>
      </c>
      <c r="G48" s="42">
        <f t="shared" si="8"/>
        <v>17031546</v>
      </c>
    </row>
    <row r="49" spans="1:7" x14ac:dyDescent="0.25">
      <c r="A49" s="42" t="str">
        <f t="shared" si="3"/>
        <v>CEUTA</v>
      </c>
      <c r="B49" s="41">
        <f t="shared" si="4"/>
        <v>31680894</v>
      </c>
      <c r="C49" s="41">
        <f t="shared" si="5"/>
        <v>26807853</v>
      </c>
      <c r="D49" s="41">
        <f t="shared" si="6"/>
        <v>7</v>
      </c>
      <c r="E49" s="42" t="str">
        <f t="shared" si="2"/>
        <v>MALAGA</v>
      </c>
      <c r="F49" s="42">
        <f t="shared" si="7"/>
        <v>15885915</v>
      </c>
      <c r="G49" s="42">
        <f t="shared" si="8"/>
        <v>15965386</v>
      </c>
    </row>
    <row r="50" spans="1:7" x14ac:dyDescent="0.25">
      <c r="A50" s="42" t="str">
        <f t="shared" si="3"/>
        <v>FERROL-SAN CIBRAO</v>
      </c>
      <c r="B50" s="41">
        <f t="shared" si="4"/>
        <v>5742454</v>
      </c>
      <c r="C50" s="41">
        <f t="shared" si="5"/>
        <v>5447640</v>
      </c>
      <c r="D50" s="41">
        <f t="shared" si="6"/>
        <v>22</v>
      </c>
      <c r="E50" s="42" t="str">
        <f t="shared" si="2"/>
        <v>ALMERIA</v>
      </c>
      <c r="F50" s="42">
        <f t="shared" si="7"/>
        <v>15166618</v>
      </c>
      <c r="G50" s="42">
        <f t="shared" si="8"/>
        <v>17564669</v>
      </c>
    </row>
    <row r="51" spans="1:7" x14ac:dyDescent="0.25">
      <c r="A51" s="42" t="str">
        <f t="shared" si="3"/>
        <v>GIJON</v>
      </c>
      <c r="B51" s="41">
        <f t="shared" si="4"/>
        <v>8249323</v>
      </c>
      <c r="C51" s="41">
        <f t="shared" si="5"/>
        <v>9627136</v>
      </c>
      <c r="D51" s="41">
        <f t="shared" si="6"/>
        <v>18</v>
      </c>
      <c r="E51" s="42" t="str">
        <f t="shared" si="2"/>
        <v>BAHIA DE CADIZ</v>
      </c>
      <c r="F51" s="42">
        <f t="shared" si="7"/>
        <v>13263270</v>
      </c>
      <c r="G51" s="42">
        <f t="shared" si="8"/>
        <v>12950454</v>
      </c>
    </row>
    <row r="52" spans="1:7" x14ac:dyDescent="0.25">
      <c r="A52" s="42" t="str">
        <f t="shared" si="3"/>
        <v>HUELVA</v>
      </c>
      <c r="B52" s="41">
        <f t="shared" si="4"/>
        <v>12191754</v>
      </c>
      <c r="C52" s="41">
        <f t="shared" si="5"/>
        <v>11554110</v>
      </c>
      <c r="D52" s="41">
        <f t="shared" si="6"/>
        <v>16</v>
      </c>
      <c r="E52" s="42" t="str">
        <f t="shared" si="2"/>
        <v>SANTANDER</v>
      </c>
      <c r="F52" s="42">
        <f t="shared" si="7"/>
        <v>13189351</v>
      </c>
      <c r="G52" s="42">
        <f t="shared" si="8"/>
        <v>13183364</v>
      </c>
    </row>
    <row r="53" spans="1:7" x14ac:dyDescent="0.25">
      <c r="A53" s="42" t="str">
        <f t="shared" si="3"/>
        <v>LAS PALMAS</v>
      </c>
      <c r="B53" s="41">
        <f t="shared" si="4"/>
        <v>76200387</v>
      </c>
      <c r="C53" s="41">
        <f t="shared" si="5"/>
        <v>74335796</v>
      </c>
      <c r="D53" s="41">
        <f t="shared" si="6"/>
        <v>4</v>
      </c>
      <c r="E53" s="42" t="str">
        <f t="shared" si="2"/>
        <v>HUELVA</v>
      </c>
      <c r="F53" s="42">
        <f t="shared" si="7"/>
        <v>12191754</v>
      </c>
      <c r="G53" s="42">
        <f t="shared" si="8"/>
        <v>11554110</v>
      </c>
    </row>
    <row r="54" spans="1:7" x14ac:dyDescent="0.25">
      <c r="A54" s="42" t="str">
        <f t="shared" si="3"/>
        <v>MALAGA</v>
      </c>
      <c r="B54" s="41">
        <f t="shared" si="4"/>
        <v>15885915</v>
      </c>
      <c r="C54" s="41">
        <f t="shared" si="5"/>
        <v>15965386</v>
      </c>
      <c r="D54" s="41">
        <f t="shared" si="6"/>
        <v>12</v>
      </c>
      <c r="E54" s="42" t="str">
        <f t="shared" si="2"/>
        <v>ALICANTE</v>
      </c>
      <c r="F54" s="42">
        <f t="shared" si="7"/>
        <v>8705368</v>
      </c>
      <c r="G54" s="42">
        <f t="shared" si="8"/>
        <v>8173773</v>
      </c>
    </row>
    <row r="55" spans="1:7" x14ac:dyDescent="0.25">
      <c r="A55" s="42" t="str">
        <f t="shared" si="3"/>
        <v>MARIN Y RIA DE PONTEVEDRA</v>
      </c>
      <c r="B55" s="41">
        <f t="shared" si="4"/>
        <v>1687894</v>
      </c>
      <c r="C55" s="41">
        <f t="shared" si="5"/>
        <v>1617071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8249323</v>
      </c>
      <c r="G55" s="42">
        <f t="shared" si="8"/>
        <v>9627136</v>
      </c>
    </row>
    <row r="56" spans="1:7" x14ac:dyDescent="0.25">
      <c r="A56" s="42" t="str">
        <f t="shared" si="3"/>
        <v>MELILLA</v>
      </c>
      <c r="B56" s="41">
        <f t="shared" si="4"/>
        <v>5746957</v>
      </c>
      <c r="C56" s="41">
        <f t="shared" si="5"/>
        <v>5453635</v>
      </c>
      <c r="D56" s="41">
        <f t="shared" si="6"/>
        <v>21</v>
      </c>
      <c r="E56" s="42" t="str">
        <f t="shared" si="2"/>
        <v>A CORUÑA</v>
      </c>
      <c r="F56" s="42">
        <f t="shared" si="9"/>
        <v>6958112</v>
      </c>
      <c r="G56" s="42">
        <f t="shared" si="8"/>
        <v>7059926</v>
      </c>
    </row>
    <row r="57" spans="1:7" x14ac:dyDescent="0.25">
      <c r="A57" s="42" t="str">
        <f t="shared" si="3"/>
        <v>MOTRIL</v>
      </c>
      <c r="B57" s="41">
        <f t="shared" si="4"/>
        <v>2375659</v>
      </c>
      <c r="C57" s="41">
        <f t="shared" si="5"/>
        <v>2319981</v>
      </c>
      <c r="D57" s="41">
        <f t="shared" si="6"/>
        <v>26</v>
      </c>
      <c r="E57" s="42" t="str">
        <f t="shared" si="2"/>
        <v>CASTELLON</v>
      </c>
      <c r="F57" s="42">
        <f t="shared" si="9"/>
        <v>6725585</v>
      </c>
      <c r="G57" s="42">
        <f t="shared" si="8"/>
        <v>6656081</v>
      </c>
    </row>
    <row r="58" spans="1:7" x14ac:dyDescent="0.25">
      <c r="A58" s="42" t="str">
        <f t="shared" si="3"/>
        <v>PASAIA</v>
      </c>
      <c r="B58" s="41">
        <f t="shared" si="4"/>
        <v>4873396</v>
      </c>
      <c r="C58" s="41">
        <f t="shared" si="5"/>
        <v>4799830</v>
      </c>
      <c r="D58" s="41">
        <f t="shared" si="6"/>
        <v>23</v>
      </c>
      <c r="E58" s="42" t="str">
        <f t="shared" si="2"/>
        <v>MELILLA</v>
      </c>
      <c r="F58" s="42">
        <f t="shared" si="9"/>
        <v>5746957</v>
      </c>
      <c r="G58" s="42">
        <f t="shared" si="8"/>
        <v>5453635</v>
      </c>
    </row>
    <row r="59" spans="1:7" x14ac:dyDescent="0.25">
      <c r="A59" s="42" t="str">
        <f t="shared" si="3"/>
        <v>SANTA CRUZ DE TENERIFE</v>
      </c>
      <c r="B59" s="41">
        <f t="shared" si="4"/>
        <v>79538527</v>
      </c>
      <c r="C59" s="41">
        <f t="shared" si="5"/>
        <v>84561092</v>
      </c>
      <c r="D59" s="41">
        <f t="shared" si="6"/>
        <v>3</v>
      </c>
      <c r="E59" s="42" t="str">
        <f t="shared" si="2"/>
        <v>FERROL-SAN CIBRAO</v>
      </c>
      <c r="F59" s="42">
        <f t="shared" si="9"/>
        <v>5742454</v>
      </c>
      <c r="G59" s="42">
        <f t="shared" si="8"/>
        <v>5447640</v>
      </c>
    </row>
    <row r="60" spans="1:7" x14ac:dyDescent="0.25">
      <c r="A60" s="42" t="str">
        <f t="shared" si="3"/>
        <v>SANTANDER</v>
      </c>
      <c r="B60" s="41">
        <f t="shared" si="4"/>
        <v>13189351</v>
      </c>
      <c r="C60" s="41">
        <f t="shared" si="5"/>
        <v>13183364</v>
      </c>
      <c r="D60" s="41">
        <f t="shared" si="6"/>
        <v>15</v>
      </c>
      <c r="E60" s="42" t="str">
        <f t="shared" si="2"/>
        <v>PASAIA</v>
      </c>
      <c r="F60" s="42">
        <f t="shared" si="9"/>
        <v>4873396</v>
      </c>
      <c r="G60" s="42">
        <f t="shared" si="8"/>
        <v>4799830</v>
      </c>
    </row>
    <row r="61" spans="1:7" x14ac:dyDescent="0.25">
      <c r="A61" s="42" t="str">
        <f t="shared" si="3"/>
        <v>SEVILLA</v>
      </c>
      <c r="B61" s="41">
        <f t="shared" si="4"/>
        <v>3156458</v>
      </c>
      <c r="C61" s="41">
        <f t="shared" si="5"/>
        <v>2918664</v>
      </c>
      <c r="D61" s="41">
        <f t="shared" si="6"/>
        <v>25</v>
      </c>
      <c r="E61" s="42" t="str">
        <f t="shared" si="2"/>
        <v>AVILES</v>
      </c>
      <c r="F61" s="42">
        <f t="shared" si="9"/>
        <v>3787972</v>
      </c>
      <c r="G61" s="42">
        <f t="shared" si="8"/>
        <v>2835129</v>
      </c>
    </row>
    <row r="62" spans="1:7" x14ac:dyDescent="0.25">
      <c r="A62" s="42" t="str">
        <f t="shared" si="3"/>
        <v>TARRAGONA</v>
      </c>
      <c r="B62" s="41">
        <f t="shared" si="4"/>
        <v>21477871</v>
      </c>
      <c r="C62" s="41">
        <f t="shared" si="5"/>
        <v>21653483</v>
      </c>
      <c r="D62" s="41">
        <f t="shared" si="6"/>
        <v>9</v>
      </c>
      <c r="E62" s="42" t="str">
        <f t="shared" si="2"/>
        <v>SEVILLA</v>
      </c>
      <c r="F62" s="42">
        <f t="shared" si="9"/>
        <v>3156458</v>
      </c>
      <c r="G62" s="42">
        <f t="shared" si="8"/>
        <v>2918664</v>
      </c>
    </row>
    <row r="63" spans="1:7" x14ac:dyDescent="0.25">
      <c r="A63" s="42" t="str">
        <f t="shared" si="3"/>
        <v>VALENCIA</v>
      </c>
      <c r="B63" s="41">
        <f t="shared" si="4"/>
        <v>76123410</v>
      </c>
      <c r="C63" s="41">
        <f t="shared" si="5"/>
        <v>63210756</v>
      </c>
      <c r="D63" s="41">
        <f t="shared" si="6"/>
        <v>5</v>
      </c>
      <c r="E63" s="42" t="str">
        <f t="shared" si="2"/>
        <v>MOTRIL</v>
      </c>
      <c r="F63" s="42">
        <f t="shared" si="9"/>
        <v>2375659</v>
      </c>
      <c r="G63" s="42">
        <f t="shared" si="8"/>
        <v>2319981</v>
      </c>
    </row>
    <row r="64" spans="1:7" x14ac:dyDescent="0.25">
      <c r="A64" s="42" t="str">
        <f t="shared" si="3"/>
        <v>VIGO</v>
      </c>
      <c r="B64" s="41">
        <f t="shared" si="4"/>
        <v>18579515</v>
      </c>
      <c r="C64" s="41">
        <f t="shared" si="5"/>
        <v>17447747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1687894</v>
      </c>
      <c r="G64" s="42">
        <f t="shared" si="8"/>
        <v>1617071</v>
      </c>
    </row>
    <row r="65" spans="1:7" x14ac:dyDescent="0.25">
      <c r="A65" s="42" t="str">
        <f t="shared" si="3"/>
        <v>VILAGARCIA</v>
      </c>
      <c r="B65" s="41">
        <f t="shared" si="4"/>
        <v>1197961</v>
      </c>
      <c r="C65" s="41">
        <f t="shared" si="5"/>
        <v>1102119</v>
      </c>
      <c r="D65" s="41">
        <f t="shared" si="6"/>
        <v>28</v>
      </c>
      <c r="E65" s="42" t="str">
        <f t="shared" si="2"/>
        <v>VILAGARCIA</v>
      </c>
      <c r="F65" s="42">
        <f t="shared" si="9"/>
        <v>1197961</v>
      </c>
      <c r="G65" s="42">
        <f t="shared" si="8"/>
        <v>1102119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Julio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38994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3</v>
      </c>
      <c r="C7" s="9">
        <v>3</v>
      </c>
      <c r="D7" s="9">
        <v>30</v>
      </c>
      <c r="E7" s="9">
        <v>31</v>
      </c>
      <c r="F7" s="10">
        <f>((E7*100)/D7)-100</f>
        <v>3.3333333333333286</v>
      </c>
      <c r="G7" s="1"/>
      <c r="H7" s="1"/>
      <c r="I7" s="1"/>
    </row>
    <row r="8" spans="1:12" x14ac:dyDescent="0.25">
      <c r="A8" s="11" t="s">
        <v>42</v>
      </c>
      <c r="B8" s="12">
        <v>2</v>
      </c>
      <c r="C8" s="12">
        <v>3</v>
      </c>
      <c r="D8" s="12">
        <v>19</v>
      </c>
      <c r="E8" s="12">
        <v>30</v>
      </c>
      <c r="F8" s="13">
        <f t="shared" ref="F8:F35" si="0">((E8*100)/D8)-100</f>
        <v>57.89473684210526</v>
      </c>
      <c r="G8" s="1"/>
      <c r="H8" s="1"/>
      <c r="I8" s="1"/>
    </row>
    <row r="9" spans="1:12" x14ac:dyDescent="0.25">
      <c r="A9" s="8" t="s">
        <v>43</v>
      </c>
      <c r="B9" s="9">
        <v>4</v>
      </c>
      <c r="C9" s="9">
        <v>4</v>
      </c>
      <c r="D9" s="9">
        <v>24</v>
      </c>
      <c r="E9" s="9">
        <v>21</v>
      </c>
      <c r="F9" s="10">
        <f t="shared" si="0"/>
        <v>-12.5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14</v>
      </c>
      <c r="C12" s="12">
        <v>15</v>
      </c>
      <c r="D12" s="12">
        <v>105</v>
      </c>
      <c r="E12" s="12">
        <v>134</v>
      </c>
      <c r="F12" s="13">
        <f t="shared" si="0"/>
        <v>27.61904761904762</v>
      </c>
      <c r="G12" s="1"/>
      <c r="H12" s="1"/>
      <c r="I12" s="1"/>
    </row>
    <row r="13" spans="1:12" x14ac:dyDescent="0.25">
      <c r="A13" s="8" t="s">
        <v>47</v>
      </c>
      <c r="B13" s="9">
        <v>87</v>
      </c>
      <c r="C13" s="9">
        <v>75</v>
      </c>
      <c r="D13" s="9">
        <v>327</v>
      </c>
      <c r="E13" s="9">
        <v>313</v>
      </c>
      <c r="F13" s="10">
        <f t="shared" si="0"/>
        <v>-4.2813455657492341</v>
      </c>
      <c r="G13" s="1"/>
      <c r="H13" s="1"/>
      <c r="I13" s="1"/>
    </row>
    <row r="14" spans="1:12" x14ac:dyDescent="0.25">
      <c r="A14" s="11" t="s">
        <v>48</v>
      </c>
      <c r="B14" s="12">
        <v>74</v>
      </c>
      <c r="C14" s="12">
        <v>86</v>
      </c>
      <c r="D14" s="12">
        <v>357</v>
      </c>
      <c r="E14" s="12">
        <v>358</v>
      </c>
      <c r="F14" s="13">
        <f t="shared" si="0"/>
        <v>0.28011204481792618</v>
      </c>
      <c r="G14" s="1"/>
      <c r="H14" s="1"/>
      <c r="I14" s="1"/>
    </row>
    <row r="15" spans="1:12" x14ac:dyDescent="0.25">
      <c r="A15" s="8" t="s">
        <v>49</v>
      </c>
      <c r="B15" s="9">
        <v>1</v>
      </c>
      <c r="C15" s="9">
        <v>2</v>
      </c>
      <c r="D15" s="9">
        <v>14</v>
      </c>
      <c r="E15" s="9">
        <v>12</v>
      </c>
      <c r="F15" s="10">
        <f t="shared" si="0"/>
        <v>-14.285714285714292</v>
      </c>
      <c r="G15" s="1"/>
      <c r="H15" s="1"/>
      <c r="I15" s="1"/>
    </row>
    <row r="16" spans="1:12" x14ac:dyDescent="0.25">
      <c r="A16" s="11" t="s">
        <v>50</v>
      </c>
      <c r="B16" s="12">
        <v>1</v>
      </c>
      <c r="C16" s="12">
        <v>1</v>
      </c>
      <c r="D16" s="12">
        <v>18</v>
      </c>
      <c r="E16" s="12">
        <v>20</v>
      </c>
      <c r="F16" s="13">
        <f t="shared" si="0"/>
        <v>11.111111111111114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0</v>
      </c>
      <c r="C18" s="12">
        <v>0</v>
      </c>
      <c r="D18" s="12">
        <v>7</v>
      </c>
      <c r="E18" s="12">
        <v>4</v>
      </c>
      <c r="F18" s="13">
        <f t="shared" si="0"/>
        <v>-42.857142857142854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0</v>
      </c>
      <c r="C20" s="12">
        <v>0</v>
      </c>
      <c r="D20" s="12">
        <v>1</v>
      </c>
      <c r="E20" s="12">
        <v>2</v>
      </c>
      <c r="F20" s="13">
        <f t="shared" si="0"/>
        <v>100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3</v>
      </c>
      <c r="C22" s="12">
        <v>0</v>
      </c>
      <c r="D22" s="12">
        <v>217</v>
      </c>
      <c r="E22" s="12">
        <v>189</v>
      </c>
      <c r="F22" s="13">
        <f t="shared" si="0"/>
        <v>-12.903225806451616</v>
      </c>
      <c r="G22" s="1"/>
      <c r="H22" s="1"/>
      <c r="I22" s="1"/>
    </row>
    <row r="23" spans="1:9" x14ac:dyDescent="0.25">
      <c r="A23" s="8" t="s">
        <v>57</v>
      </c>
      <c r="B23" s="9">
        <v>8</v>
      </c>
      <c r="C23" s="9">
        <v>11</v>
      </c>
      <c r="D23" s="9">
        <v>119</v>
      </c>
      <c r="E23" s="9">
        <v>117</v>
      </c>
      <c r="F23" s="10">
        <f t="shared" si="0"/>
        <v>-1.6806722689075571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0</v>
      </c>
      <c r="C25" s="9">
        <v>0</v>
      </c>
      <c r="D25" s="9">
        <v>1</v>
      </c>
      <c r="E25" s="9">
        <v>1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14</v>
      </c>
      <c r="E26" s="12">
        <v>12</v>
      </c>
      <c r="F26" s="13">
        <f t="shared" si="0"/>
        <v>-14.285714285714292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</v>
      </c>
      <c r="C28" s="12">
        <v>6</v>
      </c>
      <c r="D28" s="12">
        <v>196</v>
      </c>
      <c r="E28" s="12">
        <v>175</v>
      </c>
      <c r="F28" s="13">
        <f t="shared" si="0"/>
        <v>-10.714285714285708</v>
      </c>
      <c r="G28" s="1"/>
      <c r="H28" s="1"/>
      <c r="I28" s="1"/>
    </row>
    <row r="29" spans="1:9" x14ac:dyDescent="0.25">
      <c r="A29" s="8" t="s">
        <v>63</v>
      </c>
      <c r="B29" s="9">
        <v>0</v>
      </c>
      <c r="C29" s="9">
        <v>1</v>
      </c>
      <c r="D29" s="9">
        <v>7</v>
      </c>
      <c r="E29" s="9">
        <v>5</v>
      </c>
      <c r="F29" s="10">
        <f t="shared" si="0"/>
        <v>-28.571428571428569</v>
      </c>
      <c r="G29" s="1"/>
      <c r="H29" s="1"/>
      <c r="I29" s="1"/>
    </row>
    <row r="30" spans="1:9" x14ac:dyDescent="0.25">
      <c r="A30" s="11" t="s">
        <v>64</v>
      </c>
      <c r="B30" s="12">
        <v>5</v>
      </c>
      <c r="C30" s="12">
        <v>6</v>
      </c>
      <c r="D30" s="12">
        <v>21</v>
      </c>
      <c r="E30" s="12">
        <v>32</v>
      </c>
      <c r="F30" s="13">
        <f t="shared" si="0"/>
        <v>52.38095238095238</v>
      </c>
      <c r="G30" s="1"/>
      <c r="H30" s="1"/>
      <c r="I30" s="1"/>
    </row>
    <row r="31" spans="1:9" x14ac:dyDescent="0.25">
      <c r="A31" s="8" t="s">
        <v>65</v>
      </c>
      <c r="B31" s="9">
        <v>1</v>
      </c>
      <c r="C31" s="9">
        <v>0</v>
      </c>
      <c r="D31" s="9">
        <v>3</v>
      </c>
      <c r="E31" s="9">
        <v>2</v>
      </c>
      <c r="F31" s="10">
        <f t="shared" si="0"/>
        <v>-33.333333333333329</v>
      </c>
      <c r="G31" s="1"/>
      <c r="H31" s="1"/>
      <c r="I31" s="1"/>
    </row>
    <row r="32" spans="1:9" x14ac:dyDescent="0.25">
      <c r="A32" s="11" t="s">
        <v>66</v>
      </c>
      <c r="B32" s="12">
        <v>14</v>
      </c>
      <c r="C32" s="12">
        <v>6</v>
      </c>
      <c r="D32" s="12">
        <v>64</v>
      </c>
      <c r="E32" s="12">
        <v>49</v>
      </c>
      <c r="F32" s="13">
        <f t="shared" si="0"/>
        <v>-23.4375</v>
      </c>
      <c r="G32" s="1"/>
      <c r="H32" s="1"/>
      <c r="I32" s="1"/>
    </row>
    <row r="33" spans="1:9" x14ac:dyDescent="0.25">
      <c r="A33" s="8" t="s">
        <v>67</v>
      </c>
      <c r="B33" s="9">
        <v>5</v>
      </c>
      <c r="C33" s="9">
        <v>10</v>
      </c>
      <c r="D33" s="9">
        <v>47</v>
      </c>
      <c r="E33" s="9">
        <v>52</v>
      </c>
      <c r="F33" s="10">
        <f t="shared" si="0"/>
        <v>10.638297872340431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2</v>
      </c>
      <c r="D34" s="12">
        <v>8</v>
      </c>
      <c r="E34" s="12">
        <v>11</v>
      </c>
      <c r="F34" s="13">
        <f t="shared" si="0"/>
        <v>37.5</v>
      </c>
      <c r="G34" s="1"/>
      <c r="H34" s="1"/>
      <c r="I34" s="1"/>
    </row>
    <row r="35" spans="1:9" x14ac:dyDescent="0.25">
      <c r="A35" s="14" t="s">
        <v>69</v>
      </c>
      <c r="B35" s="15">
        <f>SUM(B7:B34)</f>
        <v>225</v>
      </c>
      <c r="C35" s="15">
        <f t="shared" ref="C35:E35" si="1">SUM(C7:C34)</f>
        <v>231</v>
      </c>
      <c r="D35" s="15">
        <f t="shared" si="1"/>
        <v>1601</v>
      </c>
      <c r="E35" s="15">
        <f t="shared" si="1"/>
        <v>1586</v>
      </c>
      <c r="F35" s="16">
        <f t="shared" si="0"/>
        <v>-0.93691442848219708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31</v>
      </c>
      <c r="C38" s="41">
        <f>D7</f>
        <v>30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358</v>
      </c>
      <c r="G38" s="42">
        <f>LOOKUP(E38,$A$38:$A$65,$C$38:$C$65)</f>
        <v>357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</v>
      </c>
      <c r="C39" s="41">
        <f t="shared" ref="C39:C65" si="5">D8</f>
        <v>19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313</v>
      </c>
      <c r="G39" s="42">
        <f t="shared" ref="G39:G65" si="8">LOOKUP(E39,$A$38:$A$65,$C$38:$C$65)</f>
        <v>327</v>
      </c>
    </row>
    <row r="40" spans="1:9" x14ac:dyDescent="0.25">
      <c r="A40" s="42" t="str">
        <f t="shared" si="3"/>
        <v>ALMERIA</v>
      </c>
      <c r="B40" s="41">
        <f t="shared" si="4"/>
        <v>21</v>
      </c>
      <c r="C40" s="41">
        <f t="shared" si="5"/>
        <v>24</v>
      </c>
      <c r="D40" s="41">
        <f t="shared" si="6"/>
        <v>12</v>
      </c>
      <c r="E40" s="42" t="str">
        <f t="shared" si="2"/>
        <v>LAS PALMAS</v>
      </c>
      <c r="F40" s="42">
        <f t="shared" si="7"/>
        <v>189</v>
      </c>
      <c r="G40" s="42">
        <f t="shared" si="8"/>
        <v>217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175</v>
      </c>
      <c r="G41" s="42">
        <f t="shared" si="8"/>
        <v>196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21</v>
      </c>
      <c r="E42" s="42" t="str">
        <f t="shared" si="2"/>
        <v>BAHIA DE CADIZ</v>
      </c>
      <c r="F42" s="42">
        <f t="shared" si="7"/>
        <v>134</v>
      </c>
      <c r="G42" s="42">
        <f t="shared" si="8"/>
        <v>105</v>
      </c>
    </row>
    <row r="43" spans="1:9" x14ac:dyDescent="0.25">
      <c r="A43" s="42" t="str">
        <f t="shared" si="3"/>
        <v>BAHIA DE CADIZ</v>
      </c>
      <c r="B43" s="41">
        <f t="shared" si="4"/>
        <v>134</v>
      </c>
      <c r="C43" s="41">
        <f t="shared" si="5"/>
        <v>105</v>
      </c>
      <c r="D43" s="41">
        <f t="shared" si="6"/>
        <v>5</v>
      </c>
      <c r="E43" s="42" t="str">
        <f t="shared" si="2"/>
        <v>MALAGA</v>
      </c>
      <c r="F43" s="42">
        <f t="shared" si="7"/>
        <v>117</v>
      </c>
      <c r="G43" s="42">
        <f t="shared" si="8"/>
        <v>119</v>
      </c>
    </row>
    <row r="44" spans="1:9" x14ac:dyDescent="0.25">
      <c r="A44" s="42" t="str">
        <f t="shared" si="3"/>
        <v>BALEARES</v>
      </c>
      <c r="B44" s="41">
        <f t="shared" si="4"/>
        <v>313</v>
      </c>
      <c r="C44" s="41">
        <f t="shared" si="5"/>
        <v>327</v>
      </c>
      <c r="D44" s="41">
        <f t="shared" si="6"/>
        <v>2</v>
      </c>
      <c r="E44" s="42" t="str">
        <f t="shared" si="2"/>
        <v>VIGO</v>
      </c>
      <c r="F44" s="42">
        <f t="shared" si="7"/>
        <v>52</v>
      </c>
      <c r="G44" s="42">
        <f t="shared" si="8"/>
        <v>47</v>
      </c>
    </row>
    <row r="45" spans="1:9" x14ac:dyDescent="0.25">
      <c r="A45" s="42" t="str">
        <f t="shared" si="3"/>
        <v>BARCELONA</v>
      </c>
      <c r="B45" s="41">
        <f t="shared" si="4"/>
        <v>358</v>
      </c>
      <c r="C45" s="41">
        <f t="shared" si="5"/>
        <v>357</v>
      </c>
      <c r="D45" s="41">
        <f t="shared" si="6"/>
        <v>1</v>
      </c>
      <c r="E45" s="42" t="str">
        <f t="shared" si="2"/>
        <v>VALENCIA</v>
      </c>
      <c r="F45" s="42">
        <f t="shared" si="7"/>
        <v>49</v>
      </c>
      <c r="G45" s="42">
        <f t="shared" si="8"/>
        <v>64</v>
      </c>
    </row>
    <row r="46" spans="1:9" x14ac:dyDescent="0.25">
      <c r="A46" s="42" t="str">
        <f t="shared" si="3"/>
        <v>BILBAO</v>
      </c>
      <c r="B46" s="41">
        <f t="shared" si="4"/>
        <v>12</v>
      </c>
      <c r="C46" s="41">
        <f t="shared" si="5"/>
        <v>14</v>
      </c>
      <c r="D46" s="41">
        <f t="shared" si="6"/>
        <v>15</v>
      </c>
      <c r="E46" s="42" t="str">
        <f t="shared" si="2"/>
        <v>SEVILLA</v>
      </c>
      <c r="F46" s="42">
        <f t="shared" si="7"/>
        <v>32</v>
      </c>
      <c r="G46" s="42">
        <f t="shared" si="8"/>
        <v>21</v>
      </c>
    </row>
    <row r="47" spans="1:9" x14ac:dyDescent="0.25">
      <c r="A47" s="42" t="str">
        <f t="shared" si="3"/>
        <v>CARTAGENA</v>
      </c>
      <c r="B47" s="41">
        <f t="shared" si="4"/>
        <v>20</v>
      </c>
      <c r="C47" s="41">
        <f t="shared" si="5"/>
        <v>18</v>
      </c>
      <c r="D47" s="41">
        <f t="shared" si="6"/>
        <v>13</v>
      </c>
      <c r="E47" s="42" t="str">
        <f t="shared" si="2"/>
        <v>A CORUÑA</v>
      </c>
      <c r="F47" s="42">
        <f t="shared" si="7"/>
        <v>31</v>
      </c>
      <c r="G47" s="42">
        <f t="shared" si="8"/>
        <v>30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30</v>
      </c>
      <c r="G48" s="42">
        <f t="shared" si="8"/>
        <v>19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7</v>
      </c>
      <c r="D49" s="41">
        <f t="shared" si="6"/>
        <v>19</v>
      </c>
      <c r="E49" s="42" t="str">
        <f t="shared" si="2"/>
        <v>ALMERIA</v>
      </c>
      <c r="F49" s="42">
        <f t="shared" si="7"/>
        <v>21</v>
      </c>
      <c r="G49" s="42">
        <f t="shared" si="8"/>
        <v>24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21</v>
      </c>
      <c r="E50" s="42" t="str">
        <f t="shared" si="2"/>
        <v>CARTAGENA</v>
      </c>
      <c r="F50" s="42">
        <f t="shared" si="7"/>
        <v>20</v>
      </c>
      <c r="G50" s="42">
        <f t="shared" si="8"/>
        <v>18</v>
      </c>
    </row>
    <row r="51" spans="1:7" x14ac:dyDescent="0.25">
      <c r="A51" s="42" t="str">
        <f t="shared" si="3"/>
        <v>GIJON</v>
      </c>
      <c r="B51" s="41">
        <f t="shared" si="4"/>
        <v>2</v>
      </c>
      <c r="C51" s="41">
        <f t="shared" si="5"/>
        <v>1</v>
      </c>
      <c r="D51" s="41">
        <f t="shared" si="6"/>
        <v>23</v>
      </c>
      <c r="E51" s="42" t="e">
        <f t="shared" si="2"/>
        <v>#N/A</v>
      </c>
      <c r="F51" s="42" t="e">
        <f t="shared" si="7"/>
        <v>#N/A</v>
      </c>
      <c r="G51" s="42" t="e">
        <f t="shared" si="8"/>
        <v>#N/A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17</v>
      </c>
      <c r="E52" s="42" t="str">
        <f t="shared" si="2"/>
        <v>BILBAO</v>
      </c>
      <c r="F52" s="42">
        <f t="shared" si="7"/>
        <v>12</v>
      </c>
      <c r="G52" s="42">
        <f t="shared" si="8"/>
        <v>14</v>
      </c>
    </row>
    <row r="53" spans="1:7" x14ac:dyDescent="0.25">
      <c r="A53" s="42" t="str">
        <f t="shared" si="3"/>
        <v>LAS PALMAS</v>
      </c>
      <c r="B53" s="41">
        <f t="shared" si="4"/>
        <v>189</v>
      </c>
      <c r="C53" s="41">
        <f t="shared" si="5"/>
        <v>217</v>
      </c>
      <c r="D53" s="41">
        <f t="shared" si="6"/>
        <v>3</v>
      </c>
      <c r="E53" s="42" t="str">
        <f t="shared" si="2"/>
        <v>VILAGARCIA</v>
      </c>
      <c r="F53" s="42">
        <f t="shared" si="7"/>
        <v>11</v>
      </c>
      <c r="G53" s="42">
        <f t="shared" si="8"/>
        <v>8</v>
      </c>
    </row>
    <row r="54" spans="1:7" x14ac:dyDescent="0.25">
      <c r="A54" s="42" t="str">
        <f t="shared" si="3"/>
        <v>MALAGA</v>
      </c>
      <c r="B54" s="41">
        <f t="shared" si="4"/>
        <v>117</v>
      </c>
      <c r="C54" s="41">
        <f t="shared" si="5"/>
        <v>119</v>
      </c>
      <c r="D54" s="41">
        <f t="shared" si="6"/>
        <v>6</v>
      </c>
      <c r="E54" s="42" t="str">
        <f t="shared" si="2"/>
        <v>HUELVA</v>
      </c>
      <c r="F54" s="42">
        <f t="shared" si="7"/>
        <v>10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</v>
      </c>
      <c r="G55" s="42">
        <f t="shared" si="8"/>
        <v>7</v>
      </c>
    </row>
    <row r="56" spans="1:7" x14ac:dyDescent="0.25">
      <c r="A56" s="42" t="str">
        <f t="shared" si="3"/>
        <v>MELILLA</v>
      </c>
      <c r="B56" s="41">
        <f t="shared" si="4"/>
        <v>1</v>
      </c>
      <c r="C56" s="41">
        <f t="shared" si="5"/>
        <v>1</v>
      </c>
      <c r="D56" s="41">
        <f t="shared" si="6"/>
        <v>24</v>
      </c>
      <c r="E56" s="42" t="str">
        <f t="shared" si="2"/>
        <v>CEUTA</v>
      </c>
      <c r="F56" s="42">
        <f t="shared" si="9"/>
        <v>4</v>
      </c>
      <c r="G56" s="42">
        <f t="shared" si="8"/>
        <v>7</v>
      </c>
    </row>
    <row r="57" spans="1:7" x14ac:dyDescent="0.25">
      <c r="A57" s="42" t="str">
        <f t="shared" si="3"/>
        <v>MOTRIL</v>
      </c>
      <c r="B57" s="41">
        <f t="shared" si="4"/>
        <v>12</v>
      </c>
      <c r="C57" s="41">
        <f t="shared" si="5"/>
        <v>14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ALGECIRAS</v>
      </c>
      <c r="F58" s="42">
        <f t="shared" si="9"/>
        <v>3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175</v>
      </c>
      <c r="C59" s="41">
        <f t="shared" si="5"/>
        <v>196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7</v>
      </c>
      <c r="D60" s="41">
        <f t="shared" si="6"/>
        <v>18</v>
      </c>
      <c r="E60" s="42" t="str">
        <f t="shared" si="2"/>
        <v>GIJON</v>
      </c>
      <c r="F60" s="42">
        <f t="shared" si="9"/>
        <v>2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32</v>
      </c>
      <c r="C61" s="41">
        <f t="shared" si="5"/>
        <v>21</v>
      </c>
      <c r="D61" s="41">
        <f t="shared" si="6"/>
        <v>9</v>
      </c>
      <c r="E61" s="42" t="str">
        <f t="shared" si="2"/>
        <v>MELILLA</v>
      </c>
      <c r="F61" s="42">
        <f t="shared" si="9"/>
        <v>1</v>
      </c>
      <c r="G61" s="42">
        <f t="shared" si="8"/>
        <v>1</v>
      </c>
    </row>
    <row r="62" spans="1:7" x14ac:dyDescent="0.25">
      <c r="A62" s="42" t="str">
        <f t="shared" si="3"/>
        <v>TARRAGONA</v>
      </c>
      <c r="B62" s="41">
        <f t="shared" si="4"/>
        <v>2</v>
      </c>
      <c r="C62" s="41">
        <f t="shared" si="5"/>
        <v>3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</v>
      </c>
      <c r="C63" s="41">
        <f t="shared" si="5"/>
        <v>64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52</v>
      </c>
      <c r="C64" s="41">
        <f t="shared" si="5"/>
        <v>47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</v>
      </c>
      <c r="C65" s="41">
        <f t="shared" si="5"/>
        <v>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487A709D-4406-43F7-8CE4-0DFA770A40FA}"/>
</file>

<file path=customXml/itemProps2.xml><?xml version="1.0" encoding="utf-8"?>
<ds:datastoreItem xmlns:ds="http://schemas.openxmlformats.org/officeDocument/2006/customXml" ds:itemID="{54221415-E376-4767-AEF8-222D0EA2B20D}"/>
</file>

<file path=customXml/itemProps3.xml><?xml version="1.0" encoding="utf-8"?>
<ds:datastoreItem xmlns:ds="http://schemas.openxmlformats.org/officeDocument/2006/customXml" ds:itemID="{5E42DE21-6159-4153-8616-8A2CA05AB1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2017-10-09T07:26:05Z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