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<sst xmlns="http://schemas.openxmlformats.org/spreadsheetml/2006/main" count="653" uniqueCount="92">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</sst>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48123612</c:v>
                </c:pt>
                <c:pt idx="1">
                  <c:v>31542538</c:v>
                </c:pt>
                <c:pt idx="2">
                  <c:v>31173301</c:v>
                </c:pt>
                <c:pt idx="3">
                  <c:v>24918631</c:v>
                </c:pt>
                <c:pt idx="4">
                  <c:v>20940404</c:v>
                </c:pt>
                <c:pt idx="5">
                  <c:v>17135446</c:v>
                </c:pt>
                <c:pt idx="6">
                  <c:v>16711180</c:v>
                </c:pt>
                <c:pt idx="7">
                  <c:v>13470383</c:v>
                </c:pt>
                <c:pt idx="8">
                  <c:v>13404423</c:v>
                </c:pt>
                <c:pt idx="9">
                  <c:v>12980147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44783500</c:v>
                </c:pt>
                <c:pt idx="1">
                  <c:v>29996743</c:v>
                </c:pt>
                <c:pt idx="2">
                  <c:v>27393973</c:v>
                </c:pt>
                <c:pt idx="3">
                  <c:v>22279711</c:v>
                </c:pt>
                <c:pt idx="4">
                  <c:v>20560261</c:v>
                </c:pt>
                <c:pt idx="5">
                  <c:v>17833234</c:v>
                </c:pt>
                <c:pt idx="6">
                  <c:v>16984157</c:v>
                </c:pt>
                <c:pt idx="7">
                  <c:v>13041576</c:v>
                </c:pt>
                <c:pt idx="8">
                  <c:v>15352899</c:v>
                </c:pt>
                <c:pt idx="9">
                  <c:v>13270082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44525100</c:v>
                </c:pt>
                <c:pt idx="1">
                  <c:v>31025360</c:v>
                </c:pt>
                <c:pt idx="2">
                  <c:v>30738919</c:v>
                </c:pt>
                <c:pt idx="3">
                  <c:v>24294664</c:v>
                </c:pt>
                <c:pt idx="4">
                  <c:v>20825398</c:v>
                </c:pt>
                <c:pt idx="5">
                  <c:v>17055618</c:v>
                </c:pt>
                <c:pt idx="6">
                  <c:v>15342823</c:v>
                </c:pt>
                <c:pt idx="7">
                  <c:v>13393069</c:v>
                </c:pt>
                <c:pt idx="8">
                  <c:v>13237587</c:v>
                </c:pt>
                <c:pt idx="9">
                  <c:v>12347991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41541189</c:v>
                </c:pt>
                <c:pt idx="1">
                  <c:v>27177573</c:v>
                </c:pt>
                <c:pt idx="2">
                  <c:v>29219989</c:v>
                </c:pt>
                <c:pt idx="3">
                  <c:v>21664941</c:v>
                </c:pt>
                <c:pt idx="4">
                  <c:v>20404273</c:v>
                </c:pt>
                <c:pt idx="5">
                  <c:v>17734734</c:v>
                </c:pt>
                <c:pt idx="6">
                  <c:v>15578123</c:v>
                </c:pt>
                <c:pt idx="7">
                  <c:v>12893670</c:v>
                </c:pt>
                <c:pt idx="8">
                  <c:v>15206098</c:v>
                </c:pt>
                <c:pt idx="9">
                  <c:v>12588610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14931048</c:v>
                </c:pt>
                <c:pt idx="1">
                  <c:v>14851645</c:v>
                </c:pt>
                <c:pt idx="2">
                  <c:v>12914648</c:v>
                </c:pt>
                <c:pt idx="3">
                  <c:v>12497413</c:v>
                </c:pt>
                <c:pt idx="4">
                  <c:v>8522141</c:v>
                </c:pt>
                <c:pt idx="5">
                  <c:v>6907528</c:v>
                </c:pt>
                <c:pt idx="6">
                  <c:v>6344729</c:v>
                </c:pt>
                <c:pt idx="7">
                  <c:v>5755379</c:v>
                </c:pt>
                <c:pt idx="8">
                  <c:v>5662084</c:v>
                </c:pt>
                <c:pt idx="9">
                  <c:v>3059090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13039211</c:v>
                </c:pt>
                <c:pt idx="1">
                  <c:v>13032956</c:v>
                </c:pt>
                <c:pt idx="2">
                  <c:v>13889581</c:v>
                </c:pt>
                <c:pt idx="3">
                  <c:v>11755318</c:v>
                </c:pt>
                <c:pt idx="4">
                  <c:v>8264968</c:v>
                </c:pt>
                <c:pt idx="5">
                  <c:v>8512668</c:v>
                </c:pt>
                <c:pt idx="6">
                  <c:v>6606260</c:v>
                </c:pt>
                <c:pt idx="7">
                  <c:v>5796726</c:v>
                </c:pt>
                <c:pt idx="8">
                  <c:v>6252740</c:v>
                </c:pt>
                <c:pt idx="9">
                  <c:v>3327790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BARCELONA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12003422</c:v>
                </c:pt>
                <c:pt idx="1">
                  <c:v>7418674</c:v>
                </c:pt>
                <c:pt idx="2">
                  <c:v>5747899</c:v>
                </c:pt>
                <c:pt idx="3">
                  <c:v>4778457</c:v>
                </c:pt>
                <c:pt idx="4">
                  <c:v>4551374</c:v>
                </c:pt>
                <c:pt idx="5">
                  <c:v>4020524</c:v>
                </c:pt>
                <c:pt idx="6">
                  <c:v>3516530</c:v>
                </c:pt>
                <c:pt idx="7">
                  <c:v>2975958</c:v>
                </c:pt>
                <c:pt idx="8">
                  <c:v>2804807</c:v>
                </c:pt>
                <c:pt idx="9">
                  <c:v>2763396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BARCELONA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13898421</c:v>
                </c:pt>
                <c:pt idx="1">
                  <c:v>7892360</c:v>
                </c:pt>
                <c:pt idx="2">
                  <c:v>5526577</c:v>
                </c:pt>
                <c:pt idx="3">
                  <c:v>4220479</c:v>
                </c:pt>
                <c:pt idx="4">
                  <c:v>4341440</c:v>
                </c:pt>
                <c:pt idx="5">
                  <c:v>3962683</c:v>
                </c:pt>
                <c:pt idx="6">
                  <c:v>3316969</c:v>
                </c:pt>
                <c:pt idx="7">
                  <c:v>2570143</c:v>
                </c:pt>
                <c:pt idx="8">
                  <c:v>2575000</c:v>
                </c:pt>
                <c:pt idx="9">
                  <c:v>3271001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27867961</c:v>
                </c:pt>
                <c:pt idx="1">
                  <c:v>23660042</c:v>
                </c:pt>
                <c:pt idx="2">
                  <c:v>21026584</c:v>
                </c:pt>
                <c:pt idx="3">
                  <c:v>11156498</c:v>
                </c:pt>
                <c:pt idx="4">
                  <c:v>6836316</c:v>
                </c:pt>
                <c:pt idx="5">
                  <c:v>6467061</c:v>
                </c:pt>
                <c:pt idx="6">
                  <c:v>4787975</c:v>
                </c:pt>
                <c:pt idx="7">
                  <c:v>2504602</c:v>
                </c:pt>
                <c:pt idx="8">
                  <c:v>2032146</c:v>
                </c:pt>
                <c:pt idx="9">
                  <c:v>1842396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26664289</c:v>
                </c:pt>
                <c:pt idx="1">
                  <c:v>21952377</c:v>
                </c:pt>
                <c:pt idx="2">
                  <c:v>18132321</c:v>
                </c:pt>
                <c:pt idx="3">
                  <c:v>11044589</c:v>
                </c:pt>
                <c:pt idx="4">
                  <c:v>6023767</c:v>
                </c:pt>
                <c:pt idx="5">
                  <c:v>6061842</c:v>
                </c:pt>
                <c:pt idx="6">
                  <c:v>4803202</c:v>
                </c:pt>
                <c:pt idx="7">
                  <c:v>2336983</c:v>
                </c:pt>
                <c:pt idx="8">
                  <c:v>1942435</c:v>
                </c:pt>
                <c:pt idx="9">
                  <c:v>1579833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CASTELLON</c:v>
                </c:pt>
                <c:pt idx="7">
                  <c:v>SANTANDER</c:v>
                </c:pt>
                <c:pt idx="8">
                  <c:v>ALMERIA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58666</c:v>
                </c:pt>
                <c:pt idx="1">
                  <c:v>21760</c:v>
                </c:pt>
                <c:pt idx="2">
                  <c:v>17452</c:v>
                </c:pt>
                <c:pt idx="3">
                  <c:v>11635</c:v>
                </c:pt>
                <c:pt idx="4">
                  <c:v>11393</c:v>
                </c:pt>
                <c:pt idx="5">
                  <c:v>8005</c:v>
                </c:pt>
                <c:pt idx="6">
                  <c:v>5829</c:v>
                </c:pt>
                <c:pt idx="7">
                  <c:v>5570</c:v>
                </c:pt>
                <c:pt idx="8">
                  <c:v>3706</c:v>
                </c:pt>
                <c:pt idx="9">
                  <c:v>3304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CASTELLON</c:v>
                </c:pt>
                <c:pt idx="7">
                  <c:v>SANTANDER</c:v>
                </c:pt>
                <c:pt idx="8">
                  <c:v>ALMERIA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53645</c:v>
                </c:pt>
                <c:pt idx="1">
                  <c:v>21062</c:v>
                </c:pt>
                <c:pt idx="2">
                  <c:v>18983</c:v>
                </c:pt>
                <c:pt idx="3">
                  <c:v>13662</c:v>
                </c:pt>
                <c:pt idx="4">
                  <c:v>3134</c:v>
                </c:pt>
                <c:pt idx="5">
                  <c:v>8771</c:v>
                </c:pt>
                <c:pt idx="6">
                  <c:v>5184</c:v>
                </c:pt>
                <c:pt idx="7">
                  <c:v>5073</c:v>
                </c:pt>
                <c:pt idx="8">
                  <c:v>3598</c:v>
                </c:pt>
                <c:pt idx="9">
                  <c:v>3966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BALEARES</c:v>
                </c:pt>
                <c:pt idx="7">
                  <c:v>GIJON</c:v>
                </c:pt>
                <c:pt idx="8">
                  <c:v>VALENCIA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2075017</c:v>
                </c:pt>
                <c:pt idx="1">
                  <c:v>1365053</c:v>
                </c:pt>
                <c:pt idx="2">
                  <c:v>801032</c:v>
                </c:pt>
                <c:pt idx="3">
                  <c:v>629311</c:v>
                </c:pt>
                <c:pt idx="4">
                  <c:v>290351</c:v>
                </c:pt>
                <c:pt idx="5">
                  <c:v>263096</c:v>
                </c:pt>
                <c:pt idx="6">
                  <c:v>156554</c:v>
                </c:pt>
                <c:pt idx="7">
                  <c:v>155443</c:v>
                </c:pt>
                <c:pt idx="8">
                  <c:v>146862</c:v>
                </c:pt>
                <c:pt idx="9">
                  <c:v>112376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BALEARES</c:v>
                </c:pt>
                <c:pt idx="7">
                  <c:v>GIJON</c:v>
                </c:pt>
                <c:pt idx="8">
                  <c:v>VALENCIA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1870037</c:v>
                </c:pt>
                <c:pt idx="1">
                  <c:v>1402068</c:v>
                </c:pt>
                <c:pt idx="2">
                  <c:v>774377</c:v>
                </c:pt>
                <c:pt idx="3">
                  <c:v>679345</c:v>
                </c:pt>
                <c:pt idx="4">
                  <c:v>281987</c:v>
                </c:pt>
                <c:pt idx="5">
                  <c:v>253309</c:v>
                </c:pt>
                <c:pt idx="6">
                  <c:v>191642</c:v>
                </c:pt>
                <c:pt idx="7">
                  <c:v>143667</c:v>
                </c:pt>
                <c:pt idx="8">
                  <c:v>214969</c:v>
                </c:pt>
                <c:pt idx="9">
                  <c:v>153160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23300791</c:v>
                </c:pt>
                <c:pt idx="1">
                  <c:v>7080415</c:v>
                </c:pt>
                <c:pt idx="2">
                  <c:v>6871272</c:v>
                </c:pt>
                <c:pt idx="3">
                  <c:v>6479336</c:v>
                </c:pt>
                <c:pt idx="4">
                  <c:v>1850086</c:v>
                </c:pt>
                <c:pt idx="5">
                  <c:v>1505234</c:v>
                </c:pt>
                <c:pt idx="6">
                  <c:v>708817</c:v>
                </c:pt>
                <c:pt idx="7">
                  <c:v>556728</c:v>
                </c:pt>
                <c:pt idx="8">
                  <c:v>222821</c:v>
                </c:pt>
                <c:pt idx="9">
                  <c:v>110023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22431072</c:v>
                </c:pt>
                <c:pt idx="1">
                  <c:v>6557252</c:v>
                </c:pt>
                <c:pt idx="2">
                  <c:v>5555609</c:v>
                </c:pt>
                <c:pt idx="3">
                  <c:v>6238071</c:v>
                </c:pt>
                <c:pt idx="4">
                  <c:v>1780404</c:v>
                </c:pt>
                <c:pt idx="5">
                  <c:v>1309301</c:v>
                </c:pt>
                <c:pt idx="6">
                  <c:v>906603</c:v>
                </c:pt>
                <c:pt idx="7">
                  <c:v>226568</c:v>
                </c:pt>
                <c:pt idx="8">
                  <c:v>350063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23291864</c:v>
                </c:pt>
                <c:pt idx="1">
                  <c:v>7054027</c:v>
                </c:pt>
                <c:pt idx="2">
                  <c:v>6656678</c:v>
                </c:pt>
                <c:pt idx="3">
                  <c:v>6231611</c:v>
                </c:pt>
                <c:pt idx="4">
                  <c:v>1503981</c:v>
                </c:pt>
                <c:pt idx="5">
                  <c:v>202308</c:v>
                </c:pt>
                <c:pt idx="6">
                  <c:v>104178</c:v>
                </c:pt>
                <c:pt idx="7">
                  <c:v>73358</c:v>
                </c:pt>
                <c:pt idx="8">
                  <c:v>24026</c:v>
                </c:pt>
                <c:pt idx="9">
                  <c:v>12510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22383018</c:v>
                </c:pt>
                <c:pt idx="1">
                  <c:v>6475142</c:v>
                </c:pt>
                <c:pt idx="2">
                  <c:v>5360298</c:v>
                </c:pt>
                <c:pt idx="3">
                  <c:v>6155973</c:v>
                </c:pt>
                <c:pt idx="4">
                  <c:v>1309084</c:v>
                </c:pt>
                <c:pt idx="5">
                  <c:v>318641</c:v>
                </c:pt>
                <c:pt idx="6">
                  <c:v>97092</c:v>
                </c:pt>
                <c:pt idx="7">
                  <c:v>21735</c:v>
                </c:pt>
                <c:pt idx="8">
                  <c:v>40023</c:v>
                </c:pt>
                <c:pt idx="9">
                  <c:v>3637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24991983</c:v>
                </c:pt>
                <c:pt idx="1">
                  <c:v>18526832</c:v>
                </c:pt>
                <c:pt idx="2">
                  <c:v>14899314</c:v>
                </c:pt>
                <c:pt idx="3">
                  <c:v>8818981</c:v>
                </c:pt>
                <c:pt idx="4">
                  <c:v>3631596</c:v>
                </c:pt>
                <c:pt idx="5">
                  <c:v>2335837</c:v>
                </c:pt>
                <c:pt idx="6">
                  <c:v>1556912</c:v>
                </c:pt>
                <c:pt idx="7">
                  <c:v>1538518</c:v>
                </c:pt>
                <c:pt idx="8">
                  <c:v>990807</c:v>
                </c:pt>
                <c:pt idx="9">
                  <c:v>842249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23834344</c:v>
                </c:pt>
                <c:pt idx="1">
                  <c:v>17437777</c:v>
                </c:pt>
                <c:pt idx="2">
                  <c:v>13379426</c:v>
                </c:pt>
                <c:pt idx="3">
                  <c:v>8722860</c:v>
                </c:pt>
                <c:pt idx="4">
                  <c:v>3490282</c:v>
                </c:pt>
                <c:pt idx="5">
                  <c:v>2409737</c:v>
                </c:pt>
                <c:pt idx="6">
                  <c:v>1323493</c:v>
                </c:pt>
                <c:pt idx="7">
                  <c:v>1422146</c:v>
                </c:pt>
                <c:pt idx="8">
                  <c:v>913587</c:v>
                </c:pt>
                <c:pt idx="9">
                  <c:v>724195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6779781</c:v>
                </c:pt>
                <c:pt idx="1">
                  <c:v>6278159</c:v>
                </c:pt>
                <c:pt idx="2">
                  <c:v>2678238</c:v>
                </c:pt>
                <c:pt idx="3">
                  <c:v>2658861</c:v>
                </c:pt>
                <c:pt idx="4">
                  <c:v>2469063</c:v>
                </c:pt>
                <c:pt idx="5">
                  <c:v>1982347</c:v>
                </c:pt>
                <c:pt idx="6">
                  <c:v>1153993</c:v>
                </c:pt>
                <c:pt idx="7">
                  <c:v>651684</c:v>
                </c:pt>
                <c:pt idx="8">
                  <c:v>618242</c:v>
                </c:pt>
                <c:pt idx="9">
                  <c:v>578278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5827395</c:v>
                </c:pt>
                <c:pt idx="1">
                  <c:v>5085133</c:v>
                </c:pt>
                <c:pt idx="2">
                  <c:v>2544204</c:v>
                </c:pt>
                <c:pt idx="3">
                  <c:v>2559975</c:v>
                </c:pt>
                <c:pt idx="4">
                  <c:v>2449136</c:v>
                </c:pt>
                <c:pt idx="5">
                  <c:v>1947635</c:v>
                </c:pt>
                <c:pt idx="6">
                  <c:v>1152927</c:v>
                </c:pt>
                <c:pt idx="7">
                  <c:v>618943</c:v>
                </c:pt>
                <c:pt idx="8">
                  <c:v>569452</c:v>
                </c:pt>
                <c:pt idx="9">
                  <c:v>447316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2048766</c:v>
                </c:pt>
                <c:pt idx="1">
                  <c:v>1729081</c:v>
                </c:pt>
                <c:pt idx="2">
                  <c:v>1532052</c:v>
                </c:pt>
                <c:pt idx="3">
                  <c:v>845277</c:v>
                </c:pt>
                <c:pt idx="4">
                  <c:v>342588</c:v>
                </c:pt>
                <c:pt idx="5">
                  <c:v>302491</c:v>
                </c:pt>
                <c:pt idx="6">
                  <c:v>255820</c:v>
                </c:pt>
                <c:pt idx="7">
                  <c:v>150753</c:v>
                </c:pt>
                <c:pt idx="8">
                  <c:v>144001</c:v>
                </c:pt>
                <c:pt idx="9">
                  <c:v>110491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2149872</c:v>
                </c:pt>
                <c:pt idx="1">
                  <c:v>1606287</c:v>
                </c:pt>
                <c:pt idx="2">
                  <c:v>1386837</c:v>
                </c:pt>
                <c:pt idx="3">
                  <c:v>819401</c:v>
                </c:pt>
                <c:pt idx="4">
                  <c:v>318877</c:v>
                </c:pt>
                <c:pt idx="5">
                  <c:v>301445</c:v>
                </c:pt>
                <c:pt idx="6">
                  <c:v>152002</c:v>
                </c:pt>
                <c:pt idx="7">
                  <c:v>136807</c:v>
                </c:pt>
                <c:pt idx="8">
                  <c:v>129048</c:v>
                </c:pt>
                <c:pt idx="9">
                  <c:v>105992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1763609</c:v>
                </c:pt>
                <c:pt idx="1">
                  <c:v>573439</c:v>
                </c:pt>
                <c:pt idx="2">
                  <c:v>527411</c:v>
                </c:pt>
                <c:pt idx="3">
                  <c:v>496685</c:v>
                </c:pt>
                <c:pt idx="4">
                  <c:v>247427</c:v>
                </c:pt>
                <c:pt idx="5">
                  <c:v>16866</c:v>
                </c:pt>
                <c:pt idx="6">
                  <c:v>14737</c:v>
                </c:pt>
                <c:pt idx="7">
                  <c:v>6072</c:v>
                </c:pt>
                <c:pt idx="8">
                  <c:v>1733</c:v>
                </c:pt>
                <c:pt idx="9">
                  <c:v>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2031628.22</c:v>
                </c:pt>
                <c:pt idx="1">
                  <c:v>476649</c:v>
                </c:pt>
                <c:pt idx="2">
                  <c:v>445189</c:v>
                </c:pt>
                <c:pt idx="3">
                  <c:v>480201</c:v>
                </c:pt>
                <c:pt idx="4">
                  <c:v>150347</c:v>
                </c:pt>
                <c:pt idx="5">
                  <c:v>9736</c:v>
                </c:pt>
                <c:pt idx="6">
                  <c:v>22548</c:v>
                </c:pt>
                <c:pt idx="7">
                  <c:v>5232</c:v>
                </c:pt>
                <c:pt idx="8">
                  <c:v>3039</c:v>
                </c:pt>
                <c:pt idx="9">
                  <c:v>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3949947</c:v>
                </c:pt>
                <c:pt idx="1">
                  <c:v>3664216</c:v>
                </c:pt>
                <c:pt idx="2">
                  <c:v>3051834</c:v>
                </c:pt>
                <c:pt idx="3">
                  <c:v>1763331</c:v>
                </c:pt>
                <c:pt idx="4">
                  <c:v>1632116</c:v>
                </c:pt>
                <c:pt idx="5">
                  <c:v>827308</c:v>
                </c:pt>
                <c:pt idx="6">
                  <c:v>445923</c:v>
                </c:pt>
                <c:pt idx="7">
                  <c:v>306979</c:v>
                </c:pt>
                <c:pt idx="8">
                  <c:v>290122</c:v>
                </c:pt>
                <c:pt idx="9">
                  <c:v>256491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3824330</c:v>
                </c:pt>
                <c:pt idx="1">
                  <c:v>3506592</c:v>
                </c:pt>
                <c:pt idx="2">
                  <c:v>3082297</c:v>
                </c:pt>
                <c:pt idx="3">
                  <c:v>1540092</c:v>
                </c:pt>
                <c:pt idx="4">
                  <c:v>1499362</c:v>
                </c:pt>
                <c:pt idx="5">
                  <c:v>880306</c:v>
                </c:pt>
                <c:pt idx="6">
                  <c:v>644513</c:v>
                </c:pt>
                <c:pt idx="7">
                  <c:v>278205</c:v>
                </c:pt>
                <c:pt idx="8">
                  <c:v>312881</c:v>
                </c:pt>
                <c:pt idx="9">
                  <c:v>201599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888231</c:v>
                </c:pt>
                <c:pt idx="1">
                  <c:v>657729</c:v>
                </c:pt>
                <c:pt idx="2">
                  <c:v>228974</c:v>
                </c:pt>
                <c:pt idx="3">
                  <c:v>178298</c:v>
                </c:pt>
                <c:pt idx="4">
                  <c:v>110884</c:v>
                </c:pt>
                <c:pt idx="5">
                  <c:v>94300</c:v>
                </c:pt>
                <c:pt idx="6">
                  <c:v>80707</c:v>
                </c:pt>
                <c:pt idx="7">
                  <c:v>60867</c:v>
                </c:pt>
                <c:pt idx="8">
                  <c:v>28377</c:v>
                </c:pt>
                <c:pt idx="9">
                  <c:v>22907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787397</c:v>
                </c:pt>
                <c:pt idx="1">
                  <c:v>685950</c:v>
                </c:pt>
                <c:pt idx="2">
                  <c:v>299349</c:v>
                </c:pt>
                <c:pt idx="3">
                  <c:v>248117</c:v>
                </c:pt>
                <c:pt idx="4">
                  <c:v>126677</c:v>
                </c:pt>
                <c:pt idx="5">
                  <c:v>75536</c:v>
                </c:pt>
                <c:pt idx="6">
                  <c:v>78732</c:v>
                </c:pt>
                <c:pt idx="7">
                  <c:v>76447</c:v>
                </c:pt>
                <c:pt idx="8">
                  <c:v>20266</c:v>
                </c:pt>
                <c:pt idx="9">
                  <c:v>16322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ALICANTE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804480</c:v>
                </c:pt>
                <c:pt idx="1">
                  <c:v>453557</c:v>
                </c:pt>
                <c:pt idx="2">
                  <c:v>398820</c:v>
                </c:pt>
                <c:pt idx="3">
                  <c:v>305487</c:v>
                </c:pt>
                <c:pt idx="4">
                  <c:v>192033</c:v>
                </c:pt>
                <c:pt idx="5">
                  <c:v>188642</c:v>
                </c:pt>
                <c:pt idx="6">
                  <c:v>76601</c:v>
                </c:pt>
                <c:pt idx="7">
                  <c:v>49159</c:v>
                </c:pt>
                <c:pt idx="8">
                  <c:v>49128</c:v>
                </c:pt>
                <c:pt idx="9">
                  <c:v>42692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ALICANTE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766642</c:v>
                </c:pt>
                <c:pt idx="1">
                  <c:v>451087</c:v>
                </c:pt>
                <c:pt idx="2">
                  <c:v>345995</c:v>
                </c:pt>
                <c:pt idx="3">
                  <c:v>282622</c:v>
                </c:pt>
                <c:pt idx="4">
                  <c:v>204408</c:v>
                </c:pt>
                <c:pt idx="5">
                  <c:v>165423</c:v>
                </c:pt>
                <c:pt idx="6">
                  <c:v>93180</c:v>
                </c:pt>
                <c:pt idx="7">
                  <c:v>38906</c:v>
                </c:pt>
                <c:pt idx="8">
                  <c:v>42831</c:v>
                </c:pt>
                <c:pt idx="9">
                  <c:v>40189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14491</c:v>
                </c:pt>
                <c:pt idx="1">
                  <c:v>11981</c:v>
                </c:pt>
                <c:pt idx="2">
                  <c:v>8040</c:v>
                </c:pt>
                <c:pt idx="3">
                  <c:v>6834</c:v>
                </c:pt>
                <c:pt idx="4">
                  <c:v>6452</c:v>
                </c:pt>
                <c:pt idx="5">
                  <c:v>6398</c:v>
                </c:pt>
                <c:pt idx="6">
                  <c:v>4792</c:v>
                </c:pt>
                <c:pt idx="7">
                  <c:v>2435</c:v>
                </c:pt>
                <c:pt idx="8">
                  <c:v>1694</c:v>
                </c:pt>
                <c:pt idx="9">
                  <c:v>1629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15325</c:v>
                </c:pt>
                <c:pt idx="1">
                  <c:v>12788</c:v>
                </c:pt>
                <c:pt idx="2">
                  <c:v>7265</c:v>
                </c:pt>
                <c:pt idx="3">
                  <c:v>7763</c:v>
                </c:pt>
                <c:pt idx="4">
                  <c:v>5901</c:v>
                </c:pt>
                <c:pt idx="5">
                  <c:v>5880</c:v>
                </c:pt>
                <c:pt idx="6">
                  <c:v>4404</c:v>
                </c:pt>
                <c:pt idx="7">
                  <c:v>2359</c:v>
                </c:pt>
                <c:pt idx="8">
                  <c:v>1810</c:v>
                </c:pt>
                <c:pt idx="9">
                  <c:v>1710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156129630</c:v>
                </c:pt>
                <c:pt idx="1">
                  <c:v>141936860</c:v>
                </c:pt>
                <c:pt idx="2">
                  <c:v>92872346</c:v>
                </c:pt>
                <c:pt idx="3">
                  <c:v>87496281</c:v>
                </c:pt>
                <c:pt idx="4">
                  <c:v>87066487</c:v>
                </c:pt>
                <c:pt idx="5">
                  <c:v>86697411</c:v>
                </c:pt>
                <c:pt idx="6">
                  <c:v>37260645</c:v>
                </c:pt>
                <c:pt idx="7">
                  <c:v>32373902</c:v>
                </c:pt>
                <c:pt idx="8">
                  <c:v>24483127</c:v>
                </c:pt>
                <c:pt idx="9">
                  <c:v>20784843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141920250</c:v>
                </c:pt>
                <c:pt idx="1">
                  <c:v>125716899</c:v>
                </c:pt>
                <c:pt idx="2">
                  <c:v>96221518</c:v>
                </c:pt>
                <c:pt idx="3">
                  <c:v>72422252</c:v>
                </c:pt>
                <c:pt idx="4">
                  <c:v>84646492</c:v>
                </c:pt>
                <c:pt idx="5">
                  <c:v>81359515</c:v>
                </c:pt>
                <c:pt idx="6">
                  <c:v>31201665</c:v>
                </c:pt>
                <c:pt idx="7">
                  <c:v>29627896</c:v>
                </c:pt>
                <c:pt idx="8">
                  <c:v>24819691</c:v>
                </c:pt>
                <c:pt idx="9">
                  <c:v>19687258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439</c:v>
                </c:pt>
                <c:pt idx="1">
                  <c:v>408</c:v>
                </c:pt>
                <c:pt idx="2">
                  <c:v>191</c:v>
                </c:pt>
                <c:pt idx="3">
                  <c:v>179</c:v>
                </c:pt>
                <c:pt idx="4">
                  <c:v>155</c:v>
                </c:pt>
                <c:pt idx="5">
                  <c:v>128</c:v>
                </c:pt>
                <c:pt idx="6">
                  <c:v>60</c:v>
                </c:pt>
                <c:pt idx="7">
                  <c:v>58</c:v>
                </c:pt>
                <c:pt idx="8">
                  <c:v>39</c:v>
                </c:pt>
                <c:pt idx="9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436</c:v>
                </c:pt>
                <c:pt idx="1">
                  <c:v>412</c:v>
                </c:pt>
                <c:pt idx="2">
                  <c:v>221</c:v>
                </c:pt>
                <c:pt idx="3">
                  <c:v>204</c:v>
                </c:pt>
                <c:pt idx="4">
                  <c:v>127</c:v>
                </c:pt>
                <c:pt idx="5">
                  <c:v>129</c:v>
                </c:pt>
                <c:pt idx="6">
                  <c:v>58</c:v>
                </c:pt>
                <c:pt idx="7">
                  <c:v>79</c:v>
                </c:pt>
                <c:pt idx="8">
                  <c:v>33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39014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12533449</v>
      </c>
      <c r="E8" s="61">
        <v>12301410</v>
      </c>
      <c r="F8" s="61">
        <v>97216408</v>
      </c>
      <c r="G8" s="61">
        <v>100189452</v>
      </c>
      <c r="H8" s="61">
        <v>2973044</v>
      </c>
      <c r="I8" s="62">
        <f>((G8*100/F8)-100)</f>
        <v>3.058171003396879</v>
      </c>
    </row>
    <row r="9" spans="1:9" x14ac:dyDescent="0.25">
      <c r="A9" s="63"/>
      <c r="B9" s="64"/>
      <c r="C9" s="60" t="s">
        <v>15</v>
      </c>
      <c r="D9" s="61">
        <v>9602870</v>
      </c>
      <c r="E9" s="61">
        <v>9418020</v>
      </c>
      <c r="F9" s="61">
        <v>75213947</v>
      </c>
      <c r="G9" s="61">
        <v>74078862</v>
      </c>
      <c r="H9" s="61">
        <v>-1135085</v>
      </c>
      <c r="I9" s="62">
        <f t="shared" ref="I9:I19" si="0">((G9*100/F9)-100)</f>
        <v>-1.5091416489550795</v>
      </c>
    </row>
    <row r="10" spans="1:9" x14ac:dyDescent="0.25">
      <c r="A10" s="63"/>
      <c r="B10" s="59" t="s">
        <v>16</v>
      </c>
      <c r="C10" s="60" t="s">
        <v>17</v>
      </c>
      <c r="D10" s="61">
        <v>4154075</v>
      </c>
      <c r="E10" s="61">
        <v>4789692</v>
      </c>
      <c r="F10" s="61">
        <v>35428788</v>
      </c>
      <c r="G10" s="61">
        <v>39924953</v>
      </c>
      <c r="H10" s="61">
        <v>4496165</v>
      </c>
      <c r="I10" s="62">
        <f t="shared" si="0"/>
        <v>12.690710729365051</v>
      </c>
    </row>
    <row r="11" spans="1:9" x14ac:dyDescent="0.25">
      <c r="A11" s="63"/>
      <c r="B11" s="63"/>
      <c r="C11" s="60" t="s">
        <v>18</v>
      </c>
      <c r="D11" s="61">
        <v>9715318</v>
      </c>
      <c r="E11" s="61">
        <v>10603306</v>
      </c>
      <c r="F11" s="61">
        <v>75952370</v>
      </c>
      <c r="G11" s="61">
        <v>80732545</v>
      </c>
      <c r="H11" s="61">
        <v>4780175</v>
      </c>
      <c r="I11" s="62">
        <f t="shared" si="0"/>
        <v>6.2936482429712157</v>
      </c>
    </row>
    <row r="12" spans="1:9" x14ac:dyDescent="0.25">
      <c r="A12" s="64"/>
      <c r="B12" s="64"/>
      <c r="C12" s="60" t="s">
        <v>2</v>
      </c>
      <c r="D12" s="61">
        <v>13869393</v>
      </c>
      <c r="E12" s="61">
        <v>15392998</v>
      </c>
      <c r="F12" s="61">
        <v>111381158</v>
      </c>
      <c r="G12" s="61">
        <v>120657498</v>
      </c>
      <c r="H12" s="61">
        <v>9276340</v>
      </c>
      <c r="I12" s="62">
        <f t="shared" si="0"/>
        <v>8.328464317097513</v>
      </c>
    </row>
    <row r="13" spans="1:9" x14ac:dyDescent="0.25">
      <c r="A13" s="65"/>
      <c r="B13" s="65"/>
      <c r="C13" s="66" t="s">
        <v>2</v>
      </c>
      <c r="D13" s="67">
        <v>36005712</v>
      </c>
      <c r="E13" s="67">
        <v>37112428</v>
      </c>
      <c r="F13" s="67">
        <v>283811513</v>
      </c>
      <c r="G13" s="67">
        <v>294925812</v>
      </c>
      <c r="H13" s="67">
        <v>11114299</v>
      </c>
      <c r="I13" s="68">
        <f t="shared" si="0"/>
        <v>3.9160846163418341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25319</v>
      </c>
      <c r="E14" s="61">
        <v>23024</v>
      </c>
      <c r="F14" s="61">
        <v>160134</v>
      </c>
      <c r="G14" s="61">
        <v>169185</v>
      </c>
      <c r="H14" s="61">
        <v>9051</v>
      </c>
      <c r="I14" s="62">
        <f t="shared" si="0"/>
        <v>5.652141331634752</v>
      </c>
    </row>
    <row r="15" spans="1:9" x14ac:dyDescent="0.25">
      <c r="A15" s="63"/>
      <c r="B15" s="59" t="s">
        <v>7</v>
      </c>
      <c r="C15" s="60" t="s">
        <v>8</v>
      </c>
      <c r="D15" s="61">
        <v>573361</v>
      </c>
      <c r="E15" s="61">
        <v>622008</v>
      </c>
      <c r="F15" s="61">
        <v>4629410</v>
      </c>
      <c r="G15" s="61">
        <v>4743593</v>
      </c>
      <c r="H15" s="61">
        <v>114183</v>
      </c>
      <c r="I15" s="62">
        <f t="shared" si="0"/>
        <v>2.466469809327748</v>
      </c>
    </row>
    <row r="16" spans="1:9" x14ac:dyDescent="0.25">
      <c r="A16" s="63"/>
      <c r="B16" s="64"/>
      <c r="C16" s="60" t="s">
        <v>9</v>
      </c>
      <c r="D16" s="61">
        <v>319926</v>
      </c>
      <c r="E16" s="61">
        <v>292984</v>
      </c>
      <c r="F16" s="61">
        <v>2106911</v>
      </c>
      <c r="G16" s="61">
        <v>2048464</v>
      </c>
      <c r="H16" s="61">
        <v>-58447</v>
      </c>
      <c r="I16" s="62">
        <f t="shared" si="0"/>
        <v>-2.7740611729683877</v>
      </c>
    </row>
    <row r="17" spans="1:9" x14ac:dyDescent="0.25">
      <c r="A17" s="64"/>
      <c r="B17" s="69" t="s">
        <v>10</v>
      </c>
      <c r="C17" s="60" t="s">
        <v>11</v>
      </c>
      <c r="D17" s="61">
        <v>214438</v>
      </c>
      <c r="E17" s="61">
        <v>226738</v>
      </c>
      <c r="F17" s="61">
        <v>2288505</v>
      </c>
      <c r="G17" s="61">
        <v>2322760</v>
      </c>
      <c r="H17" s="61">
        <v>34255</v>
      </c>
      <c r="I17" s="62">
        <f t="shared" si="0"/>
        <v>1.4968287156899436</v>
      </c>
    </row>
    <row r="18" spans="1:9" x14ac:dyDescent="0.25">
      <c r="A18" s="70"/>
      <c r="B18" s="70"/>
      <c r="C18" s="66" t="s">
        <v>2</v>
      </c>
      <c r="D18" s="67">
        <v>1133044</v>
      </c>
      <c r="E18" s="67">
        <v>1164754</v>
      </c>
      <c r="F18" s="67">
        <v>9184960</v>
      </c>
      <c r="G18" s="67">
        <v>9284002</v>
      </c>
      <c r="H18" s="67">
        <v>99042</v>
      </c>
      <c r="I18" s="68">
        <f t="shared" si="0"/>
        <v>1.0783062746054384</v>
      </c>
    </row>
    <row r="19" spans="1:9" x14ac:dyDescent="0.25">
      <c r="A19" s="71"/>
      <c r="B19" s="71"/>
      <c r="C19" s="72" t="s">
        <v>1</v>
      </c>
      <c r="D19" s="73">
        <f>+D13+D18</f>
        <v>37138756</v>
      </c>
      <c r="E19" s="73">
        <f t="shared" ref="E19:G19" si="1">+E13+E18</f>
        <v>38277182</v>
      </c>
      <c r="F19" s="73">
        <f t="shared" si="1"/>
        <v>292996473</v>
      </c>
      <c r="G19" s="73">
        <f t="shared" si="1"/>
        <v>304209814</v>
      </c>
      <c r="H19" s="73">
        <f t="shared" ref="H19" si="2">G19-F19</f>
        <v>11213341</v>
      </c>
      <c r="I19" s="74">
        <f t="shared" si="0"/>
        <v>3.8271249087698038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5891658</v>
      </c>
      <c r="E21" s="61">
        <v>6709034</v>
      </c>
      <c r="F21" s="61">
        <v>45529824</v>
      </c>
      <c r="G21" s="61">
        <v>48881807</v>
      </c>
      <c r="H21" s="61">
        <v>3351983</v>
      </c>
      <c r="I21" s="62">
        <f t="shared" ref="I21:I31" si="3">((G21*100/F21)-100)</f>
        <v>7.362169904280762</v>
      </c>
    </row>
    <row r="22" spans="1:9" x14ac:dyDescent="0.25">
      <c r="A22" s="63"/>
      <c r="B22" s="64"/>
      <c r="C22" s="60" t="s">
        <v>22</v>
      </c>
      <c r="D22" s="61">
        <v>5547222</v>
      </c>
      <c r="E22" s="61">
        <v>6226825</v>
      </c>
      <c r="F22" s="61">
        <v>42195466</v>
      </c>
      <c r="G22" s="61">
        <v>45160226</v>
      </c>
      <c r="H22" s="61">
        <v>2964760</v>
      </c>
      <c r="I22" s="62">
        <f t="shared" si="3"/>
        <v>7.0262525362322066</v>
      </c>
    </row>
    <row r="23" spans="1:9" x14ac:dyDescent="0.25">
      <c r="A23" s="63"/>
      <c r="B23" s="69" t="s">
        <v>23</v>
      </c>
      <c r="C23" s="60" t="s">
        <v>24</v>
      </c>
      <c r="D23" s="61">
        <v>3093238</v>
      </c>
      <c r="E23" s="61">
        <v>3408509</v>
      </c>
      <c r="F23" s="61">
        <v>26127230</v>
      </c>
      <c r="G23" s="61">
        <v>28731160</v>
      </c>
      <c r="H23" s="61">
        <v>2603930</v>
      </c>
      <c r="I23" s="62">
        <f t="shared" si="3"/>
        <v>9.9663454564452536</v>
      </c>
    </row>
    <row r="24" spans="1:9" x14ac:dyDescent="0.25">
      <c r="A24" s="63"/>
      <c r="B24" s="59" t="s">
        <v>25</v>
      </c>
      <c r="C24" s="60" t="s">
        <v>26</v>
      </c>
      <c r="D24" s="61">
        <v>949632.51</v>
      </c>
      <c r="E24" s="61">
        <v>1040804</v>
      </c>
      <c r="F24" s="61">
        <v>7374080</v>
      </c>
      <c r="G24" s="61">
        <v>7761626.5</v>
      </c>
      <c r="H24" s="61">
        <v>387546.5</v>
      </c>
      <c r="I24" s="62">
        <f t="shared" si="3"/>
        <v>5.2555234008852665</v>
      </c>
    </row>
    <row r="25" spans="1:9" x14ac:dyDescent="0.25">
      <c r="A25" s="63"/>
      <c r="B25" s="63"/>
      <c r="C25" s="60" t="s">
        <v>21</v>
      </c>
      <c r="D25" s="61">
        <v>460947.83</v>
      </c>
      <c r="E25" s="61">
        <v>529510</v>
      </c>
      <c r="F25" s="61">
        <v>3627698.22</v>
      </c>
      <c r="G25" s="61">
        <v>3649718</v>
      </c>
      <c r="H25" s="61">
        <v>22019.779999999795</v>
      </c>
      <c r="I25" s="62">
        <f t="shared" si="3"/>
        <v>0.60699040175397556</v>
      </c>
    </row>
    <row r="26" spans="1:9" x14ac:dyDescent="0.25">
      <c r="A26" s="63"/>
      <c r="B26" s="59" t="s">
        <v>27</v>
      </c>
      <c r="C26" s="60" t="s">
        <v>28</v>
      </c>
      <c r="D26" s="61">
        <v>4155192</v>
      </c>
      <c r="E26" s="61">
        <v>4302612</v>
      </c>
      <c r="F26" s="61">
        <v>16462259</v>
      </c>
      <c r="G26" s="61">
        <v>16909277</v>
      </c>
      <c r="H26" s="61">
        <v>447018</v>
      </c>
      <c r="I26" s="62">
        <f t="shared" si="3"/>
        <v>2.7154110502088429</v>
      </c>
    </row>
    <row r="27" spans="1:9" x14ac:dyDescent="0.25">
      <c r="A27" s="63"/>
      <c r="B27" s="64"/>
      <c r="C27" s="60" t="s">
        <v>29</v>
      </c>
      <c r="D27" s="61">
        <v>464362</v>
      </c>
      <c r="E27" s="61">
        <v>487823</v>
      </c>
      <c r="F27" s="61">
        <v>2507115</v>
      </c>
      <c r="G27" s="61">
        <v>2428223</v>
      </c>
      <c r="H27" s="61">
        <v>-78892</v>
      </c>
      <c r="I27" s="62">
        <f t="shared" si="3"/>
        <v>-3.1467244222941559</v>
      </c>
    </row>
    <row r="28" spans="1:9" x14ac:dyDescent="0.25">
      <c r="A28" s="63"/>
      <c r="B28" s="69" t="s">
        <v>30</v>
      </c>
      <c r="C28" s="60" t="s">
        <v>31</v>
      </c>
      <c r="D28" s="61">
        <v>762419</v>
      </c>
      <c r="E28" s="61">
        <v>800205</v>
      </c>
      <c r="F28" s="61">
        <v>2522366</v>
      </c>
      <c r="G28" s="61">
        <v>2648445</v>
      </c>
      <c r="H28" s="61">
        <v>126079</v>
      </c>
      <c r="I28" s="62">
        <f t="shared" si="3"/>
        <v>4.9984419390366099</v>
      </c>
    </row>
    <row r="29" spans="1:9" x14ac:dyDescent="0.25">
      <c r="A29" s="63"/>
      <c r="B29" s="59" t="s">
        <v>32</v>
      </c>
      <c r="C29" s="60" t="s">
        <v>33</v>
      </c>
      <c r="D29" s="61">
        <v>11034</v>
      </c>
      <c r="E29" s="61">
        <v>11541</v>
      </c>
      <c r="F29" s="61">
        <v>80876</v>
      </c>
      <c r="G29" s="61">
        <v>80710</v>
      </c>
      <c r="H29" s="61">
        <v>-166</v>
      </c>
      <c r="I29" s="62">
        <f t="shared" si="3"/>
        <v>-0.20525248528612394</v>
      </c>
    </row>
    <row r="30" spans="1:9" x14ac:dyDescent="0.25">
      <c r="A30" s="63"/>
      <c r="B30" s="63"/>
      <c r="C30" s="60" t="s">
        <v>34</v>
      </c>
      <c r="D30" s="61">
        <v>120342036</v>
      </c>
      <c r="E30" s="61">
        <v>133239700</v>
      </c>
      <c r="F30" s="61">
        <v>876869883</v>
      </c>
      <c r="G30" s="61">
        <v>935943902</v>
      </c>
      <c r="H30" s="61">
        <v>59074019</v>
      </c>
      <c r="I30" s="62">
        <f t="shared" si="3"/>
        <v>6.7369195983664554</v>
      </c>
    </row>
    <row r="31" spans="1:9" x14ac:dyDescent="0.25">
      <c r="A31" s="76"/>
      <c r="B31" s="77"/>
      <c r="C31" s="60" t="s">
        <v>35</v>
      </c>
      <c r="D31" s="61">
        <v>258</v>
      </c>
      <c r="E31" s="61">
        <v>265</v>
      </c>
      <c r="F31" s="61">
        <v>1859</v>
      </c>
      <c r="G31" s="61">
        <v>1851</v>
      </c>
      <c r="H31" s="61">
        <v>-8</v>
      </c>
      <c r="I31" s="62">
        <f t="shared" si="3"/>
        <v>-0.43033889187735497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1187342</v>
      </c>
      <c r="C7" s="37">
        <v>1230081</v>
      </c>
      <c r="D7" s="37">
        <v>9855588</v>
      </c>
      <c r="E7" s="37">
        <v>9537656</v>
      </c>
      <c r="F7" s="10">
        <f>((E7*100)/D7)-100</f>
        <v>-3.2259059530491783</v>
      </c>
      <c r="G7" s="1"/>
      <c r="H7" s="1"/>
      <c r="I7" s="1"/>
    </row>
    <row r="8" spans="1:12" x14ac:dyDescent="0.25">
      <c r="A8" s="11" t="s">
        <v>42</v>
      </c>
      <c r="B8" s="38">
        <v>272985</v>
      </c>
      <c r="C8" s="38">
        <v>283301</v>
      </c>
      <c r="D8" s="38">
        <v>2315161</v>
      </c>
      <c r="E8" s="38">
        <v>2476386</v>
      </c>
      <c r="F8" s="13">
        <f t="shared" ref="F8:F35" si="0">((E8*100)/D8)-100</f>
        <v>6.9638785380368802</v>
      </c>
      <c r="G8" s="1"/>
      <c r="H8" s="1"/>
      <c r="I8" s="1"/>
    </row>
    <row r="9" spans="1:12" x14ac:dyDescent="0.25">
      <c r="A9" s="8" t="s">
        <v>43</v>
      </c>
      <c r="B9" s="37">
        <v>347939</v>
      </c>
      <c r="C9" s="37">
        <v>446943</v>
      </c>
      <c r="D9" s="37">
        <v>4422361</v>
      </c>
      <c r="E9" s="37">
        <v>4496707</v>
      </c>
      <c r="F9" s="10">
        <f t="shared" si="0"/>
        <v>1.6811381974470265</v>
      </c>
      <c r="G9" s="1"/>
      <c r="H9" s="1"/>
      <c r="I9" s="1"/>
    </row>
    <row r="10" spans="1:12" x14ac:dyDescent="0.25">
      <c r="A10" s="11" t="s">
        <v>44</v>
      </c>
      <c r="B10" s="38">
        <v>331748</v>
      </c>
      <c r="C10" s="38">
        <v>439547</v>
      </c>
      <c r="D10" s="38">
        <v>3219030</v>
      </c>
      <c r="E10" s="38">
        <v>4183814</v>
      </c>
      <c r="F10" s="13">
        <f t="shared" si="0"/>
        <v>29.971264635620059</v>
      </c>
      <c r="G10" s="1"/>
      <c r="H10" s="1"/>
      <c r="I10" s="1"/>
    </row>
    <row r="11" spans="1:12" x14ac:dyDescent="0.25">
      <c r="A11" s="8" t="s">
        <v>45</v>
      </c>
      <c r="B11" s="37">
        <v>5381376</v>
      </c>
      <c r="C11" s="37">
        <v>5926146</v>
      </c>
      <c r="D11" s="37">
        <v>44783500</v>
      </c>
      <c r="E11" s="37">
        <v>48123612</v>
      </c>
      <c r="F11" s="10">
        <f t="shared" si="0"/>
        <v>7.4583540813022609</v>
      </c>
      <c r="G11" s="1"/>
      <c r="H11" s="1"/>
      <c r="I11" s="1"/>
    </row>
    <row r="12" spans="1:12" x14ac:dyDescent="0.25">
      <c r="A12" s="11" t="s">
        <v>46</v>
      </c>
      <c r="B12" s="38">
        <v>490429</v>
      </c>
      <c r="C12" s="38">
        <v>438832</v>
      </c>
      <c r="D12" s="38">
        <v>3829969</v>
      </c>
      <c r="E12" s="38">
        <v>3940348</v>
      </c>
      <c r="F12" s="13">
        <f t="shared" si="0"/>
        <v>2.8819815512867137</v>
      </c>
      <c r="G12" s="1"/>
      <c r="H12" s="1"/>
      <c r="I12" s="1"/>
    </row>
    <row r="13" spans="1:12" x14ac:dyDescent="0.25">
      <c r="A13" s="8" t="s">
        <v>47</v>
      </c>
      <c r="B13" s="37">
        <v>1429914</v>
      </c>
      <c r="C13" s="37">
        <v>1373605</v>
      </c>
      <c r="D13" s="37">
        <v>9336183</v>
      </c>
      <c r="E13" s="37">
        <v>9960645</v>
      </c>
      <c r="F13" s="10">
        <f t="shared" si="0"/>
        <v>6.6886221060576929</v>
      </c>
      <c r="G13" s="1"/>
      <c r="H13" s="1"/>
      <c r="I13" s="1"/>
    </row>
    <row r="14" spans="1:12" x14ac:dyDescent="0.25">
      <c r="A14" s="11" t="s">
        <v>48</v>
      </c>
      <c r="B14" s="38">
        <v>3590375</v>
      </c>
      <c r="C14" s="38">
        <v>3972638</v>
      </c>
      <c r="D14" s="38">
        <v>29996743</v>
      </c>
      <c r="E14" s="38">
        <v>31542538</v>
      </c>
      <c r="F14" s="13">
        <f t="shared" si="0"/>
        <v>5.1532094667744417</v>
      </c>
      <c r="G14" s="1"/>
      <c r="H14" s="1"/>
      <c r="I14" s="1"/>
    </row>
    <row r="15" spans="1:12" x14ac:dyDescent="0.25">
      <c r="A15" s="8" t="s">
        <v>49</v>
      </c>
      <c r="B15" s="37">
        <v>2888890</v>
      </c>
      <c r="C15" s="37">
        <v>3289036</v>
      </c>
      <c r="D15" s="37">
        <v>22279711</v>
      </c>
      <c r="E15" s="37">
        <v>24918631</v>
      </c>
      <c r="F15" s="10">
        <f t="shared" si="0"/>
        <v>11.844498342011704</v>
      </c>
      <c r="G15" s="1"/>
      <c r="H15" s="1"/>
      <c r="I15" s="1"/>
    </row>
    <row r="16" spans="1:12" x14ac:dyDescent="0.25">
      <c r="A16" s="11" t="s">
        <v>50</v>
      </c>
      <c r="B16" s="38">
        <v>2329461</v>
      </c>
      <c r="C16" s="38">
        <v>1921330</v>
      </c>
      <c r="D16" s="38">
        <v>17833234</v>
      </c>
      <c r="E16" s="38">
        <v>17135446</v>
      </c>
      <c r="F16" s="13">
        <f t="shared" si="0"/>
        <v>-3.9128517014917179</v>
      </c>
      <c r="G16" s="1"/>
      <c r="H16" s="1"/>
      <c r="I16" s="1"/>
    </row>
    <row r="17" spans="1:9" x14ac:dyDescent="0.25">
      <c r="A17" s="8" t="s">
        <v>51</v>
      </c>
      <c r="B17" s="37">
        <v>1161247</v>
      </c>
      <c r="C17" s="37">
        <v>1163568</v>
      </c>
      <c r="D17" s="37">
        <v>9222963</v>
      </c>
      <c r="E17" s="37">
        <v>8927109</v>
      </c>
      <c r="F17" s="10">
        <f t="shared" si="0"/>
        <v>-3.2077977543659273</v>
      </c>
      <c r="G17" s="1"/>
      <c r="H17" s="1"/>
      <c r="I17" s="1"/>
    </row>
    <row r="18" spans="1:9" x14ac:dyDescent="0.25">
      <c r="A18" s="11" t="s">
        <v>52</v>
      </c>
      <c r="B18" s="38">
        <v>139368</v>
      </c>
      <c r="C18" s="38">
        <v>198870</v>
      </c>
      <c r="D18" s="38">
        <v>1221338</v>
      </c>
      <c r="E18" s="38">
        <v>1548615</v>
      </c>
      <c r="F18" s="13">
        <f t="shared" si="0"/>
        <v>26.796595209516127</v>
      </c>
      <c r="G18" s="1"/>
      <c r="H18" s="1"/>
      <c r="I18" s="1"/>
    </row>
    <row r="19" spans="1:9" x14ac:dyDescent="0.25">
      <c r="A19" s="8" t="s">
        <v>53</v>
      </c>
      <c r="B19" s="37">
        <v>887883</v>
      </c>
      <c r="C19" s="37">
        <v>981787</v>
      </c>
      <c r="D19" s="37">
        <v>6403694</v>
      </c>
      <c r="E19" s="37">
        <v>6732205</v>
      </c>
      <c r="F19" s="10">
        <f t="shared" si="0"/>
        <v>5.130023389624796</v>
      </c>
      <c r="G19" s="1"/>
      <c r="H19" s="1"/>
      <c r="I19" s="1"/>
    </row>
    <row r="20" spans="1:9" x14ac:dyDescent="0.25">
      <c r="A20" s="11" t="s">
        <v>54</v>
      </c>
      <c r="B20" s="38">
        <v>1809512</v>
      </c>
      <c r="C20" s="38">
        <v>1540157</v>
      </c>
      <c r="D20" s="38">
        <v>15352899</v>
      </c>
      <c r="E20" s="38">
        <v>13404423</v>
      </c>
      <c r="F20" s="13">
        <f t="shared" si="0"/>
        <v>-12.691257852995705</v>
      </c>
      <c r="G20" s="1"/>
      <c r="H20" s="1"/>
      <c r="I20" s="1"/>
    </row>
    <row r="21" spans="1:9" x14ac:dyDescent="0.25">
      <c r="A21" s="8" t="s">
        <v>55</v>
      </c>
      <c r="B21" s="37">
        <v>1908724</v>
      </c>
      <c r="C21" s="37">
        <v>1872127</v>
      </c>
      <c r="D21" s="37">
        <v>13041576</v>
      </c>
      <c r="E21" s="37">
        <v>13470383</v>
      </c>
      <c r="F21" s="10">
        <f t="shared" si="0"/>
        <v>3.2879998552322149</v>
      </c>
      <c r="G21" s="1"/>
      <c r="H21" s="1"/>
      <c r="I21" s="1"/>
    </row>
    <row r="22" spans="1:9" x14ac:dyDescent="0.25">
      <c r="A22" s="11" t="s">
        <v>56</v>
      </c>
      <c r="B22" s="38">
        <v>2247428</v>
      </c>
      <c r="C22" s="38">
        <v>2358063</v>
      </c>
      <c r="D22" s="38">
        <v>16984157</v>
      </c>
      <c r="E22" s="38">
        <v>16711180</v>
      </c>
      <c r="F22" s="13">
        <f t="shared" si="0"/>
        <v>-1.60724491654193</v>
      </c>
      <c r="G22" s="1"/>
      <c r="H22" s="1"/>
      <c r="I22" s="1"/>
    </row>
    <row r="23" spans="1:9" x14ac:dyDescent="0.25">
      <c r="A23" s="8" t="s">
        <v>57</v>
      </c>
      <c r="B23" s="37">
        <v>429848</v>
      </c>
      <c r="C23" s="37">
        <v>311128</v>
      </c>
      <c r="D23" s="37">
        <v>3064674</v>
      </c>
      <c r="E23" s="37">
        <v>3048625</v>
      </c>
      <c r="F23" s="10">
        <f t="shared" si="0"/>
        <v>-0.52367723288023171</v>
      </c>
      <c r="G23" s="1"/>
      <c r="H23" s="1"/>
      <c r="I23" s="1"/>
    </row>
    <row r="24" spans="1:9" x14ac:dyDescent="0.25">
      <c r="A24" s="11" t="s">
        <v>58</v>
      </c>
      <c r="B24" s="38">
        <v>170681</v>
      </c>
      <c r="C24" s="38">
        <v>150677</v>
      </c>
      <c r="D24" s="38">
        <v>1333107</v>
      </c>
      <c r="E24" s="38">
        <v>1242296</v>
      </c>
      <c r="F24" s="13">
        <f t="shared" si="0"/>
        <v>-6.8119813338314117</v>
      </c>
      <c r="G24" s="1"/>
      <c r="H24" s="1"/>
      <c r="I24" s="1"/>
    </row>
    <row r="25" spans="1:9" x14ac:dyDescent="0.25">
      <c r="A25" s="8" t="s">
        <v>59</v>
      </c>
      <c r="B25" s="37">
        <v>63629</v>
      </c>
      <c r="C25" s="37">
        <v>78205</v>
      </c>
      <c r="D25" s="37">
        <v>542946</v>
      </c>
      <c r="E25" s="37">
        <v>561559</v>
      </c>
      <c r="F25" s="10">
        <f t="shared" si="0"/>
        <v>3.4281493923889315</v>
      </c>
      <c r="G25" s="1"/>
      <c r="H25" s="1"/>
      <c r="I25" s="1"/>
    </row>
    <row r="26" spans="1:9" x14ac:dyDescent="0.25">
      <c r="A26" s="11" t="s">
        <v>60</v>
      </c>
      <c r="B26" s="38">
        <v>236520</v>
      </c>
      <c r="C26" s="38">
        <v>212942</v>
      </c>
      <c r="D26" s="38">
        <v>1860015</v>
      </c>
      <c r="E26" s="38">
        <v>1910711</v>
      </c>
      <c r="F26" s="13">
        <f t="shared" si="0"/>
        <v>2.7255694174509415</v>
      </c>
      <c r="G26" s="1"/>
      <c r="H26" s="1"/>
      <c r="I26" s="1"/>
    </row>
    <row r="27" spans="1:9" x14ac:dyDescent="0.25">
      <c r="A27" s="8" t="s">
        <v>61</v>
      </c>
      <c r="B27" s="37">
        <v>398488</v>
      </c>
      <c r="C27" s="37">
        <v>319031</v>
      </c>
      <c r="D27" s="37">
        <v>3476641</v>
      </c>
      <c r="E27" s="37">
        <v>3613354</v>
      </c>
      <c r="F27" s="10">
        <f t="shared" si="0"/>
        <v>3.9323300852748417</v>
      </c>
      <c r="G27" s="1"/>
      <c r="H27" s="1"/>
      <c r="I27" s="1"/>
    </row>
    <row r="28" spans="1:9" x14ac:dyDescent="0.25">
      <c r="A28" s="11" t="s">
        <v>62</v>
      </c>
      <c r="B28" s="38">
        <v>1793880</v>
      </c>
      <c r="C28" s="38">
        <v>1465513</v>
      </c>
      <c r="D28" s="38">
        <v>13270082</v>
      </c>
      <c r="E28" s="38">
        <v>12980147</v>
      </c>
      <c r="F28" s="13">
        <f t="shared" si="0"/>
        <v>-2.1848772298468049</v>
      </c>
      <c r="G28" s="1"/>
      <c r="H28" s="1"/>
      <c r="I28" s="1"/>
    </row>
    <row r="29" spans="1:9" x14ac:dyDescent="0.25">
      <c r="A29" s="8" t="s">
        <v>63</v>
      </c>
      <c r="B29" s="37">
        <v>563651</v>
      </c>
      <c r="C29" s="37">
        <v>450541</v>
      </c>
      <c r="D29" s="37">
        <v>4319376</v>
      </c>
      <c r="E29" s="37">
        <v>3896800</v>
      </c>
      <c r="F29" s="10">
        <f t="shared" si="0"/>
        <v>-9.7832649901282025</v>
      </c>
      <c r="G29" s="1"/>
      <c r="H29" s="1"/>
      <c r="I29" s="1"/>
    </row>
    <row r="30" spans="1:9" x14ac:dyDescent="0.25">
      <c r="A30" s="11" t="s">
        <v>64</v>
      </c>
      <c r="B30" s="38">
        <v>425448</v>
      </c>
      <c r="C30" s="38">
        <v>522886</v>
      </c>
      <c r="D30" s="38">
        <v>3106237</v>
      </c>
      <c r="E30" s="38">
        <v>3568470</v>
      </c>
      <c r="F30" s="13">
        <f t="shared" si="0"/>
        <v>14.880802720462086</v>
      </c>
      <c r="G30" s="1"/>
      <c r="H30" s="1"/>
      <c r="I30" s="1"/>
    </row>
    <row r="31" spans="1:9" x14ac:dyDescent="0.25">
      <c r="A31" s="8" t="s">
        <v>65</v>
      </c>
      <c r="B31" s="37">
        <v>2762315</v>
      </c>
      <c r="C31" s="37">
        <v>2827808</v>
      </c>
      <c r="D31" s="37">
        <v>20560261</v>
      </c>
      <c r="E31" s="37">
        <v>20940404</v>
      </c>
      <c r="F31" s="10">
        <f t="shared" si="0"/>
        <v>1.8489210813033878</v>
      </c>
      <c r="G31" s="1"/>
      <c r="H31" s="1"/>
      <c r="I31" s="1"/>
    </row>
    <row r="32" spans="1:9" x14ac:dyDescent="0.25">
      <c r="A32" s="11" t="s">
        <v>66</v>
      </c>
      <c r="B32" s="38">
        <v>3453764</v>
      </c>
      <c r="C32" s="38">
        <v>4041085</v>
      </c>
      <c r="D32" s="38">
        <v>27393973</v>
      </c>
      <c r="E32" s="38">
        <v>31173301</v>
      </c>
      <c r="F32" s="13">
        <f t="shared" si="0"/>
        <v>13.796202544260368</v>
      </c>
      <c r="G32" s="1"/>
      <c r="H32" s="1"/>
      <c r="I32" s="1"/>
    </row>
    <row r="33" spans="1:9" x14ac:dyDescent="0.25">
      <c r="A33" s="8" t="s">
        <v>67</v>
      </c>
      <c r="B33" s="37">
        <v>321987</v>
      </c>
      <c r="C33" s="37">
        <v>367429</v>
      </c>
      <c r="D33" s="37">
        <v>3181049</v>
      </c>
      <c r="E33" s="37">
        <v>3379025</v>
      </c>
      <c r="F33" s="10">
        <f t="shared" si="0"/>
        <v>6.2236073697701642</v>
      </c>
      <c r="G33" s="1"/>
      <c r="H33" s="1"/>
      <c r="I33" s="1"/>
    </row>
    <row r="34" spans="1:9" x14ac:dyDescent="0.25">
      <c r="A34" s="11" t="s">
        <v>68</v>
      </c>
      <c r="B34" s="38">
        <v>113924</v>
      </c>
      <c r="C34" s="38">
        <v>93906</v>
      </c>
      <c r="D34" s="38">
        <v>790005</v>
      </c>
      <c r="E34" s="38">
        <v>785424</v>
      </c>
      <c r="F34" s="13">
        <f t="shared" si="0"/>
        <v>-0.57986974765982779</v>
      </c>
      <c r="G34" s="1"/>
      <c r="H34" s="1"/>
      <c r="I34" s="1"/>
    </row>
    <row r="35" spans="1:9" x14ac:dyDescent="0.25">
      <c r="A35" s="14" t="s">
        <v>69</v>
      </c>
      <c r="B35" s="15">
        <f>SUM(B7:B34)</f>
        <v>37138756</v>
      </c>
      <c r="C35" s="15">
        <f t="shared" ref="C35:E35" si="1">SUM(C7:C34)</f>
        <v>38277182</v>
      </c>
      <c r="D35" s="15">
        <f t="shared" si="1"/>
        <v>292996473</v>
      </c>
      <c r="E35" s="15">
        <f t="shared" si="1"/>
        <v>304209814</v>
      </c>
      <c r="F35" s="16">
        <f t="shared" si="0"/>
        <v>3.8271249087698038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9537656</v>
      </c>
      <c r="C38" s="41">
        <f>D7</f>
        <v>9855588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48123612</v>
      </c>
      <c r="G38" s="42">
        <f>LOOKUP(E38,$A$38:$A$65,$C$38:$C$65)</f>
        <v>44783500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2476386</v>
      </c>
      <c r="C39" s="41">
        <f t="shared" ref="C39:C65" si="5">D8</f>
        <v>2315161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31542538</v>
      </c>
      <c r="G39" s="42">
        <f t="shared" ref="G39:G65" si="8">LOOKUP(E39,$A$38:$A$65,$C$38:$C$65)</f>
        <v>29996743</v>
      </c>
    </row>
    <row r="40" spans="1:9" x14ac:dyDescent="0.25">
      <c r="A40" s="42" t="str">
        <f t="shared" si="3"/>
        <v>ALMERIA</v>
      </c>
      <c r="B40" s="41">
        <f t="shared" si="4"/>
        <v>4496707</v>
      </c>
      <c r="C40" s="41">
        <f t="shared" si="5"/>
        <v>4422361</v>
      </c>
      <c r="D40" s="41">
        <f t="shared" si="6"/>
        <v>15</v>
      </c>
      <c r="E40" s="42" t="str">
        <f t="shared" si="2"/>
        <v>VALENCIA</v>
      </c>
      <c r="F40" s="42">
        <f t="shared" si="7"/>
        <v>31173301</v>
      </c>
      <c r="G40" s="42">
        <f t="shared" si="8"/>
        <v>27393973</v>
      </c>
    </row>
    <row r="41" spans="1:9" x14ac:dyDescent="0.25">
      <c r="A41" s="42" t="str">
        <f t="shared" si="3"/>
        <v>AVILES</v>
      </c>
      <c r="B41" s="41">
        <f t="shared" si="4"/>
        <v>4183814</v>
      </c>
      <c r="C41" s="41">
        <f t="shared" si="5"/>
        <v>3219030</v>
      </c>
      <c r="D41" s="41">
        <f t="shared" si="6"/>
        <v>16</v>
      </c>
      <c r="E41" s="42" t="str">
        <f t="shared" si="2"/>
        <v>BILBAO</v>
      </c>
      <c r="F41" s="42">
        <f t="shared" si="7"/>
        <v>24918631</v>
      </c>
      <c r="G41" s="42">
        <f t="shared" si="8"/>
        <v>22279711</v>
      </c>
    </row>
    <row r="42" spans="1:9" x14ac:dyDescent="0.25">
      <c r="A42" s="42" t="str">
        <f t="shared" si="3"/>
        <v>BAHIA DE ALGECIRAS</v>
      </c>
      <c r="B42" s="41">
        <f t="shared" si="4"/>
        <v>48123612</v>
      </c>
      <c r="C42" s="41">
        <f t="shared" si="5"/>
        <v>44783500</v>
      </c>
      <c r="D42" s="41">
        <f t="shared" si="6"/>
        <v>1</v>
      </c>
      <c r="E42" s="42" t="str">
        <f t="shared" si="2"/>
        <v>TARRAGONA</v>
      </c>
      <c r="F42" s="42">
        <f t="shared" si="7"/>
        <v>20940404</v>
      </c>
      <c r="G42" s="42">
        <f t="shared" si="8"/>
        <v>20560261</v>
      </c>
    </row>
    <row r="43" spans="1:9" x14ac:dyDescent="0.25">
      <c r="A43" s="42" t="str">
        <f t="shared" si="3"/>
        <v>BAHIA DE CADIZ</v>
      </c>
      <c r="B43" s="41">
        <f t="shared" si="4"/>
        <v>3940348</v>
      </c>
      <c r="C43" s="41">
        <f t="shared" si="5"/>
        <v>3829969</v>
      </c>
      <c r="D43" s="41">
        <f t="shared" si="6"/>
        <v>17</v>
      </c>
      <c r="E43" s="42" t="str">
        <f t="shared" si="2"/>
        <v>CARTAGENA</v>
      </c>
      <c r="F43" s="42">
        <f t="shared" si="7"/>
        <v>17135446</v>
      </c>
      <c r="G43" s="42">
        <f t="shared" si="8"/>
        <v>17833234</v>
      </c>
    </row>
    <row r="44" spans="1:9" x14ac:dyDescent="0.25">
      <c r="A44" s="42" t="str">
        <f t="shared" si="3"/>
        <v>BALEARES</v>
      </c>
      <c r="B44" s="41">
        <f t="shared" si="4"/>
        <v>9960645</v>
      </c>
      <c r="C44" s="41">
        <f t="shared" si="5"/>
        <v>9336183</v>
      </c>
      <c r="D44" s="41">
        <f t="shared" si="6"/>
        <v>11</v>
      </c>
      <c r="E44" s="42" t="str">
        <f t="shared" si="2"/>
        <v>LAS PALMAS</v>
      </c>
      <c r="F44" s="42">
        <f t="shared" si="7"/>
        <v>16711180</v>
      </c>
      <c r="G44" s="42">
        <f t="shared" si="8"/>
        <v>16984157</v>
      </c>
    </row>
    <row r="45" spans="1:9" x14ac:dyDescent="0.25">
      <c r="A45" s="42" t="str">
        <f t="shared" si="3"/>
        <v>BARCELONA</v>
      </c>
      <c r="B45" s="41">
        <f t="shared" si="4"/>
        <v>31542538</v>
      </c>
      <c r="C45" s="41">
        <f t="shared" si="5"/>
        <v>29996743</v>
      </c>
      <c r="D45" s="41">
        <f t="shared" si="6"/>
        <v>2</v>
      </c>
      <c r="E45" s="42" t="str">
        <f t="shared" si="2"/>
        <v>HUELVA</v>
      </c>
      <c r="F45" s="42">
        <f t="shared" si="7"/>
        <v>13470383</v>
      </c>
      <c r="G45" s="42">
        <f t="shared" si="8"/>
        <v>13041576</v>
      </c>
    </row>
    <row r="46" spans="1:9" x14ac:dyDescent="0.25">
      <c r="A46" s="42" t="str">
        <f t="shared" si="3"/>
        <v>BILBAO</v>
      </c>
      <c r="B46" s="41">
        <f t="shared" si="4"/>
        <v>24918631</v>
      </c>
      <c r="C46" s="41">
        <f t="shared" si="5"/>
        <v>22279711</v>
      </c>
      <c r="D46" s="41">
        <f t="shared" si="6"/>
        <v>4</v>
      </c>
      <c r="E46" s="42" t="str">
        <f t="shared" si="2"/>
        <v>GIJON</v>
      </c>
      <c r="F46" s="42">
        <f t="shared" si="7"/>
        <v>13404423</v>
      </c>
      <c r="G46" s="42">
        <f t="shared" si="8"/>
        <v>15352899</v>
      </c>
    </row>
    <row r="47" spans="1:9" x14ac:dyDescent="0.25">
      <c r="A47" s="42" t="str">
        <f t="shared" si="3"/>
        <v>CARTAGENA</v>
      </c>
      <c r="B47" s="41">
        <f t="shared" si="4"/>
        <v>17135446</v>
      </c>
      <c r="C47" s="41">
        <f t="shared" si="5"/>
        <v>17833234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12980147</v>
      </c>
      <c r="G47" s="42">
        <f t="shared" si="8"/>
        <v>13270082</v>
      </c>
    </row>
    <row r="48" spans="1:9" x14ac:dyDescent="0.25">
      <c r="A48" s="42" t="str">
        <f t="shared" si="3"/>
        <v>CASTELLON</v>
      </c>
      <c r="B48" s="41">
        <f t="shared" si="4"/>
        <v>8927109</v>
      </c>
      <c r="C48" s="41">
        <f t="shared" si="5"/>
        <v>9222963</v>
      </c>
      <c r="D48" s="41">
        <f t="shared" si="6"/>
        <v>13</v>
      </c>
      <c r="E48" s="42" t="str">
        <f t="shared" si="2"/>
        <v>BALEARES</v>
      </c>
      <c r="F48" s="42">
        <f t="shared" si="7"/>
        <v>9960645</v>
      </c>
      <c r="G48" s="42">
        <f t="shared" si="8"/>
        <v>9336183</v>
      </c>
    </row>
    <row r="49" spans="1:7" x14ac:dyDescent="0.25">
      <c r="A49" s="42" t="str">
        <f t="shared" si="3"/>
        <v>CEUTA</v>
      </c>
      <c r="B49" s="41">
        <f t="shared" si="4"/>
        <v>1548615</v>
      </c>
      <c r="C49" s="41">
        <f t="shared" si="5"/>
        <v>1221338</v>
      </c>
      <c r="D49" s="41">
        <f t="shared" si="6"/>
        <v>25</v>
      </c>
      <c r="E49" s="42" t="str">
        <f t="shared" si="2"/>
        <v>A CORUÑA</v>
      </c>
      <c r="F49" s="42">
        <f t="shared" si="7"/>
        <v>9537656</v>
      </c>
      <c r="G49" s="42">
        <f t="shared" si="8"/>
        <v>9855588</v>
      </c>
    </row>
    <row r="50" spans="1:7" x14ac:dyDescent="0.25">
      <c r="A50" s="42" t="str">
        <f t="shared" si="3"/>
        <v>FERROL-SAN CIBRAO</v>
      </c>
      <c r="B50" s="41">
        <f t="shared" si="4"/>
        <v>6732205</v>
      </c>
      <c r="C50" s="41">
        <f t="shared" si="5"/>
        <v>6403694</v>
      </c>
      <c r="D50" s="41">
        <f t="shared" si="6"/>
        <v>14</v>
      </c>
      <c r="E50" s="42" t="str">
        <f t="shared" si="2"/>
        <v>CASTELLON</v>
      </c>
      <c r="F50" s="42">
        <f t="shared" si="7"/>
        <v>8927109</v>
      </c>
      <c r="G50" s="42">
        <f t="shared" si="8"/>
        <v>9222963</v>
      </c>
    </row>
    <row r="51" spans="1:7" x14ac:dyDescent="0.25">
      <c r="A51" s="42" t="str">
        <f t="shared" si="3"/>
        <v>GIJON</v>
      </c>
      <c r="B51" s="41">
        <f t="shared" si="4"/>
        <v>13404423</v>
      </c>
      <c r="C51" s="41">
        <f t="shared" si="5"/>
        <v>15352899</v>
      </c>
      <c r="D51" s="41">
        <f t="shared" si="6"/>
        <v>9</v>
      </c>
      <c r="E51" s="42" t="str">
        <f t="shared" si="2"/>
        <v>FERROL-SAN CIBRAO</v>
      </c>
      <c r="F51" s="42">
        <f t="shared" si="7"/>
        <v>6732205</v>
      </c>
      <c r="G51" s="42">
        <f t="shared" si="8"/>
        <v>6403694</v>
      </c>
    </row>
    <row r="52" spans="1:7" x14ac:dyDescent="0.25">
      <c r="A52" s="42" t="str">
        <f t="shared" si="3"/>
        <v>HUELVA</v>
      </c>
      <c r="B52" s="41">
        <f t="shared" si="4"/>
        <v>13470383</v>
      </c>
      <c r="C52" s="41">
        <f t="shared" si="5"/>
        <v>13041576</v>
      </c>
      <c r="D52" s="41">
        <f t="shared" si="6"/>
        <v>8</v>
      </c>
      <c r="E52" s="42" t="str">
        <f t="shared" si="2"/>
        <v>ALMERIA</v>
      </c>
      <c r="F52" s="42">
        <f t="shared" si="7"/>
        <v>4496707</v>
      </c>
      <c r="G52" s="42">
        <f t="shared" si="8"/>
        <v>4422361</v>
      </c>
    </row>
    <row r="53" spans="1:7" x14ac:dyDescent="0.25">
      <c r="A53" s="42" t="str">
        <f t="shared" si="3"/>
        <v>LAS PALMAS</v>
      </c>
      <c r="B53" s="41">
        <f t="shared" si="4"/>
        <v>16711180</v>
      </c>
      <c r="C53" s="41">
        <f t="shared" si="5"/>
        <v>16984157</v>
      </c>
      <c r="D53" s="41">
        <f t="shared" si="6"/>
        <v>7</v>
      </c>
      <c r="E53" s="42" t="str">
        <f t="shared" si="2"/>
        <v>AVILES</v>
      </c>
      <c r="F53" s="42">
        <f t="shared" si="7"/>
        <v>4183814</v>
      </c>
      <c r="G53" s="42">
        <f t="shared" si="8"/>
        <v>3219030</v>
      </c>
    </row>
    <row r="54" spans="1:7" x14ac:dyDescent="0.25">
      <c r="A54" s="42" t="str">
        <f t="shared" si="3"/>
        <v>MALAGA</v>
      </c>
      <c r="B54" s="41">
        <f t="shared" si="4"/>
        <v>3048625</v>
      </c>
      <c r="C54" s="41">
        <f t="shared" si="5"/>
        <v>3064674</v>
      </c>
      <c r="D54" s="41">
        <f t="shared" si="6"/>
        <v>22</v>
      </c>
      <c r="E54" s="42" t="str">
        <f t="shared" si="2"/>
        <v>BAHIA DE CADIZ</v>
      </c>
      <c r="F54" s="42">
        <f t="shared" si="7"/>
        <v>3940348</v>
      </c>
      <c r="G54" s="42">
        <f t="shared" si="8"/>
        <v>3829969</v>
      </c>
    </row>
    <row r="55" spans="1:7" x14ac:dyDescent="0.25">
      <c r="A55" s="42" t="str">
        <f t="shared" si="3"/>
        <v>MARIN Y RIA DE PONTEVEDRA</v>
      </c>
      <c r="B55" s="41">
        <f t="shared" si="4"/>
        <v>1242296</v>
      </c>
      <c r="C55" s="41">
        <f t="shared" si="5"/>
        <v>1333107</v>
      </c>
      <c r="D55" s="41">
        <f t="shared" si="6"/>
        <v>26</v>
      </c>
      <c r="E55" s="42" t="str">
        <f t="shared" si="2"/>
        <v>SANTANDER</v>
      </c>
      <c r="F55" s="42">
        <f t="shared" si="7"/>
        <v>3896800</v>
      </c>
      <c r="G55" s="42">
        <f t="shared" si="8"/>
        <v>4319376</v>
      </c>
    </row>
    <row r="56" spans="1:7" x14ac:dyDescent="0.25">
      <c r="A56" s="42" t="str">
        <f t="shared" si="3"/>
        <v>MELILLA</v>
      </c>
      <c r="B56" s="41">
        <f t="shared" si="4"/>
        <v>561559</v>
      </c>
      <c r="C56" s="41">
        <f t="shared" si="5"/>
        <v>542946</v>
      </c>
      <c r="D56" s="41">
        <f t="shared" si="6"/>
        <v>28</v>
      </c>
      <c r="E56" s="42" t="str">
        <f t="shared" si="2"/>
        <v>PASAIA</v>
      </c>
      <c r="F56" s="42">
        <f t="shared" si="7"/>
        <v>3613354</v>
      </c>
      <c r="G56" s="42">
        <f t="shared" si="8"/>
        <v>3476641</v>
      </c>
    </row>
    <row r="57" spans="1:7" x14ac:dyDescent="0.25">
      <c r="A57" s="42" t="str">
        <f t="shared" si="3"/>
        <v>MOTRIL</v>
      </c>
      <c r="B57" s="41">
        <f t="shared" si="4"/>
        <v>1910711</v>
      </c>
      <c r="C57" s="41">
        <f t="shared" si="5"/>
        <v>1860015</v>
      </c>
      <c r="D57" s="41">
        <f t="shared" si="6"/>
        <v>24</v>
      </c>
      <c r="E57" s="42" t="str">
        <f t="shared" si="2"/>
        <v>SEVILLA</v>
      </c>
      <c r="F57" s="42">
        <f t="shared" si="7"/>
        <v>3568470</v>
      </c>
      <c r="G57" s="42">
        <f t="shared" si="8"/>
        <v>3106237</v>
      </c>
    </row>
    <row r="58" spans="1:7" x14ac:dyDescent="0.25">
      <c r="A58" s="42" t="str">
        <f t="shared" si="3"/>
        <v>PASAIA</v>
      </c>
      <c r="B58" s="41">
        <f t="shared" si="4"/>
        <v>3613354</v>
      </c>
      <c r="C58" s="41">
        <f t="shared" si="5"/>
        <v>3476641</v>
      </c>
      <c r="D58" s="41">
        <f t="shared" si="6"/>
        <v>19</v>
      </c>
      <c r="E58" s="42" t="str">
        <f t="shared" si="2"/>
        <v>VIGO</v>
      </c>
      <c r="F58" s="42">
        <f t="shared" si="7"/>
        <v>3379025</v>
      </c>
      <c r="G58" s="42">
        <f t="shared" si="8"/>
        <v>3181049</v>
      </c>
    </row>
    <row r="59" spans="1:7" x14ac:dyDescent="0.25">
      <c r="A59" s="42" t="str">
        <f t="shared" si="3"/>
        <v>SANTA CRUZ DE TENERIFE</v>
      </c>
      <c r="B59" s="41">
        <f t="shared" si="4"/>
        <v>12980147</v>
      </c>
      <c r="C59" s="41">
        <f t="shared" si="5"/>
        <v>13270082</v>
      </c>
      <c r="D59" s="41">
        <f t="shared" si="6"/>
        <v>10</v>
      </c>
      <c r="E59" s="42" t="str">
        <f t="shared" si="2"/>
        <v>MALAGA</v>
      </c>
      <c r="F59" s="42">
        <f t="shared" si="7"/>
        <v>3048625</v>
      </c>
      <c r="G59" s="42">
        <f t="shared" si="8"/>
        <v>3064674</v>
      </c>
    </row>
    <row r="60" spans="1:7" x14ac:dyDescent="0.25">
      <c r="A60" s="42" t="str">
        <f t="shared" si="3"/>
        <v>SANTANDER</v>
      </c>
      <c r="B60" s="41">
        <f t="shared" si="4"/>
        <v>3896800</v>
      </c>
      <c r="C60" s="41">
        <f t="shared" si="5"/>
        <v>4319376</v>
      </c>
      <c r="D60" s="41">
        <f t="shared" si="6"/>
        <v>18</v>
      </c>
      <c r="E60" s="42" t="str">
        <f t="shared" si="2"/>
        <v>ALICANTE</v>
      </c>
      <c r="F60" s="42">
        <f t="shared" si="7"/>
        <v>2476386</v>
      </c>
      <c r="G60" s="42">
        <f t="shared" si="8"/>
        <v>2315161</v>
      </c>
    </row>
    <row r="61" spans="1:7" x14ac:dyDescent="0.25">
      <c r="A61" s="42" t="str">
        <f t="shared" si="3"/>
        <v>SEVILLA</v>
      </c>
      <c r="B61" s="41">
        <f t="shared" si="4"/>
        <v>3568470</v>
      </c>
      <c r="C61" s="41">
        <f t="shared" si="5"/>
        <v>3106237</v>
      </c>
      <c r="D61" s="41">
        <f t="shared" si="6"/>
        <v>20</v>
      </c>
      <c r="E61" s="42" t="str">
        <f t="shared" si="2"/>
        <v>MOTRIL</v>
      </c>
      <c r="F61" s="42">
        <f t="shared" si="7"/>
        <v>1910711</v>
      </c>
      <c r="G61" s="42">
        <f t="shared" si="8"/>
        <v>1860015</v>
      </c>
    </row>
    <row r="62" spans="1:7" x14ac:dyDescent="0.25">
      <c r="A62" s="42" t="str">
        <f t="shared" si="3"/>
        <v>TARRAGONA</v>
      </c>
      <c r="B62" s="41">
        <f t="shared" si="4"/>
        <v>20940404</v>
      </c>
      <c r="C62" s="41">
        <f t="shared" si="5"/>
        <v>20560261</v>
      </c>
      <c r="D62" s="41">
        <f t="shared" si="6"/>
        <v>5</v>
      </c>
      <c r="E62" s="42" t="str">
        <f t="shared" si="2"/>
        <v>CEUTA</v>
      </c>
      <c r="F62" s="42">
        <f t="shared" si="7"/>
        <v>1548615</v>
      </c>
      <c r="G62" s="42">
        <f t="shared" si="8"/>
        <v>1221338</v>
      </c>
    </row>
    <row r="63" spans="1:7" x14ac:dyDescent="0.25">
      <c r="A63" s="42" t="str">
        <f t="shared" si="3"/>
        <v>VALENCIA</v>
      </c>
      <c r="B63" s="41">
        <f t="shared" si="4"/>
        <v>31173301</v>
      </c>
      <c r="C63" s="41">
        <f t="shared" si="5"/>
        <v>27393973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1242296</v>
      </c>
      <c r="G63" s="42">
        <f t="shared" si="8"/>
        <v>1333107</v>
      </c>
    </row>
    <row r="64" spans="1:7" x14ac:dyDescent="0.25">
      <c r="A64" s="42" t="str">
        <f t="shared" si="3"/>
        <v>VIGO</v>
      </c>
      <c r="B64" s="41">
        <f t="shared" si="4"/>
        <v>3379025</v>
      </c>
      <c r="C64" s="41">
        <f t="shared" si="5"/>
        <v>3181049</v>
      </c>
      <c r="D64" s="41">
        <f t="shared" si="6"/>
        <v>21</v>
      </c>
      <c r="E64" s="42" t="str">
        <f t="shared" si="2"/>
        <v>VILAGARCIA</v>
      </c>
      <c r="F64" s="42">
        <f t="shared" si="7"/>
        <v>785424</v>
      </c>
      <c r="G64" s="42">
        <f t="shared" si="8"/>
        <v>790005</v>
      </c>
    </row>
    <row r="65" spans="1:7" x14ac:dyDescent="0.25">
      <c r="A65" s="42" t="str">
        <f t="shared" si="3"/>
        <v>VILAGARCIA</v>
      </c>
      <c r="B65" s="41">
        <f t="shared" si="4"/>
        <v>785424</v>
      </c>
      <c r="C65" s="41">
        <f t="shared" si="5"/>
        <v>790005</v>
      </c>
      <c r="D65" s="41">
        <f t="shared" si="6"/>
        <v>27</v>
      </c>
      <c r="E65" s="42" t="str">
        <f t="shared" si="2"/>
        <v>MELILLA</v>
      </c>
      <c r="F65" s="42">
        <f t="shared" si="7"/>
        <v>561559</v>
      </c>
      <c r="G65" s="42">
        <f t="shared" si="8"/>
        <v>542946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1152916</v>
      </c>
      <c r="C7" s="37">
        <v>1200171</v>
      </c>
      <c r="D7" s="37">
        <v>9496559</v>
      </c>
      <c r="E7" s="37">
        <v>9267507</v>
      </c>
      <c r="F7" s="10">
        <f>((E7*100)/D7)-100</f>
        <v>-2.4119473169176331</v>
      </c>
      <c r="G7" s="1"/>
      <c r="H7" s="1"/>
      <c r="I7" s="1"/>
    </row>
    <row r="8" spans="1:12" x14ac:dyDescent="0.25">
      <c r="A8" s="11" t="s">
        <v>42</v>
      </c>
      <c r="B8" s="38">
        <v>263931</v>
      </c>
      <c r="C8" s="38">
        <v>274768</v>
      </c>
      <c r="D8" s="38">
        <v>2272594</v>
      </c>
      <c r="E8" s="38">
        <v>2426102</v>
      </c>
      <c r="F8" s="13">
        <f t="shared" ref="F8:F35" si="0">((E8*100)/D8)-100</f>
        <v>6.7547480984284931</v>
      </c>
      <c r="G8" s="1"/>
      <c r="H8" s="1"/>
      <c r="I8" s="1"/>
    </row>
    <row r="9" spans="1:12" x14ac:dyDescent="0.25">
      <c r="A9" s="8" t="s">
        <v>43</v>
      </c>
      <c r="B9" s="37">
        <v>326011</v>
      </c>
      <c r="C9" s="37">
        <v>427646</v>
      </c>
      <c r="D9" s="37">
        <v>4314854</v>
      </c>
      <c r="E9" s="37">
        <v>4399081</v>
      </c>
      <c r="F9" s="10">
        <f t="shared" si="0"/>
        <v>1.9520243326888931</v>
      </c>
      <c r="G9" s="1"/>
      <c r="H9" s="1"/>
      <c r="I9" s="1"/>
    </row>
    <row r="10" spans="1:12" x14ac:dyDescent="0.25">
      <c r="A10" s="11" t="s">
        <v>44</v>
      </c>
      <c r="B10" s="38">
        <v>323377</v>
      </c>
      <c r="C10" s="38">
        <v>432135</v>
      </c>
      <c r="D10" s="38">
        <v>3168266</v>
      </c>
      <c r="E10" s="38">
        <v>4131750</v>
      </c>
      <c r="F10" s="13">
        <f t="shared" si="0"/>
        <v>30.41045164768363</v>
      </c>
      <c r="G10" s="1"/>
      <c r="H10" s="1"/>
      <c r="I10" s="1"/>
    </row>
    <row r="11" spans="1:12" x14ac:dyDescent="0.25">
      <c r="A11" s="8" t="s">
        <v>45</v>
      </c>
      <c r="B11" s="37">
        <v>4974975</v>
      </c>
      <c r="C11" s="37">
        <v>5499189</v>
      </c>
      <c r="D11" s="37">
        <v>41541189</v>
      </c>
      <c r="E11" s="37">
        <v>44525100</v>
      </c>
      <c r="F11" s="10">
        <f t="shared" si="0"/>
        <v>7.1830177995146016</v>
      </c>
      <c r="G11" s="1"/>
      <c r="H11" s="1"/>
      <c r="I11" s="1"/>
    </row>
    <row r="12" spans="1:12" x14ac:dyDescent="0.25">
      <c r="A12" s="11" t="s">
        <v>46</v>
      </c>
      <c r="B12" s="38">
        <v>481292</v>
      </c>
      <c r="C12" s="38">
        <v>426288</v>
      </c>
      <c r="D12" s="38">
        <v>3755221</v>
      </c>
      <c r="E12" s="38">
        <v>3857572</v>
      </c>
      <c r="F12" s="13">
        <f t="shared" si="0"/>
        <v>2.7255652863040609</v>
      </c>
      <c r="G12" s="1"/>
      <c r="H12" s="1"/>
      <c r="I12" s="1"/>
    </row>
    <row r="13" spans="1:12" x14ac:dyDescent="0.25">
      <c r="A13" s="8" t="s">
        <v>47</v>
      </c>
      <c r="B13" s="37">
        <v>1374843</v>
      </c>
      <c r="C13" s="37">
        <v>1330424</v>
      </c>
      <c r="D13" s="37">
        <v>9125479</v>
      </c>
      <c r="E13" s="37">
        <v>9783295</v>
      </c>
      <c r="F13" s="10">
        <f t="shared" si="0"/>
        <v>7.2085640655137126</v>
      </c>
      <c r="G13" s="1"/>
      <c r="H13" s="1"/>
      <c r="I13" s="1"/>
    </row>
    <row r="14" spans="1:12" x14ac:dyDescent="0.25">
      <c r="A14" s="11" t="s">
        <v>48</v>
      </c>
      <c r="B14" s="38">
        <v>3466192</v>
      </c>
      <c r="C14" s="38">
        <v>3849818</v>
      </c>
      <c r="D14" s="38">
        <v>29219989</v>
      </c>
      <c r="E14" s="38">
        <v>30738919</v>
      </c>
      <c r="F14" s="13">
        <f t="shared" si="0"/>
        <v>5.1982565770301932</v>
      </c>
      <c r="G14" s="1"/>
      <c r="H14" s="1"/>
      <c r="I14" s="1"/>
    </row>
    <row r="15" spans="1:12" x14ac:dyDescent="0.25">
      <c r="A15" s="8" t="s">
        <v>49</v>
      </c>
      <c r="B15" s="37">
        <v>2870653</v>
      </c>
      <c r="C15" s="37">
        <v>3277116</v>
      </c>
      <c r="D15" s="37">
        <v>21664941</v>
      </c>
      <c r="E15" s="37">
        <v>24294664</v>
      </c>
      <c r="F15" s="10">
        <f t="shared" si="0"/>
        <v>12.138149833872149</v>
      </c>
      <c r="G15" s="1"/>
      <c r="H15" s="1"/>
      <c r="I15" s="1"/>
    </row>
    <row r="16" spans="1:12" x14ac:dyDescent="0.25">
      <c r="A16" s="11" t="s">
        <v>50</v>
      </c>
      <c r="B16" s="38">
        <v>2314380</v>
      </c>
      <c r="C16" s="38">
        <v>1914532</v>
      </c>
      <c r="D16" s="38">
        <v>17734734</v>
      </c>
      <c r="E16" s="38">
        <v>17055618</v>
      </c>
      <c r="F16" s="13">
        <f t="shared" si="0"/>
        <v>-3.8292990467181482</v>
      </c>
      <c r="G16" s="1"/>
      <c r="H16" s="1"/>
      <c r="I16" s="1"/>
    </row>
    <row r="17" spans="1:9" x14ac:dyDescent="0.25">
      <c r="A17" s="8" t="s">
        <v>51</v>
      </c>
      <c r="B17" s="37">
        <v>1156094</v>
      </c>
      <c r="C17" s="37">
        <v>1157705</v>
      </c>
      <c r="D17" s="37">
        <v>9191222</v>
      </c>
      <c r="E17" s="37">
        <v>8891055</v>
      </c>
      <c r="F17" s="10">
        <f t="shared" si="0"/>
        <v>-3.2658007825292401</v>
      </c>
      <c r="G17" s="1"/>
      <c r="H17" s="1"/>
      <c r="I17" s="1"/>
    </row>
    <row r="18" spans="1:9" x14ac:dyDescent="0.25">
      <c r="A18" s="11" t="s">
        <v>52</v>
      </c>
      <c r="B18" s="38">
        <v>106375</v>
      </c>
      <c r="C18" s="38">
        <v>140679</v>
      </c>
      <c r="D18" s="38">
        <v>966674</v>
      </c>
      <c r="E18" s="38">
        <v>1246166</v>
      </c>
      <c r="F18" s="13">
        <f t="shared" si="0"/>
        <v>28.91274617916693</v>
      </c>
      <c r="G18" s="1"/>
      <c r="H18" s="1"/>
      <c r="I18" s="1"/>
    </row>
    <row r="19" spans="1:9" x14ac:dyDescent="0.25">
      <c r="A19" s="8" t="s">
        <v>53</v>
      </c>
      <c r="B19" s="37">
        <v>886411</v>
      </c>
      <c r="C19" s="37">
        <v>979549</v>
      </c>
      <c r="D19" s="37">
        <v>6393764</v>
      </c>
      <c r="E19" s="37">
        <v>6720975</v>
      </c>
      <c r="F19" s="10">
        <f t="shared" si="0"/>
        <v>5.1176583933970647</v>
      </c>
      <c r="G19" s="1"/>
      <c r="H19" s="1"/>
      <c r="I19" s="1"/>
    </row>
    <row r="20" spans="1:9" x14ac:dyDescent="0.25">
      <c r="A20" s="11" t="s">
        <v>54</v>
      </c>
      <c r="B20" s="38">
        <v>1793662</v>
      </c>
      <c r="C20" s="38">
        <v>1524822</v>
      </c>
      <c r="D20" s="38">
        <v>15206098</v>
      </c>
      <c r="E20" s="38">
        <v>13237587</v>
      </c>
      <c r="F20" s="13">
        <f t="shared" si="0"/>
        <v>-12.945536718229746</v>
      </c>
      <c r="G20" s="1"/>
      <c r="H20" s="1"/>
      <c r="I20" s="1"/>
    </row>
    <row r="21" spans="1:9" x14ac:dyDescent="0.25">
      <c r="A21" s="8" t="s">
        <v>55</v>
      </c>
      <c r="B21" s="37">
        <v>1900868</v>
      </c>
      <c r="C21" s="37">
        <v>1855183</v>
      </c>
      <c r="D21" s="37">
        <v>12893670</v>
      </c>
      <c r="E21" s="37">
        <v>13393069</v>
      </c>
      <c r="F21" s="10">
        <f t="shared" si="0"/>
        <v>3.8732106529793242</v>
      </c>
      <c r="G21" s="1"/>
      <c r="H21" s="1"/>
      <c r="I21" s="1"/>
    </row>
    <row r="22" spans="1:9" x14ac:dyDescent="0.25">
      <c r="A22" s="11" t="s">
        <v>56</v>
      </c>
      <c r="B22" s="38">
        <v>2086055</v>
      </c>
      <c r="C22" s="38">
        <v>2167390</v>
      </c>
      <c r="D22" s="38">
        <v>15578123</v>
      </c>
      <c r="E22" s="38">
        <v>15342823</v>
      </c>
      <c r="F22" s="13">
        <f t="shared" si="0"/>
        <v>-1.5104515479817451</v>
      </c>
      <c r="G22" s="1"/>
      <c r="H22" s="1"/>
      <c r="I22" s="1"/>
    </row>
    <row r="23" spans="1:9" x14ac:dyDescent="0.25">
      <c r="A23" s="8" t="s">
        <v>57</v>
      </c>
      <c r="B23" s="37">
        <v>422794</v>
      </c>
      <c r="C23" s="37">
        <v>301512</v>
      </c>
      <c r="D23" s="37">
        <v>3007353</v>
      </c>
      <c r="E23" s="37">
        <v>2971797</v>
      </c>
      <c r="F23" s="10">
        <f t="shared" si="0"/>
        <v>-1.1823021773632831</v>
      </c>
      <c r="G23" s="1"/>
      <c r="H23" s="1"/>
      <c r="I23" s="1"/>
    </row>
    <row r="24" spans="1:9" x14ac:dyDescent="0.25">
      <c r="A24" s="11" t="s">
        <v>58</v>
      </c>
      <c r="B24" s="38">
        <v>162155</v>
      </c>
      <c r="C24" s="38">
        <v>145780</v>
      </c>
      <c r="D24" s="38">
        <v>1276473</v>
      </c>
      <c r="E24" s="38">
        <v>1197640</v>
      </c>
      <c r="F24" s="13">
        <f t="shared" si="0"/>
        <v>-6.1758454742090123</v>
      </c>
      <c r="G24" s="1"/>
      <c r="H24" s="1"/>
      <c r="I24" s="1"/>
    </row>
    <row r="25" spans="1:9" x14ac:dyDescent="0.25">
      <c r="A25" s="8" t="s">
        <v>59</v>
      </c>
      <c r="B25" s="37">
        <v>63629</v>
      </c>
      <c r="C25" s="37">
        <v>77942</v>
      </c>
      <c r="D25" s="37">
        <v>535782</v>
      </c>
      <c r="E25" s="37">
        <v>544480</v>
      </c>
      <c r="F25" s="10">
        <f t="shared" si="0"/>
        <v>1.623421466193335</v>
      </c>
      <c r="G25" s="1"/>
      <c r="H25" s="1"/>
      <c r="I25" s="1"/>
    </row>
    <row r="26" spans="1:9" x14ac:dyDescent="0.25">
      <c r="A26" s="11" t="s">
        <v>60</v>
      </c>
      <c r="B26" s="38">
        <v>234417</v>
      </c>
      <c r="C26" s="38">
        <v>211040</v>
      </c>
      <c r="D26" s="38">
        <v>1846128</v>
      </c>
      <c r="E26" s="38">
        <v>1896254</v>
      </c>
      <c r="F26" s="13">
        <f t="shared" si="0"/>
        <v>2.7151963460821804</v>
      </c>
      <c r="G26" s="1"/>
      <c r="H26" s="1"/>
      <c r="I26" s="1"/>
    </row>
    <row r="27" spans="1:9" x14ac:dyDescent="0.25">
      <c r="A27" s="8" t="s">
        <v>61</v>
      </c>
      <c r="B27" s="37">
        <v>395004</v>
      </c>
      <c r="C27" s="37">
        <v>315031</v>
      </c>
      <c r="D27" s="37">
        <v>3442442</v>
      </c>
      <c r="E27" s="37">
        <v>3574009</v>
      </c>
      <c r="F27" s="10">
        <f t="shared" si="0"/>
        <v>3.821908982054012</v>
      </c>
      <c r="G27" s="1"/>
      <c r="H27" s="1"/>
      <c r="I27" s="1"/>
    </row>
    <row r="28" spans="1:9" x14ac:dyDescent="0.25">
      <c r="A28" s="11" t="s">
        <v>62</v>
      </c>
      <c r="B28" s="38">
        <v>1712762</v>
      </c>
      <c r="C28" s="38">
        <v>1383494</v>
      </c>
      <c r="D28" s="38">
        <v>12588610</v>
      </c>
      <c r="E28" s="38">
        <v>12347991</v>
      </c>
      <c r="F28" s="13">
        <f t="shared" si="0"/>
        <v>-1.9114024503102343</v>
      </c>
      <c r="G28" s="1"/>
      <c r="H28" s="1"/>
      <c r="I28" s="1"/>
    </row>
    <row r="29" spans="1:9" x14ac:dyDescent="0.25">
      <c r="A29" s="8" t="s">
        <v>63</v>
      </c>
      <c r="B29" s="37">
        <v>558429</v>
      </c>
      <c r="C29" s="37">
        <v>445135</v>
      </c>
      <c r="D29" s="37">
        <v>4273656</v>
      </c>
      <c r="E29" s="37">
        <v>3853981</v>
      </c>
      <c r="F29" s="10">
        <f t="shared" si="0"/>
        <v>-9.820046349074417</v>
      </c>
      <c r="G29" s="1"/>
      <c r="H29" s="1"/>
      <c r="I29" s="1"/>
    </row>
    <row r="30" spans="1:9" x14ac:dyDescent="0.25">
      <c r="A30" s="11" t="s">
        <v>64</v>
      </c>
      <c r="B30" s="38">
        <v>425448</v>
      </c>
      <c r="C30" s="38">
        <v>522886</v>
      </c>
      <c r="D30" s="38">
        <v>3106237</v>
      </c>
      <c r="E30" s="38">
        <v>3568470</v>
      </c>
      <c r="F30" s="13">
        <f t="shared" si="0"/>
        <v>14.880802720462086</v>
      </c>
      <c r="G30" s="1"/>
      <c r="H30" s="1"/>
      <c r="I30" s="1"/>
    </row>
    <row r="31" spans="1:9" x14ac:dyDescent="0.25">
      <c r="A31" s="8" t="s">
        <v>65</v>
      </c>
      <c r="B31" s="37">
        <v>2743872</v>
      </c>
      <c r="C31" s="37">
        <v>2818648</v>
      </c>
      <c r="D31" s="37">
        <v>20404273</v>
      </c>
      <c r="E31" s="37">
        <v>20825398</v>
      </c>
      <c r="F31" s="10">
        <f t="shared" si="0"/>
        <v>2.0639059279397003</v>
      </c>
      <c r="G31" s="1"/>
      <c r="H31" s="1"/>
      <c r="I31" s="1"/>
    </row>
    <row r="32" spans="1:9" x14ac:dyDescent="0.25">
      <c r="A32" s="11" t="s">
        <v>66</v>
      </c>
      <c r="B32" s="38">
        <v>3426417</v>
      </c>
      <c r="C32" s="38">
        <v>4022786</v>
      </c>
      <c r="D32" s="38">
        <v>27177573</v>
      </c>
      <c r="E32" s="38">
        <v>31025360</v>
      </c>
      <c r="F32" s="13">
        <f t="shared" si="0"/>
        <v>14.157949276780528</v>
      </c>
      <c r="G32" s="1"/>
      <c r="H32" s="1"/>
      <c r="I32" s="1"/>
    </row>
    <row r="33" spans="1:9" x14ac:dyDescent="0.25">
      <c r="A33" s="8" t="s">
        <v>67</v>
      </c>
      <c r="B33" s="37">
        <v>269924</v>
      </c>
      <c r="C33" s="37">
        <v>317628</v>
      </c>
      <c r="D33" s="37">
        <v>2845108</v>
      </c>
      <c r="E33" s="37">
        <v>3029678</v>
      </c>
      <c r="F33" s="10">
        <f t="shared" si="0"/>
        <v>6.4872757027149817</v>
      </c>
      <c r="G33" s="1"/>
      <c r="H33" s="1"/>
      <c r="I33" s="1"/>
    </row>
    <row r="34" spans="1:9" x14ac:dyDescent="0.25">
      <c r="A34" s="11" t="s">
        <v>68</v>
      </c>
      <c r="B34" s="38">
        <v>112826</v>
      </c>
      <c r="C34" s="38">
        <v>93131</v>
      </c>
      <c r="D34" s="38">
        <v>784501</v>
      </c>
      <c r="E34" s="38">
        <v>779471</v>
      </c>
      <c r="F34" s="13">
        <f t="shared" si="0"/>
        <v>-0.64117190417857728</v>
      </c>
      <c r="G34" s="1"/>
      <c r="H34" s="1"/>
      <c r="I34" s="1"/>
    </row>
    <row r="35" spans="1:9" x14ac:dyDescent="0.25">
      <c r="A35" s="14" t="s">
        <v>69</v>
      </c>
      <c r="B35" s="15">
        <f>SUM(B7:B34)</f>
        <v>36005712</v>
      </c>
      <c r="C35" s="15">
        <f t="shared" ref="C35:E35" si="1">SUM(C7:C34)</f>
        <v>37112428</v>
      </c>
      <c r="D35" s="15">
        <f t="shared" si="1"/>
        <v>283811513</v>
      </c>
      <c r="E35" s="15">
        <f t="shared" si="1"/>
        <v>294925812</v>
      </c>
      <c r="F35" s="16">
        <f t="shared" si="0"/>
        <v>3.9160846163418341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9267507</v>
      </c>
      <c r="C38" s="41">
        <f>D7</f>
        <v>9496559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44525100</v>
      </c>
      <c r="G38" s="42">
        <f>LOOKUP(E38,$A$38:$A$65,$C$38:$C$65)</f>
        <v>41541189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2426102</v>
      </c>
      <c r="C39" s="41">
        <f t="shared" ref="C39:C65" si="5">D8</f>
        <v>2272594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31025360</v>
      </c>
      <c r="G39" s="42">
        <f t="shared" ref="G39:G65" si="8">LOOKUP(E39,$A$38:$A$65,$C$38:$C$65)</f>
        <v>27177573</v>
      </c>
    </row>
    <row r="40" spans="1:9" x14ac:dyDescent="0.25">
      <c r="A40" s="42" t="str">
        <f t="shared" si="3"/>
        <v>ALMERIA</v>
      </c>
      <c r="B40" s="41">
        <f t="shared" si="4"/>
        <v>4399081</v>
      </c>
      <c r="C40" s="41">
        <f t="shared" si="5"/>
        <v>4314854</v>
      </c>
      <c r="D40" s="41">
        <f t="shared" si="6"/>
        <v>15</v>
      </c>
      <c r="E40" s="42" t="str">
        <f t="shared" si="2"/>
        <v>BARCELONA</v>
      </c>
      <c r="F40" s="42">
        <f t="shared" si="7"/>
        <v>30738919</v>
      </c>
      <c r="G40" s="42">
        <f t="shared" si="8"/>
        <v>29219989</v>
      </c>
    </row>
    <row r="41" spans="1:9" x14ac:dyDescent="0.25">
      <c r="A41" s="42" t="str">
        <f t="shared" si="3"/>
        <v>AVILES</v>
      </c>
      <c r="B41" s="41">
        <f t="shared" si="4"/>
        <v>4131750</v>
      </c>
      <c r="C41" s="41">
        <f t="shared" si="5"/>
        <v>3168266</v>
      </c>
      <c r="D41" s="41">
        <f t="shared" si="6"/>
        <v>16</v>
      </c>
      <c r="E41" s="42" t="str">
        <f t="shared" si="2"/>
        <v>BILBAO</v>
      </c>
      <c r="F41" s="42">
        <f t="shared" si="7"/>
        <v>24294664</v>
      </c>
      <c r="G41" s="42">
        <f t="shared" si="8"/>
        <v>21664941</v>
      </c>
    </row>
    <row r="42" spans="1:9" x14ac:dyDescent="0.25">
      <c r="A42" s="42" t="str">
        <f t="shared" si="3"/>
        <v>BAHIA DE ALGECIRAS</v>
      </c>
      <c r="B42" s="41">
        <f t="shared" si="4"/>
        <v>44525100</v>
      </c>
      <c r="C42" s="41">
        <f t="shared" si="5"/>
        <v>41541189</v>
      </c>
      <c r="D42" s="41">
        <f t="shared" si="6"/>
        <v>1</v>
      </c>
      <c r="E42" s="42" t="str">
        <f t="shared" si="2"/>
        <v>TARRAGONA</v>
      </c>
      <c r="F42" s="42">
        <f t="shared" si="7"/>
        <v>20825398</v>
      </c>
      <c r="G42" s="42">
        <f t="shared" si="8"/>
        <v>20404273</v>
      </c>
    </row>
    <row r="43" spans="1:9" x14ac:dyDescent="0.25">
      <c r="A43" s="42" t="str">
        <f t="shared" si="3"/>
        <v>BAHIA DE CADIZ</v>
      </c>
      <c r="B43" s="41">
        <f t="shared" si="4"/>
        <v>3857572</v>
      </c>
      <c r="C43" s="41">
        <f t="shared" si="5"/>
        <v>3755221</v>
      </c>
      <c r="D43" s="41">
        <f t="shared" si="6"/>
        <v>17</v>
      </c>
      <c r="E43" s="42" t="str">
        <f t="shared" si="2"/>
        <v>CARTAGENA</v>
      </c>
      <c r="F43" s="42">
        <f t="shared" si="7"/>
        <v>17055618</v>
      </c>
      <c r="G43" s="42">
        <f t="shared" si="8"/>
        <v>17734734</v>
      </c>
    </row>
    <row r="44" spans="1:9" x14ac:dyDescent="0.25">
      <c r="A44" s="42" t="str">
        <f t="shared" si="3"/>
        <v>BALEARES</v>
      </c>
      <c r="B44" s="41">
        <f t="shared" si="4"/>
        <v>9783295</v>
      </c>
      <c r="C44" s="41">
        <f t="shared" si="5"/>
        <v>9125479</v>
      </c>
      <c r="D44" s="41">
        <f t="shared" si="6"/>
        <v>11</v>
      </c>
      <c r="E44" s="42" t="str">
        <f t="shared" si="2"/>
        <v>LAS PALMAS</v>
      </c>
      <c r="F44" s="42">
        <f t="shared" si="7"/>
        <v>15342823</v>
      </c>
      <c r="G44" s="42">
        <f t="shared" si="8"/>
        <v>15578123</v>
      </c>
    </row>
    <row r="45" spans="1:9" x14ac:dyDescent="0.25">
      <c r="A45" s="42" t="str">
        <f t="shared" si="3"/>
        <v>BARCELONA</v>
      </c>
      <c r="B45" s="41">
        <f t="shared" si="4"/>
        <v>30738919</v>
      </c>
      <c r="C45" s="41">
        <f t="shared" si="5"/>
        <v>29219989</v>
      </c>
      <c r="D45" s="41">
        <f t="shared" si="6"/>
        <v>3</v>
      </c>
      <c r="E45" s="42" t="str">
        <f t="shared" si="2"/>
        <v>HUELVA</v>
      </c>
      <c r="F45" s="42">
        <f t="shared" si="7"/>
        <v>13393069</v>
      </c>
      <c r="G45" s="42">
        <f t="shared" si="8"/>
        <v>12893670</v>
      </c>
    </row>
    <row r="46" spans="1:9" x14ac:dyDescent="0.25">
      <c r="A46" s="42" t="str">
        <f t="shared" si="3"/>
        <v>BILBAO</v>
      </c>
      <c r="B46" s="41">
        <f t="shared" si="4"/>
        <v>24294664</v>
      </c>
      <c r="C46" s="41">
        <f t="shared" si="5"/>
        <v>21664941</v>
      </c>
      <c r="D46" s="41">
        <f t="shared" si="6"/>
        <v>4</v>
      </c>
      <c r="E46" s="42" t="str">
        <f t="shared" si="2"/>
        <v>GIJON</v>
      </c>
      <c r="F46" s="42">
        <f t="shared" si="7"/>
        <v>13237587</v>
      </c>
      <c r="G46" s="42">
        <f t="shared" si="8"/>
        <v>15206098</v>
      </c>
    </row>
    <row r="47" spans="1:9" x14ac:dyDescent="0.25">
      <c r="A47" s="42" t="str">
        <f t="shared" si="3"/>
        <v>CARTAGENA</v>
      </c>
      <c r="B47" s="41">
        <f t="shared" si="4"/>
        <v>17055618</v>
      </c>
      <c r="C47" s="41">
        <f t="shared" si="5"/>
        <v>17734734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12347991</v>
      </c>
      <c r="G47" s="42">
        <f t="shared" si="8"/>
        <v>12588610</v>
      </c>
    </row>
    <row r="48" spans="1:9" x14ac:dyDescent="0.25">
      <c r="A48" s="42" t="str">
        <f t="shared" si="3"/>
        <v>CASTELLON</v>
      </c>
      <c r="B48" s="41">
        <f t="shared" si="4"/>
        <v>8891055</v>
      </c>
      <c r="C48" s="41">
        <f t="shared" si="5"/>
        <v>9191222</v>
      </c>
      <c r="D48" s="41">
        <f t="shared" si="6"/>
        <v>13</v>
      </c>
      <c r="E48" s="42" t="str">
        <f t="shared" si="2"/>
        <v>BALEARES</v>
      </c>
      <c r="F48" s="42">
        <f t="shared" si="7"/>
        <v>9783295</v>
      </c>
      <c r="G48" s="42">
        <f t="shared" si="8"/>
        <v>9125479</v>
      </c>
    </row>
    <row r="49" spans="1:7" x14ac:dyDescent="0.25">
      <c r="A49" s="42" t="str">
        <f t="shared" si="3"/>
        <v>CEUTA</v>
      </c>
      <c r="B49" s="41">
        <f t="shared" si="4"/>
        <v>1246166</v>
      </c>
      <c r="C49" s="41">
        <f t="shared" si="5"/>
        <v>966674</v>
      </c>
      <c r="D49" s="41">
        <f t="shared" si="6"/>
        <v>25</v>
      </c>
      <c r="E49" s="42" t="str">
        <f t="shared" si="2"/>
        <v>A CORUÑA</v>
      </c>
      <c r="F49" s="42">
        <f t="shared" si="7"/>
        <v>9267507</v>
      </c>
      <c r="G49" s="42">
        <f t="shared" si="8"/>
        <v>9496559</v>
      </c>
    </row>
    <row r="50" spans="1:7" x14ac:dyDescent="0.25">
      <c r="A50" s="42" t="str">
        <f t="shared" si="3"/>
        <v>FERROL-SAN CIBRAO</v>
      </c>
      <c r="B50" s="41">
        <f t="shared" si="4"/>
        <v>6720975</v>
      </c>
      <c r="C50" s="41">
        <f t="shared" si="5"/>
        <v>6393764</v>
      </c>
      <c r="D50" s="41">
        <f t="shared" si="6"/>
        <v>14</v>
      </c>
      <c r="E50" s="42" t="str">
        <f t="shared" si="2"/>
        <v>CASTELLON</v>
      </c>
      <c r="F50" s="42">
        <f t="shared" si="7"/>
        <v>8891055</v>
      </c>
      <c r="G50" s="42">
        <f t="shared" si="8"/>
        <v>9191222</v>
      </c>
    </row>
    <row r="51" spans="1:7" x14ac:dyDescent="0.25">
      <c r="A51" s="42" t="str">
        <f t="shared" si="3"/>
        <v>GIJON</v>
      </c>
      <c r="B51" s="41">
        <f t="shared" si="4"/>
        <v>13237587</v>
      </c>
      <c r="C51" s="41">
        <f t="shared" si="5"/>
        <v>15206098</v>
      </c>
      <c r="D51" s="41">
        <f t="shared" si="6"/>
        <v>9</v>
      </c>
      <c r="E51" s="42" t="str">
        <f t="shared" si="2"/>
        <v>FERROL-SAN CIBRAO</v>
      </c>
      <c r="F51" s="42">
        <f t="shared" si="7"/>
        <v>6720975</v>
      </c>
      <c r="G51" s="42">
        <f t="shared" si="8"/>
        <v>6393764</v>
      </c>
    </row>
    <row r="52" spans="1:7" x14ac:dyDescent="0.25">
      <c r="A52" s="42" t="str">
        <f t="shared" si="3"/>
        <v>HUELVA</v>
      </c>
      <c r="B52" s="41">
        <f t="shared" si="4"/>
        <v>13393069</v>
      </c>
      <c r="C52" s="41">
        <f t="shared" si="5"/>
        <v>12893670</v>
      </c>
      <c r="D52" s="41">
        <f t="shared" si="6"/>
        <v>8</v>
      </c>
      <c r="E52" s="42" t="str">
        <f t="shared" si="2"/>
        <v>ALMERIA</v>
      </c>
      <c r="F52" s="42">
        <f t="shared" si="7"/>
        <v>4399081</v>
      </c>
      <c r="G52" s="42">
        <f t="shared" si="8"/>
        <v>4314854</v>
      </c>
    </row>
    <row r="53" spans="1:7" x14ac:dyDescent="0.25">
      <c r="A53" s="42" t="str">
        <f t="shared" si="3"/>
        <v>LAS PALMAS</v>
      </c>
      <c r="B53" s="41">
        <f t="shared" si="4"/>
        <v>15342823</v>
      </c>
      <c r="C53" s="41">
        <f t="shared" si="5"/>
        <v>15578123</v>
      </c>
      <c r="D53" s="41">
        <f t="shared" si="6"/>
        <v>7</v>
      </c>
      <c r="E53" s="42" t="str">
        <f t="shared" si="2"/>
        <v>AVILES</v>
      </c>
      <c r="F53" s="42">
        <f t="shared" si="7"/>
        <v>4131750</v>
      </c>
      <c r="G53" s="42">
        <f t="shared" si="8"/>
        <v>3168266</v>
      </c>
    </row>
    <row r="54" spans="1:7" x14ac:dyDescent="0.25">
      <c r="A54" s="42" t="str">
        <f t="shared" si="3"/>
        <v>MALAGA</v>
      </c>
      <c r="B54" s="41">
        <f t="shared" si="4"/>
        <v>2971797</v>
      </c>
      <c r="C54" s="41">
        <f t="shared" si="5"/>
        <v>3007353</v>
      </c>
      <c r="D54" s="41">
        <f t="shared" si="6"/>
        <v>22</v>
      </c>
      <c r="E54" s="42" t="str">
        <f t="shared" si="2"/>
        <v>BAHIA DE CADIZ</v>
      </c>
      <c r="F54" s="42">
        <f t="shared" si="7"/>
        <v>3857572</v>
      </c>
      <c r="G54" s="42">
        <f t="shared" si="8"/>
        <v>3755221</v>
      </c>
    </row>
    <row r="55" spans="1:7" x14ac:dyDescent="0.25">
      <c r="A55" s="42" t="str">
        <f t="shared" si="3"/>
        <v>MARIN Y RIA DE PONTEVEDRA</v>
      </c>
      <c r="B55" s="41">
        <f t="shared" si="4"/>
        <v>1197640</v>
      </c>
      <c r="C55" s="41">
        <f t="shared" si="5"/>
        <v>1276473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3853981</v>
      </c>
      <c r="G55" s="42">
        <f t="shared" si="8"/>
        <v>4273656</v>
      </c>
    </row>
    <row r="56" spans="1:7" x14ac:dyDescent="0.25">
      <c r="A56" s="42" t="str">
        <f t="shared" si="3"/>
        <v>MELILLA</v>
      </c>
      <c r="B56" s="41">
        <f t="shared" si="4"/>
        <v>544480</v>
      </c>
      <c r="C56" s="41">
        <f t="shared" si="5"/>
        <v>535782</v>
      </c>
      <c r="D56" s="41">
        <f t="shared" si="6"/>
        <v>28</v>
      </c>
      <c r="E56" s="42" t="str">
        <f t="shared" si="2"/>
        <v>PASAIA</v>
      </c>
      <c r="F56" s="42">
        <f t="shared" si="9"/>
        <v>3574009</v>
      </c>
      <c r="G56" s="42">
        <f t="shared" si="8"/>
        <v>3442442</v>
      </c>
    </row>
    <row r="57" spans="1:7" x14ac:dyDescent="0.25">
      <c r="A57" s="42" t="str">
        <f t="shared" si="3"/>
        <v>MOTRIL</v>
      </c>
      <c r="B57" s="41">
        <f t="shared" si="4"/>
        <v>1896254</v>
      </c>
      <c r="C57" s="41">
        <f t="shared" si="5"/>
        <v>1846128</v>
      </c>
      <c r="D57" s="41">
        <f t="shared" si="6"/>
        <v>24</v>
      </c>
      <c r="E57" s="42" t="str">
        <f t="shared" si="2"/>
        <v>SEVILLA</v>
      </c>
      <c r="F57" s="42">
        <f t="shared" si="9"/>
        <v>3568470</v>
      </c>
      <c r="G57" s="42">
        <f t="shared" si="8"/>
        <v>3106237</v>
      </c>
    </row>
    <row r="58" spans="1:7" x14ac:dyDescent="0.25">
      <c r="A58" s="42" t="str">
        <f t="shared" si="3"/>
        <v>PASAIA</v>
      </c>
      <c r="B58" s="41">
        <f t="shared" si="4"/>
        <v>3574009</v>
      </c>
      <c r="C58" s="41">
        <f t="shared" si="5"/>
        <v>3442442</v>
      </c>
      <c r="D58" s="41">
        <f t="shared" si="6"/>
        <v>19</v>
      </c>
      <c r="E58" s="42" t="str">
        <f t="shared" si="2"/>
        <v>VIGO</v>
      </c>
      <c r="F58" s="42">
        <f t="shared" si="9"/>
        <v>3029678</v>
      </c>
      <c r="G58" s="42">
        <f t="shared" si="8"/>
        <v>2845108</v>
      </c>
    </row>
    <row r="59" spans="1:7" x14ac:dyDescent="0.25">
      <c r="A59" s="42" t="str">
        <f t="shared" si="3"/>
        <v>SANTA CRUZ DE TENERIFE</v>
      </c>
      <c r="B59" s="41">
        <f t="shared" si="4"/>
        <v>12347991</v>
      </c>
      <c r="C59" s="41">
        <f t="shared" si="5"/>
        <v>12588610</v>
      </c>
      <c r="D59" s="41">
        <f t="shared" si="6"/>
        <v>10</v>
      </c>
      <c r="E59" s="42" t="str">
        <f t="shared" si="2"/>
        <v>MALAGA</v>
      </c>
      <c r="F59" s="42">
        <f t="shared" si="9"/>
        <v>2971797</v>
      </c>
      <c r="G59" s="42">
        <f t="shared" si="8"/>
        <v>3007353</v>
      </c>
    </row>
    <row r="60" spans="1:7" x14ac:dyDescent="0.25">
      <c r="A60" s="42" t="str">
        <f t="shared" si="3"/>
        <v>SANTANDER</v>
      </c>
      <c r="B60" s="41">
        <f t="shared" si="4"/>
        <v>3853981</v>
      </c>
      <c r="C60" s="41">
        <f t="shared" si="5"/>
        <v>4273656</v>
      </c>
      <c r="D60" s="41">
        <f t="shared" si="6"/>
        <v>18</v>
      </c>
      <c r="E60" s="42" t="str">
        <f t="shared" si="2"/>
        <v>ALICANTE</v>
      </c>
      <c r="F60" s="42">
        <f t="shared" si="9"/>
        <v>2426102</v>
      </c>
      <c r="G60" s="42">
        <f t="shared" si="8"/>
        <v>2272594</v>
      </c>
    </row>
    <row r="61" spans="1:7" x14ac:dyDescent="0.25">
      <c r="A61" s="42" t="str">
        <f t="shared" si="3"/>
        <v>SEVILLA</v>
      </c>
      <c r="B61" s="41">
        <f t="shared" si="4"/>
        <v>3568470</v>
      </c>
      <c r="C61" s="41">
        <f t="shared" si="5"/>
        <v>3106237</v>
      </c>
      <c r="D61" s="41">
        <f t="shared" si="6"/>
        <v>20</v>
      </c>
      <c r="E61" s="42" t="str">
        <f t="shared" si="2"/>
        <v>MOTRIL</v>
      </c>
      <c r="F61" s="42">
        <f t="shared" si="9"/>
        <v>1896254</v>
      </c>
      <c r="G61" s="42">
        <f t="shared" si="8"/>
        <v>1846128</v>
      </c>
    </row>
    <row r="62" spans="1:7" x14ac:dyDescent="0.25">
      <c r="A62" s="42" t="str">
        <f t="shared" si="3"/>
        <v>TARRAGONA</v>
      </c>
      <c r="B62" s="41">
        <f t="shared" si="4"/>
        <v>20825398</v>
      </c>
      <c r="C62" s="41">
        <f t="shared" si="5"/>
        <v>20404273</v>
      </c>
      <c r="D62" s="41">
        <f t="shared" si="6"/>
        <v>5</v>
      </c>
      <c r="E62" s="42" t="str">
        <f t="shared" si="2"/>
        <v>CEUTA</v>
      </c>
      <c r="F62" s="42">
        <f t="shared" si="9"/>
        <v>1246166</v>
      </c>
      <c r="G62" s="42">
        <f t="shared" si="8"/>
        <v>966674</v>
      </c>
    </row>
    <row r="63" spans="1:7" x14ac:dyDescent="0.25">
      <c r="A63" s="42" t="str">
        <f t="shared" si="3"/>
        <v>VALENCIA</v>
      </c>
      <c r="B63" s="41">
        <f t="shared" si="4"/>
        <v>31025360</v>
      </c>
      <c r="C63" s="41">
        <f t="shared" si="5"/>
        <v>27177573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1197640</v>
      </c>
      <c r="G63" s="42">
        <f t="shared" si="8"/>
        <v>1276473</v>
      </c>
    </row>
    <row r="64" spans="1:7" x14ac:dyDescent="0.25">
      <c r="A64" s="42" t="str">
        <f t="shared" si="3"/>
        <v>VIGO</v>
      </c>
      <c r="B64" s="41">
        <f t="shared" si="4"/>
        <v>3029678</v>
      </c>
      <c r="C64" s="41">
        <f t="shared" si="5"/>
        <v>2845108</v>
      </c>
      <c r="D64" s="41">
        <f t="shared" si="6"/>
        <v>21</v>
      </c>
      <c r="E64" s="42" t="str">
        <f t="shared" si="2"/>
        <v>VILAGARCIA</v>
      </c>
      <c r="F64" s="42">
        <f t="shared" si="9"/>
        <v>779471</v>
      </c>
      <c r="G64" s="42">
        <f t="shared" si="8"/>
        <v>784501</v>
      </c>
    </row>
    <row r="65" spans="1:7" x14ac:dyDescent="0.25">
      <c r="A65" s="42" t="str">
        <f t="shared" si="3"/>
        <v>VILAGARCIA</v>
      </c>
      <c r="B65" s="41">
        <f t="shared" si="4"/>
        <v>779471</v>
      </c>
      <c r="C65" s="41">
        <f t="shared" si="5"/>
        <v>784501</v>
      </c>
      <c r="D65" s="41">
        <f t="shared" si="6"/>
        <v>27</v>
      </c>
      <c r="E65" s="42" t="str">
        <f t="shared" si="2"/>
        <v>MELILLA</v>
      </c>
      <c r="F65" s="42">
        <f t="shared" si="9"/>
        <v>544480</v>
      </c>
      <c r="G65" s="42">
        <f t="shared" si="8"/>
        <v>535782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677027</v>
      </c>
      <c r="C7" s="37">
        <v>716504</v>
      </c>
      <c r="D7" s="37">
        <v>5796726</v>
      </c>
      <c r="E7" s="37">
        <v>5755379</v>
      </c>
      <c r="F7" s="10">
        <f>((E7*100)/D7)-100</f>
        <v>-0.7132819457052193</v>
      </c>
      <c r="G7" s="1"/>
      <c r="H7" s="1"/>
      <c r="I7" s="1"/>
    </row>
    <row r="8" spans="1:12" x14ac:dyDescent="0.25">
      <c r="A8" s="11" t="s">
        <v>42</v>
      </c>
      <c r="B8" s="38">
        <v>10320</v>
      </c>
      <c r="C8" s="38">
        <v>8917</v>
      </c>
      <c r="D8" s="38">
        <v>97651</v>
      </c>
      <c r="E8" s="38">
        <v>120420</v>
      </c>
      <c r="F8" s="13">
        <f t="shared" ref="F8:F35" si="0">((E8*100)/D8)-100</f>
        <v>23.316709506303056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6094</v>
      </c>
      <c r="E9" s="37">
        <v>5051</v>
      </c>
      <c r="F9" s="10">
        <f t="shared" si="0"/>
        <v>-17.115195274040033</v>
      </c>
      <c r="G9" s="1"/>
      <c r="H9" s="1"/>
      <c r="I9" s="1"/>
    </row>
    <row r="10" spans="1:12" x14ac:dyDescent="0.25">
      <c r="A10" s="11" t="s">
        <v>44</v>
      </c>
      <c r="B10" s="38">
        <v>66202</v>
      </c>
      <c r="C10" s="38">
        <v>62535</v>
      </c>
      <c r="D10" s="38">
        <v>495456</v>
      </c>
      <c r="E10" s="38">
        <v>551274</v>
      </c>
      <c r="F10" s="13">
        <f t="shared" si="0"/>
        <v>11.265985274171669</v>
      </c>
      <c r="G10" s="1"/>
      <c r="H10" s="1"/>
      <c r="I10" s="1"/>
    </row>
    <row r="11" spans="1:12" x14ac:dyDescent="0.25">
      <c r="A11" s="8" t="s">
        <v>45</v>
      </c>
      <c r="B11" s="37">
        <v>1535248</v>
      </c>
      <c r="C11" s="37">
        <v>1739462</v>
      </c>
      <c r="D11" s="37">
        <v>13039211</v>
      </c>
      <c r="E11" s="37">
        <v>14931048</v>
      </c>
      <c r="F11" s="10">
        <f t="shared" si="0"/>
        <v>14.508830327233753</v>
      </c>
      <c r="G11" s="1"/>
      <c r="H11" s="1"/>
      <c r="I11" s="1"/>
    </row>
    <row r="12" spans="1:12" x14ac:dyDescent="0.25">
      <c r="A12" s="11" t="s">
        <v>46</v>
      </c>
      <c r="B12" s="38">
        <v>12028</v>
      </c>
      <c r="C12" s="38">
        <v>4994</v>
      </c>
      <c r="D12" s="38">
        <v>90811</v>
      </c>
      <c r="E12" s="38">
        <v>51578</v>
      </c>
      <c r="F12" s="13">
        <f t="shared" si="0"/>
        <v>-43.202915946306064</v>
      </c>
      <c r="G12" s="1"/>
      <c r="H12" s="1"/>
      <c r="I12" s="1"/>
    </row>
    <row r="13" spans="1:12" x14ac:dyDescent="0.25">
      <c r="A13" s="8" t="s">
        <v>47</v>
      </c>
      <c r="B13" s="37">
        <v>241055</v>
      </c>
      <c r="C13" s="37">
        <v>233497</v>
      </c>
      <c r="D13" s="37">
        <v>1419635</v>
      </c>
      <c r="E13" s="37">
        <v>1473567</v>
      </c>
      <c r="F13" s="10">
        <f t="shared" si="0"/>
        <v>3.7990046737365617</v>
      </c>
      <c r="G13" s="1"/>
      <c r="H13" s="1"/>
      <c r="I13" s="1"/>
    </row>
    <row r="14" spans="1:12" x14ac:dyDescent="0.25">
      <c r="A14" s="11" t="s">
        <v>48</v>
      </c>
      <c r="B14" s="38">
        <v>866703</v>
      </c>
      <c r="C14" s="38">
        <v>747630</v>
      </c>
      <c r="D14" s="38">
        <v>8512668</v>
      </c>
      <c r="E14" s="38">
        <v>6907528</v>
      </c>
      <c r="F14" s="13">
        <f t="shared" si="0"/>
        <v>-18.855898056872419</v>
      </c>
      <c r="G14" s="1"/>
      <c r="H14" s="1"/>
      <c r="I14" s="1"/>
    </row>
    <row r="15" spans="1:12" x14ac:dyDescent="0.25">
      <c r="A15" s="8" t="s">
        <v>49</v>
      </c>
      <c r="B15" s="37">
        <v>1865934</v>
      </c>
      <c r="C15" s="37">
        <v>2015913</v>
      </c>
      <c r="D15" s="37">
        <v>13032956</v>
      </c>
      <c r="E15" s="37">
        <v>14851645</v>
      </c>
      <c r="F15" s="10">
        <f t="shared" si="0"/>
        <v>13.954539553421341</v>
      </c>
      <c r="G15" s="1"/>
      <c r="H15" s="1"/>
      <c r="I15" s="1"/>
    </row>
    <row r="16" spans="1:12" x14ac:dyDescent="0.25">
      <c r="A16" s="11" t="s">
        <v>50</v>
      </c>
      <c r="B16" s="38">
        <v>1646724</v>
      </c>
      <c r="C16" s="38">
        <v>1372442</v>
      </c>
      <c r="D16" s="38">
        <v>13889581</v>
      </c>
      <c r="E16" s="38">
        <v>12914648</v>
      </c>
      <c r="F16" s="13">
        <f t="shared" si="0"/>
        <v>-7.0191678208291535</v>
      </c>
      <c r="G16" s="1"/>
      <c r="H16" s="1"/>
      <c r="I16" s="1"/>
    </row>
    <row r="17" spans="1:9" x14ac:dyDescent="0.25">
      <c r="A17" s="8" t="s">
        <v>51</v>
      </c>
      <c r="B17" s="37">
        <v>749462</v>
      </c>
      <c r="C17" s="37">
        <v>627287</v>
      </c>
      <c r="D17" s="37">
        <v>6252740</v>
      </c>
      <c r="E17" s="37">
        <v>5662084</v>
      </c>
      <c r="F17" s="10">
        <f t="shared" si="0"/>
        <v>-9.4463547180915839</v>
      </c>
      <c r="G17" s="1"/>
      <c r="H17" s="1"/>
      <c r="I17" s="1"/>
    </row>
    <row r="18" spans="1:9" x14ac:dyDescent="0.25">
      <c r="A18" s="11" t="s">
        <v>52</v>
      </c>
      <c r="B18" s="38">
        <v>27098</v>
      </c>
      <c r="C18" s="38">
        <v>61140</v>
      </c>
      <c r="D18" s="38">
        <v>367232</v>
      </c>
      <c r="E18" s="38">
        <v>633215</v>
      </c>
      <c r="F18" s="13">
        <f t="shared" si="0"/>
        <v>72.429145608225866</v>
      </c>
      <c r="G18" s="1"/>
      <c r="H18" s="1"/>
      <c r="I18" s="1"/>
    </row>
    <row r="19" spans="1:9" x14ac:dyDescent="0.25">
      <c r="A19" s="8" t="s">
        <v>53</v>
      </c>
      <c r="B19" s="37">
        <v>94353</v>
      </c>
      <c r="C19" s="37">
        <v>85716</v>
      </c>
      <c r="D19" s="37">
        <v>533383</v>
      </c>
      <c r="E19" s="37">
        <v>636516</v>
      </c>
      <c r="F19" s="10">
        <f t="shared" si="0"/>
        <v>19.335636868816593</v>
      </c>
      <c r="G19" s="1"/>
      <c r="H19" s="1"/>
      <c r="I19" s="1"/>
    </row>
    <row r="20" spans="1:9" x14ac:dyDescent="0.25">
      <c r="A20" s="11" t="s">
        <v>54</v>
      </c>
      <c r="B20" s="38">
        <v>96684</v>
      </c>
      <c r="C20" s="38">
        <v>71668</v>
      </c>
      <c r="D20" s="38">
        <v>968224</v>
      </c>
      <c r="E20" s="38">
        <v>860229</v>
      </c>
      <c r="F20" s="13">
        <f t="shared" si="0"/>
        <v>-11.153927190402214</v>
      </c>
      <c r="G20" s="1"/>
      <c r="H20" s="1"/>
      <c r="I20" s="1"/>
    </row>
    <row r="21" spans="1:9" x14ac:dyDescent="0.25">
      <c r="A21" s="8" t="s">
        <v>55</v>
      </c>
      <c r="B21" s="37">
        <v>1258468</v>
      </c>
      <c r="C21" s="37">
        <v>1259363</v>
      </c>
      <c r="D21" s="37">
        <v>8264968</v>
      </c>
      <c r="E21" s="37">
        <v>8522141</v>
      </c>
      <c r="F21" s="10">
        <f t="shared" si="0"/>
        <v>3.1116030939260781</v>
      </c>
      <c r="G21" s="1"/>
      <c r="H21" s="1"/>
      <c r="I21" s="1"/>
    </row>
    <row r="22" spans="1:9" x14ac:dyDescent="0.25">
      <c r="A22" s="11" t="s">
        <v>56</v>
      </c>
      <c r="B22" s="38">
        <v>435643</v>
      </c>
      <c r="C22" s="38">
        <v>465380</v>
      </c>
      <c r="D22" s="38">
        <v>3327790</v>
      </c>
      <c r="E22" s="38">
        <v>3059090</v>
      </c>
      <c r="F22" s="13">
        <f t="shared" si="0"/>
        <v>-8.0744277733871428</v>
      </c>
      <c r="G22" s="1"/>
      <c r="H22" s="1"/>
      <c r="I22" s="1"/>
    </row>
    <row r="23" spans="1:9" x14ac:dyDescent="0.25">
      <c r="A23" s="8" t="s">
        <v>57</v>
      </c>
      <c r="B23" s="37">
        <v>0</v>
      </c>
      <c r="C23" s="37">
        <v>1930</v>
      </c>
      <c r="D23" s="37">
        <v>55475</v>
      </c>
      <c r="E23" s="37">
        <v>34393</v>
      </c>
      <c r="F23" s="10">
        <f t="shared" si="0"/>
        <v>-38.002703920684993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10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4471</v>
      </c>
      <c r="C25" s="37">
        <v>9393</v>
      </c>
      <c r="D25" s="37">
        <v>49174</v>
      </c>
      <c r="E25" s="37">
        <v>51044</v>
      </c>
      <c r="F25" s="10">
        <f t="shared" si="0"/>
        <v>3.8028226298450392</v>
      </c>
      <c r="G25" s="1"/>
      <c r="H25" s="1"/>
      <c r="I25" s="1"/>
    </row>
    <row r="26" spans="1:9" x14ac:dyDescent="0.25">
      <c r="A26" s="11" t="s">
        <v>60</v>
      </c>
      <c r="B26" s="38">
        <v>104578</v>
      </c>
      <c r="C26" s="38">
        <v>109124</v>
      </c>
      <c r="D26" s="38">
        <v>881975</v>
      </c>
      <c r="E26" s="38">
        <v>931336</v>
      </c>
      <c r="F26" s="13">
        <f t="shared" si="0"/>
        <v>5.5966438958020319</v>
      </c>
      <c r="G26" s="1"/>
      <c r="H26" s="1"/>
      <c r="I26" s="1"/>
    </row>
    <row r="27" spans="1:9" x14ac:dyDescent="0.25">
      <c r="A27" s="8" t="s">
        <v>61</v>
      </c>
      <c r="B27" s="37">
        <v>535</v>
      </c>
      <c r="C27" s="37">
        <v>0</v>
      </c>
      <c r="D27" s="37">
        <v>810</v>
      </c>
      <c r="E27" s="37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8">
        <v>937751</v>
      </c>
      <c r="C28" s="38">
        <v>686793</v>
      </c>
      <c r="D28" s="38">
        <v>6606260</v>
      </c>
      <c r="E28" s="38">
        <v>6344729</v>
      </c>
      <c r="F28" s="13">
        <f t="shared" si="0"/>
        <v>-3.9588360131148335</v>
      </c>
      <c r="G28" s="1"/>
      <c r="H28" s="1"/>
      <c r="I28" s="1"/>
    </row>
    <row r="29" spans="1:9" x14ac:dyDescent="0.25">
      <c r="A29" s="8" t="s">
        <v>63</v>
      </c>
      <c r="B29" s="37">
        <v>28789</v>
      </c>
      <c r="C29" s="37">
        <v>32893</v>
      </c>
      <c r="D29" s="37">
        <v>202439</v>
      </c>
      <c r="E29" s="37">
        <v>272139</v>
      </c>
      <c r="F29" s="10">
        <f t="shared" si="0"/>
        <v>34.430124630135509</v>
      </c>
      <c r="G29" s="1"/>
      <c r="H29" s="1"/>
      <c r="I29" s="1"/>
    </row>
    <row r="30" spans="1:9" x14ac:dyDescent="0.25">
      <c r="A30" s="11" t="s">
        <v>64</v>
      </c>
      <c r="B30" s="38">
        <v>30734</v>
      </c>
      <c r="C30" s="38">
        <v>19393</v>
      </c>
      <c r="D30" s="38">
        <v>274972</v>
      </c>
      <c r="E30" s="38">
        <v>259720</v>
      </c>
      <c r="F30" s="13">
        <f t="shared" si="0"/>
        <v>-5.5467465778333747</v>
      </c>
      <c r="G30" s="1"/>
      <c r="H30" s="1"/>
      <c r="I30" s="1"/>
    </row>
    <row r="31" spans="1:9" x14ac:dyDescent="0.25">
      <c r="A31" s="8" t="s">
        <v>65</v>
      </c>
      <c r="B31" s="37">
        <v>1596427</v>
      </c>
      <c r="C31" s="37">
        <v>1529159</v>
      </c>
      <c r="D31" s="37">
        <v>11755318</v>
      </c>
      <c r="E31" s="37">
        <v>12497413</v>
      </c>
      <c r="F31" s="10">
        <f t="shared" si="0"/>
        <v>6.3128449608934432</v>
      </c>
      <c r="G31" s="1"/>
      <c r="H31" s="1"/>
      <c r="I31" s="1"/>
    </row>
    <row r="32" spans="1:9" x14ac:dyDescent="0.25">
      <c r="A32" s="11" t="s">
        <v>66</v>
      </c>
      <c r="B32" s="38">
        <v>205728</v>
      </c>
      <c r="C32" s="38">
        <v>429880</v>
      </c>
      <c r="D32" s="38">
        <v>1004717</v>
      </c>
      <c r="E32" s="38">
        <v>2586861</v>
      </c>
      <c r="F32" s="13">
        <f t="shared" si="0"/>
        <v>157.47160643245809</v>
      </c>
      <c r="G32" s="1"/>
      <c r="H32" s="1"/>
      <c r="I32" s="1"/>
    </row>
    <row r="33" spans="1:9" x14ac:dyDescent="0.25">
      <c r="A33" s="8" t="s">
        <v>67</v>
      </c>
      <c r="B33" s="37">
        <v>10070</v>
      </c>
      <c r="C33" s="37">
        <v>979</v>
      </c>
      <c r="D33" s="37">
        <v>46233</v>
      </c>
      <c r="E33" s="37">
        <v>53846</v>
      </c>
      <c r="F33" s="10">
        <f t="shared" si="0"/>
        <v>16.466593126122035</v>
      </c>
      <c r="G33" s="1"/>
      <c r="H33" s="1"/>
      <c r="I33" s="1"/>
    </row>
    <row r="34" spans="1:9" x14ac:dyDescent="0.25">
      <c r="A34" s="11" t="s">
        <v>68</v>
      </c>
      <c r="B34" s="38">
        <v>31417</v>
      </c>
      <c r="C34" s="38">
        <v>9418</v>
      </c>
      <c r="D34" s="38">
        <v>243909</v>
      </c>
      <c r="E34" s="38">
        <v>222548</v>
      </c>
      <c r="F34" s="13">
        <f t="shared" si="0"/>
        <v>-8.7577744158682123</v>
      </c>
      <c r="G34" s="1"/>
      <c r="H34" s="1"/>
      <c r="I34" s="1"/>
    </row>
    <row r="35" spans="1:9" x14ac:dyDescent="0.25">
      <c r="A35" s="14" t="s">
        <v>69</v>
      </c>
      <c r="B35" s="15">
        <f>SUM(B7:B34)</f>
        <v>12533449</v>
      </c>
      <c r="C35" s="15">
        <f t="shared" ref="C35:E35" si="1">SUM(C7:C34)</f>
        <v>12301410</v>
      </c>
      <c r="D35" s="15">
        <f t="shared" si="1"/>
        <v>97216408</v>
      </c>
      <c r="E35" s="15">
        <f t="shared" si="1"/>
        <v>100189452</v>
      </c>
      <c r="F35" s="16">
        <f t="shared" si="0"/>
        <v>3.058171003396879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5755379</v>
      </c>
      <c r="C38" s="41">
        <f>D7</f>
        <v>5796726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14931048</v>
      </c>
      <c r="G38" s="42">
        <f>LOOKUP(E38,$A$38:$A$65,$C$38:$C$65)</f>
        <v>13039211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120420</v>
      </c>
      <c r="C39" s="41">
        <f t="shared" ref="C39:C65" si="5">D8</f>
        <v>97651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14851645</v>
      </c>
      <c r="G39" s="42">
        <f t="shared" ref="G39:G65" si="8">LOOKUP(E39,$A$38:$A$65,$C$38:$C$65)</f>
        <v>13032956</v>
      </c>
    </row>
    <row r="40" spans="1:9" x14ac:dyDescent="0.25">
      <c r="A40" s="42" t="str">
        <f t="shared" si="3"/>
        <v>ALMERIA</v>
      </c>
      <c r="B40" s="41">
        <f t="shared" si="4"/>
        <v>5051</v>
      </c>
      <c r="C40" s="41">
        <f t="shared" si="5"/>
        <v>6094</v>
      </c>
      <c r="D40" s="41">
        <f t="shared" si="6"/>
        <v>26</v>
      </c>
      <c r="E40" s="42" t="str">
        <f t="shared" si="2"/>
        <v>CARTAGENA</v>
      </c>
      <c r="F40" s="42">
        <f t="shared" si="7"/>
        <v>12914648</v>
      </c>
      <c r="G40" s="42">
        <f t="shared" si="8"/>
        <v>13889581</v>
      </c>
    </row>
    <row r="41" spans="1:9" x14ac:dyDescent="0.25">
      <c r="A41" s="42" t="str">
        <f t="shared" si="3"/>
        <v>AVILES</v>
      </c>
      <c r="B41" s="41">
        <f t="shared" si="4"/>
        <v>551274</v>
      </c>
      <c r="C41" s="41">
        <f t="shared" si="5"/>
        <v>495456</v>
      </c>
      <c r="D41" s="41">
        <f t="shared" si="6"/>
        <v>17</v>
      </c>
      <c r="E41" s="42" t="str">
        <f t="shared" si="2"/>
        <v>TARRAGONA</v>
      </c>
      <c r="F41" s="42">
        <f t="shared" si="7"/>
        <v>12497413</v>
      </c>
      <c r="G41" s="42">
        <f t="shared" si="8"/>
        <v>11755318</v>
      </c>
    </row>
    <row r="42" spans="1:9" x14ac:dyDescent="0.25">
      <c r="A42" s="42" t="str">
        <f t="shared" si="3"/>
        <v>BAHIA DE ALGECIRAS</v>
      </c>
      <c r="B42" s="41">
        <f t="shared" si="4"/>
        <v>14931048</v>
      </c>
      <c r="C42" s="41">
        <f t="shared" si="5"/>
        <v>13039211</v>
      </c>
      <c r="D42" s="41">
        <f t="shared" si="6"/>
        <v>1</v>
      </c>
      <c r="E42" s="42" t="str">
        <f t="shared" si="2"/>
        <v>HUELVA</v>
      </c>
      <c r="F42" s="42">
        <f t="shared" si="7"/>
        <v>8522141</v>
      </c>
      <c r="G42" s="42">
        <f t="shared" si="8"/>
        <v>8264968</v>
      </c>
    </row>
    <row r="43" spans="1:9" x14ac:dyDescent="0.25">
      <c r="A43" s="42" t="str">
        <f t="shared" si="3"/>
        <v>BAHIA DE CADIZ</v>
      </c>
      <c r="B43" s="41">
        <f t="shared" si="4"/>
        <v>51578</v>
      </c>
      <c r="C43" s="41">
        <f t="shared" si="5"/>
        <v>90811</v>
      </c>
      <c r="D43" s="41">
        <f t="shared" si="6"/>
        <v>23</v>
      </c>
      <c r="E43" s="42" t="str">
        <f t="shared" si="2"/>
        <v>BARCELONA</v>
      </c>
      <c r="F43" s="42">
        <f t="shared" si="7"/>
        <v>6907528</v>
      </c>
      <c r="G43" s="42">
        <f t="shared" si="8"/>
        <v>8512668</v>
      </c>
    </row>
    <row r="44" spans="1:9" x14ac:dyDescent="0.25">
      <c r="A44" s="42" t="str">
        <f t="shared" si="3"/>
        <v>BALEARES</v>
      </c>
      <c r="B44" s="41">
        <f t="shared" si="4"/>
        <v>1473567</v>
      </c>
      <c r="C44" s="41">
        <f t="shared" si="5"/>
        <v>1419635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6344729</v>
      </c>
      <c r="G44" s="42">
        <f t="shared" si="8"/>
        <v>6606260</v>
      </c>
    </row>
    <row r="45" spans="1:9" x14ac:dyDescent="0.25">
      <c r="A45" s="42" t="str">
        <f t="shared" si="3"/>
        <v>BARCELONA</v>
      </c>
      <c r="B45" s="41">
        <f t="shared" si="4"/>
        <v>6907528</v>
      </c>
      <c r="C45" s="41">
        <f t="shared" si="5"/>
        <v>8512668</v>
      </c>
      <c r="D45" s="41">
        <f t="shared" si="6"/>
        <v>6</v>
      </c>
      <c r="E45" s="42" t="str">
        <f t="shared" si="2"/>
        <v>A CORUÑA</v>
      </c>
      <c r="F45" s="42">
        <f t="shared" si="7"/>
        <v>5755379</v>
      </c>
      <c r="G45" s="42">
        <f t="shared" si="8"/>
        <v>5796726</v>
      </c>
    </row>
    <row r="46" spans="1:9" x14ac:dyDescent="0.25">
      <c r="A46" s="42" t="str">
        <f t="shared" si="3"/>
        <v>BILBAO</v>
      </c>
      <c r="B46" s="41">
        <f t="shared" si="4"/>
        <v>14851645</v>
      </c>
      <c r="C46" s="41">
        <f t="shared" si="5"/>
        <v>13032956</v>
      </c>
      <c r="D46" s="41">
        <f t="shared" si="6"/>
        <v>2</v>
      </c>
      <c r="E46" s="42" t="str">
        <f t="shared" si="2"/>
        <v>CASTELLON</v>
      </c>
      <c r="F46" s="42">
        <f t="shared" si="7"/>
        <v>5662084</v>
      </c>
      <c r="G46" s="42">
        <f t="shared" si="8"/>
        <v>6252740</v>
      </c>
    </row>
    <row r="47" spans="1:9" x14ac:dyDescent="0.25">
      <c r="A47" s="42" t="str">
        <f t="shared" si="3"/>
        <v>CARTAGENA</v>
      </c>
      <c r="B47" s="41">
        <f t="shared" si="4"/>
        <v>12914648</v>
      </c>
      <c r="C47" s="41">
        <f t="shared" si="5"/>
        <v>13889581</v>
      </c>
      <c r="D47" s="41">
        <f t="shared" si="6"/>
        <v>3</v>
      </c>
      <c r="E47" s="42" t="str">
        <f t="shared" si="2"/>
        <v>LAS PALMAS</v>
      </c>
      <c r="F47" s="42">
        <f t="shared" si="7"/>
        <v>3059090</v>
      </c>
      <c r="G47" s="42">
        <f t="shared" si="8"/>
        <v>3327790</v>
      </c>
    </row>
    <row r="48" spans="1:9" x14ac:dyDescent="0.25">
      <c r="A48" s="42" t="str">
        <f t="shared" si="3"/>
        <v>CASTELLON</v>
      </c>
      <c r="B48" s="41">
        <f t="shared" si="4"/>
        <v>5662084</v>
      </c>
      <c r="C48" s="41">
        <f t="shared" si="5"/>
        <v>6252740</v>
      </c>
      <c r="D48" s="41">
        <f t="shared" si="6"/>
        <v>9</v>
      </c>
      <c r="E48" s="42" t="str">
        <f t="shared" si="2"/>
        <v>VALENCIA</v>
      </c>
      <c r="F48" s="42">
        <f t="shared" si="7"/>
        <v>2586861</v>
      </c>
      <c r="G48" s="42">
        <f t="shared" si="8"/>
        <v>1004717</v>
      </c>
    </row>
    <row r="49" spans="1:7" x14ac:dyDescent="0.25">
      <c r="A49" s="42" t="str">
        <f t="shared" si="3"/>
        <v>CEUTA</v>
      </c>
      <c r="B49" s="41">
        <f t="shared" si="4"/>
        <v>633215</v>
      </c>
      <c r="C49" s="41">
        <f t="shared" si="5"/>
        <v>367232</v>
      </c>
      <c r="D49" s="41">
        <f t="shared" si="6"/>
        <v>16</v>
      </c>
      <c r="E49" s="42" t="str">
        <f t="shared" si="2"/>
        <v>BALEARES</v>
      </c>
      <c r="F49" s="42">
        <f t="shared" si="7"/>
        <v>1473567</v>
      </c>
      <c r="G49" s="42">
        <f t="shared" si="8"/>
        <v>1419635</v>
      </c>
    </row>
    <row r="50" spans="1:7" x14ac:dyDescent="0.25">
      <c r="A50" s="42" t="str">
        <f t="shared" si="3"/>
        <v>FERROL-SAN CIBRAO</v>
      </c>
      <c r="B50" s="41">
        <f t="shared" si="4"/>
        <v>636516</v>
      </c>
      <c r="C50" s="41">
        <f t="shared" si="5"/>
        <v>533383</v>
      </c>
      <c r="D50" s="41">
        <f t="shared" si="6"/>
        <v>15</v>
      </c>
      <c r="E50" s="42" t="str">
        <f t="shared" si="2"/>
        <v>MOTRIL</v>
      </c>
      <c r="F50" s="42">
        <f t="shared" si="7"/>
        <v>931336</v>
      </c>
      <c r="G50" s="42">
        <f t="shared" si="8"/>
        <v>881975</v>
      </c>
    </row>
    <row r="51" spans="1:7" x14ac:dyDescent="0.25">
      <c r="A51" s="42" t="str">
        <f t="shared" si="3"/>
        <v>GIJON</v>
      </c>
      <c r="B51" s="41">
        <f t="shared" si="4"/>
        <v>860229</v>
      </c>
      <c r="C51" s="41">
        <f t="shared" si="5"/>
        <v>968224</v>
      </c>
      <c r="D51" s="41">
        <f t="shared" si="6"/>
        <v>14</v>
      </c>
      <c r="E51" s="42" t="str">
        <f t="shared" si="2"/>
        <v>GIJON</v>
      </c>
      <c r="F51" s="42">
        <f t="shared" si="7"/>
        <v>860229</v>
      </c>
      <c r="G51" s="42">
        <f t="shared" si="8"/>
        <v>968224</v>
      </c>
    </row>
    <row r="52" spans="1:7" x14ac:dyDescent="0.25">
      <c r="A52" s="42" t="str">
        <f t="shared" si="3"/>
        <v>HUELVA</v>
      </c>
      <c r="B52" s="41">
        <f t="shared" si="4"/>
        <v>8522141</v>
      </c>
      <c r="C52" s="41">
        <f t="shared" si="5"/>
        <v>8264968</v>
      </c>
      <c r="D52" s="41">
        <f t="shared" si="6"/>
        <v>5</v>
      </c>
      <c r="E52" s="42" t="str">
        <f t="shared" si="2"/>
        <v>FERROL-SAN CIBRAO</v>
      </c>
      <c r="F52" s="42">
        <f t="shared" si="7"/>
        <v>636516</v>
      </c>
      <c r="G52" s="42">
        <f t="shared" si="8"/>
        <v>533383</v>
      </c>
    </row>
    <row r="53" spans="1:7" x14ac:dyDescent="0.25">
      <c r="A53" s="42" t="str">
        <f t="shared" si="3"/>
        <v>LAS PALMAS</v>
      </c>
      <c r="B53" s="41">
        <f t="shared" si="4"/>
        <v>3059090</v>
      </c>
      <c r="C53" s="41">
        <f t="shared" si="5"/>
        <v>3327790</v>
      </c>
      <c r="D53" s="41">
        <f t="shared" si="6"/>
        <v>10</v>
      </c>
      <c r="E53" s="42" t="str">
        <f t="shared" si="2"/>
        <v>CEUTA</v>
      </c>
      <c r="F53" s="42">
        <f t="shared" si="7"/>
        <v>633215</v>
      </c>
      <c r="G53" s="42">
        <f t="shared" si="8"/>
        <v>367232</v>
      </c>
    </row>
    <row r="54" spans="1:7" x14ac:dyDescent="0.25">
      <c r="A54" s="42" t="str">
        <f t="shared" si="3"/>
        <v>MALAGA</v>
      </c>
      <c r="B54" s="41">
        <f t="shared" si="4"/>
        <v>34393</v>
      </c>
      <c r="C54" s="41">
        <f t="shared" si="5"/>
        <v>55475</v>
      </c>
      <c r="D54" s="41">
        <f t="shared" si="6"/>
        <v>25</v>
      </c>
      <c r="E54" s="42" t="str">
        <f t="shared" si="2"/>
        <v>AVILES</v>
      </c>
      <c r="F54" s="42">
        <f t="shared" si="7"/>
        <v>551274</v>
      </c>
      <c r="G54" s="42">
        <f t="shared" si="8"/>
        <v>495456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272139</v>
      </c>
      <c r="G55" s="42">
        <f t="shared" si="8"/>
        <v>202439</v>
      </c>
    </row>
    <row r="56" spans="1:7" x14ac:dyDescent="0.25">
      <c r="A56" s="42" t="str">
        <f t="shared" si="3"/>
        <v>MELILLA</v>
      </c>
      <c r="B56" s="41">
        <f t="shared" si="4"/>
        <v>51044</v>
      </c>
      <c r="C56" s="41">
        <f t="shared" si="5"/>
        <v>49174</v>
      </c>
      <c r="D56" s="41">
        <f t="shared" si="6"/>
        <v>24</v>
      </c>
      <c r="E56" s="42" t="str">
        <f t="shared" si="2"/>
        <v>SEVILLA</v>
      </c>
      <c r="F56" s="42">
        <f t="shared" si="9"/>
        <v>259720</v>
      </c>
      <c r="G56" s="42">
        <f t="shared" si="8"/>
        <v>274972</v>
      </c>
    </row>
    <row r="57" spans="1:7" x14ac:dyDescent="0.25">
      <c r="A57" s="42" t="str">
        <f t="shared" si="3"/>
        <v>MOTRIL</v>
      </c>
      <c r="B57" s="41">
        <f t="shared" si="4"/>
        <v>931336</v>
      </c>
      <c r="C57" s="41">
        <f t="shared" si="5"/>
        <v>881975</v>
      </c>
      <c r="D57" s="41">
        <f t="shared" si="6"/>
        <v>13</v>
      </c>
      <c r="E57" s="42" t="str">
        <f t="shared" si="2"/>
        <v>VILAGARCIA</v>
      </c>
      <c r="F57" s="42">
        <f t="shared" si="9"/>
        <v>222548</v>
      </c>
      <c r="G57" s="42">
        <f t="shared" si="8"/>
        <v>243909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810</v>
      </c>
      <c r="D58" s="41">
        <f t="shared" si="6"/>
        <v>28</v>
      </c>
      <c r="E58" s="42" t="str">
        <f t="shared" si="2"/>
        <v>ALICANTE</v>
      </c>
      <c r="F58" s="42">
        <f t="shared" si="9"/>
        <v>120420</v>
      </c>
      <c r="G58" s="42">
        <f t="shared" si="8"/>
        <v>97651</v>
      </c>
    </row>
    <row r="59" spans="1:7" x14ac:dyDescent="0.25">
      <c r="A59" s="42" t="str">
        <f t="shared" si="3"/>
        <v>SANTA CRUZ DE TENERIFE</v>
      </c>
      <c r="B59" s="41">
        <f t="shared" si="4"/>
        <v>6344729</v>
      </c>
      <c r="C59" s="41">
        <f t="shared" si="5"/>
        <v>6606260</v>
      </c>
      <c r="D59" s="41">
        <f t="shared" si="6"/>
        <v>7</v>
      </c>
      <c r="E59" s="42" t="str">
        <f t="shared" si="2"/>
        <v>VIGO</v>
      </c>
      <c r="F59" s="42">
        <f t="shared" si="9"/>
        <v>53846</v>
      </c>
      <c r="G59" s="42">
        <f t="shared" si="8"/>
        <v>46233</v>
      </c>
    </row>
    <row r="60" spans="1:7" x14ac:dyDescent="0.25">
      <c r="A60" s="42" t="str">
        <f t="shared" si="3"/>
        <v>SANTANDER</v>
      </c>
      <c r="B60" s="41">
        <f t="shared" si="4"/>
        <v>272139</v>
      </c>
      <c r="C60" s="41">
        <f t="shared" si="5"/>
        <v>202439</v>
      </c>
      <c r="D60" s="41">
        <f t="shared" si="6"/>
        <v>18</v>
      </c>
      <c r="E60" s="42" t="str">
        <f t="shared" si="2"/>
        <v>BAHIA DE CADIZ</v>
      </c>
      <c r="F60" s="42">
        <f t="shared" si="9"/>
        <v>51578</v>
      </c>
      <c r="G60" s="42">
        <f t="shared" si="8"/>
        <v>90811</v>
      </c>
    </row>
    <row r="61" spans="1:7" x14ac:dyDescent="0.25">
      <c r="A61" s="42" t="str">
        <f t="shared" si="3"/>
        <v>SEVILLA</v>
      </c>
      <c r="B61" s="41">
        <f t="shared" si="4"/>
        <v>259720</v>
      </c>
      <c r="C61" s="41">
        <f t="shared" si="5"/>
        <v>274972</v>
      </c>
      <c r="D61" s="41">
        <f t="shared" si="6"/>
        <v>19</v>
      </c>
      <c r="E61" s="42" t="str">
        <f t="shared" si="2"/>
        <v>MELILLA</v>
      </c>
      <c r="F61" s="42">
        <f t="shared" si="9"/>
        <v>51044</v>
      </c>
      <c r="G61" s="42">
        <f t="shared" si="8"/>
        <v>49174</v>
      </c>
    </row>
    <row r="62" spans="1:7" x14ac:dyDescent="0.25">
      <c r="A62" s="42" t="str">
        <f t="shared" si="3"/>
        <v>TARRAGONA</v>
      </c>
      <c r="B62" s="41">
        <f t="shared" si="4"/>
        <v>12497413</v>
      </c>
      <c r="C62" s="41">
        <f t="shared" si="5"/>
        <v>11755318</v>
      </c>
      <c r="D62" s="41">
        <f t="shared" si="6"/>
        <v>4</v>
      </c>
      <c r="E62" s="42" t="str">
        <f t="shared" si="2"/>
        <v>MALAGA</v>
      </c>
      <c r="F62" s="42">
        <f t="shared" si="9"/>
        <v>34393</v>
      </c>
      <c r="G62" s="42">
        <f t="shared" si="8"/>
        <v>55475</v>
      </c>
    </row>
    <row r="63" spans="1:7" x14ac:dyDescent="0.25">
      <c r="A63" s="42" t="str">
        <f t="shared" si="3"/>
        <v>VALENCIA</v>
      </c>
      <c r="B63" s="41">
        <f t="shared" si="4"/>
        <v>2586861</v>
      </c>
      <c r="C63" s="41">
        <f t="shared" si="5"/>
        <v>1004717</v>
      </c>
      <c r="D63" s="41">
        <f t="shared" si="6"/>
        <v>11</v>
      </c>
      <c r="E63" s="42" t="str">
        <f t="shared" si="2"/>
        <v>ALMERIA</v>
      </c>
      <c r="F63" s="42">
        <f t="shared" si="9"/>
        <v>5051</v>
      </c>
      <c r="G63" s="42">
        <f t="shared" si="8"/>
        <v>6094</v>
      </c>
    </row>
    <row r="64" spans="1:7" x14ac:dyDescent="0.25">
      <c r="A64" s="42" t="str">
        <f t="shared" si="3"/>
        <v>VIGO</v>
      </c>
      <c r="B64" s="41">
        <f t="shared" si="4"/>
        <v>53846</v>
      </c>
      <c r="C64" s="41">
        <f t="shared" si="5"/>
        <v>46233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222548</v>
      </c>
      <c r="C65" s="41">
        <f t="shared" si="5"/>
        <v>243909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810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405538</v>
      </c>
      <c r="C7" s="19">
        <v>397446</v>
      </c>
      <c r="D7" s="19">
        <v>3047632</v>
      </c>
      <c r="E7" s="19">
        <v>2712798</v>
      </c>
      <c r="F7" s="10">
        <f>((E7*100)/D7)-100</f>
        <v>-10.986693931550789</v>
      </c>
      <c r="G7" s="1"/>
      <c r="H7" s="1"/>
      <c r="I7" s="1"/>
    </row>
    <row r="8" spans="1:12" x14ac:dyDescent="0.25">
      <c r="A8" s="11" t="s">
        <v>42</v>
      </c>
      <c r="B8" s="20">
        <v>117728</v>
      </c>
      <c r="C8" s="20">
        <v>132986</v>
      </c>
      <c r="D8" s="20">
        <v>1072541</v>
      </c>
      <c r="E8" s="20">
        <v>1156767</v>
      </c>
      <c r="F8" s="13">
        <f t="shared" ref="F8:F35" si="0">((E8*100)/D8)-100</f>
        <v>7.8529398876126919</v>
      </c>
      <c r="G8" s="1"/>
      <c r="H8" s="1"/>
      <c r="I8" s="1"/>
    </row>
    <row r="9" spans="1:12" x14ac:dyDescent="0.25">
      <c r="A9" s="8" t="s">
        <v>43</v>
      </c>
      <c r="B9" s="19">
        <v>276657</v>
      </c>
      <c r="C9" s="19">
        <v>394563</v>
      </c>
      <c r="D9" s="19">
        <v>3962683</v>
      </c>
      <c r="E9" s="19">
        <v>4020524</v>
      </c>
      <c r="F9" s="10">
        <f t="shared" si="0"/>
        <v>1.4596423685669464</v>
      </c>
      <c r="G9" s="1"/>
      <c r="H9" s="1"/>
      <c r="I9" s="1"/>
    </row>
    <row r="10" spans="1:12" x14ac:dyDescent="0.25">
      <c r="A10" s="11" t="s">
        <v>44</v>
      </c>
      <c r="B10" s="20">
        <v>200570</v>
      </c>
      <c r="C10" s="20">
        <v>252283</v>
      </c>
      <c r="D10" s="20">
        <v>2010005</v>
      </c>
      <c r="E10" s="20">
        <v>2541321</v>
      </c>
      <c r="F10" s="13">
        <f t="shared" si="0"/>
        <v>26.433566085656508</v>
      </c>
      <c r="G10" s="1"/>
      <c r="H10" s="1"/>
      <c r="I10" s="1"/>
    </row>
    <row r="11" spans="1:12" x14ac:dyDescent="0.25">
      <c r="A11" s="8" t="s">
        <v>45</v>
      </c>
      <c r="B11" s="19">
        <v>128579</v>
      </c>
      <c r="C11" s="19">
        <v>163583</v>
      </c>
      <c r="D11" s="19">
        <v>1837689</v>
      </c>
      <c r="E11" s="19">
        <v>1726091</v>
      </c>
      <c r="F11" s="10">
        <f t="shared" si="0"/>
        <v>-6.07273591995164</v>
      </c>
      <c r="G11" s="1"/>
      <c r="H11" s="1"/>
      <c r="I11" s="1"/>
    </row>
    <row r="12" spans="1:12" x14ac:dyDescent="0.25">
      <c r="A12" s="11" t="s">
        <v>46</v>
      </c>
      <c r="B12" s="20">
        <v>232431</v>
      </c>
      <c r="C12" s="20">
        <v>171592</v>
      </c>
      <c r="D12" s="20">
        <v>1721975</v>
      </c>
      <c r="E12" s="20">
        <v>1773848</v>
      </c>
      <c r="F12" s="13">
        <f t="shared" si="0"/>
        <v>3.0124130721990667</v>
      </c>
      <c r="G12" s="1"/>
      <c r="H12" s="1"/>
      <c r="I12" s="1"/>
    </row>
    <row r="13" spans="1:12" x14ac:dyDescent="0.25">
      <c r="A13" s="8" t="s">
        <v>47</v>
      </c>
      <c r="B13" s="19">
        <v>264637</v>
      </c>
      <c r="C13" s="19">
        <v>191129</v>
      </c>
      <c r="D13" s="19">
        <v>1682077</v>
      </c>
      <c r="E13" s="19">
        <v>1473412</v>
      </c>
      <c r="F13" s="10">
        <f t="shared" si="0"/>
        <v>-12.405199048557236</v>
      </c>
      <c r="G13" s="1"/>
      <c r="H13" s="1"/>
      <c r="I13" s="1"/>
    </row>
    <row r="14" spans="1:12" x14ac:dyDescent="0.25">
      <c r="A14" s="11" t="s">
        <v>48</v>
      </c>
      <c r="B14" s="20">
        <v>372573</v>
      </c>
      <c r="C14" s="20">
        <v>415637</v>
      </c>
      <c r="D14" s="20">
        <v>2575000</v>
      </c>
      <c r="E14" s="20">
        <v>2804807</v>
      </c>
      <c r="F14" s="13">
        <f t="shared" si="0"/>
        <v>8.9245436893203873</v>
      </c>
      <c r="G14" s="1"/>
      <c r="H14" s="1"/>
      <c r="I14" s="1"/>
    </row>
    <row r="15" spans="1:12" x14ac:dyDescent="0.25">
      <c r="A15" s="8" t="s">
        <v>49</v>
      </c>
      <c r="B15" s="19">
        <v>300612</v>
      </c>
      <c r="C15" s="19">
        <v>341277</v>
      </c>
      <c r="D15" s="19">
        <v>2570143</v>
      </c>
      <c r="E15" s="19">
        <v>2975958</v>
      </c>
      <c r="F15" s="10">
        <f t="shared" si="0"/>
        <v>15.7895883614258</v>
      </c>
      <c r="G15" s="1"/>
      <c r="H15" s="1"/>
      <c r="I15" s="1"/>
    </row>
    <row r="16" spans="1:12" x14ac:dyDescent="0.25">
      <c r="A16" s="11" t="s">
        <v>50</v>
      </c>
      <c r="B16" s="20">
        <v>576401</v>
      </c>
      <c r="C16" s="20">
        <v>444312</v>
      </c>
      <c r="D16" s="20">
        <v>3316969</v>
      </c>
      <c r="E16" s="20">
        <v>3516530</v>
      </c>
      <c r="F16" s="13">
        <f t="shared" si="0"/>
        <v>6.0163661463221416</v>
      </c>
      <c r="G16" s="1"/>
      <c r="H16" s="1"/>
      <c r="I16" s="1"/>
    </row>
    <row r="17" spans="1:9" x14ac:dyDescent="0.25">
      <c r="A17" s="8" t="s">
        <v>51</v>
      </c>
      <c r="B17" s="19">
        <v>333232</v>
      </c>
      <c r="C17" s="19">
        <v>397339</v>
      </c>
      <c r="D17" s="19">
        <v>2206275</v>
      </c>
      <c r="E17" s="19">
        <v>2322799</v>
      </c>
      <c r="F17" s="10">
        <f t="shared" si="0"/>
        <v>5.2814812296744549</v>
      </c>
      <c r="G17" s="1"/>
      <c r="H17" s="1"/>
      <c r="I17" s="1"/>
    </row>
    <row r="18" spans="1:9" x14ac:dyDescent="0.25">
      <c r="A18" s="11" t="s">
        <v>52</v>
      </c>
      <c r="B18" s="20">
        <v>3500</v>
      </c>
      <c r="C18" s="20">
        <v>3350</v>
      </c>
      <c r="D18" s="20">
        <v>48440</v>
      </c>
      <c r="E18" s="20">
        <v>43506</v>
      </c>
      <c r="F18" s="13">
        <f t="shared" si="0"/>
        <v>-10.185796862097433</v>
      </c>
      <c r="G18" s="1"/>
      <c r="H18" s="1"/>
      <c r="I18" s="1"/>
    </row>
    <row r="19" spans="1:9" x14ac:dyDescent="0.25">
      <c r="A19" s="8" t="s">
        <v>53</v>
      </c>
      <c r="B19" s="19">
        <v>745339</v>
      </c>
      <c r="C19" s="19">
        <v>851501</v>
      </c>
      <c r="D19" s="19">
        <v>5526577</v>
      </c>
      <c r="E19" s="19">
        <v>5747899</v>
      </c>
      <c r="F19" s="10">
        <f t="shared" si="0"/>
        <v>4.0046849976034053</v>
      </c>
      <c r="G19" s="1"/>
      <c r="H19" s="1"/>
      <c r="I19" s="1"/>
    </row>
    <row r="20" spans="1:9" x14ac:dyDescent="0.25">
      <c r="A20" s="11" t="s">
        <v>54</v>
      </c>
      <c r="B20" s="20">
        <v>1665236</v>
      </c>
      <c r="C20" s="20">
        <v>1424124</v>
      </c>
      <c r="D20" s="20">
        <v>13898421</v>
      </c>
      <c r="E20" s="20">
        <v>12003422</v>
      </c>
      <c r="F20" s="13">
        <f t="shared" si="0"/>
        <v>-13.634635186256048</v>
      </c>
      <c r="G20" s="1"/>
      <c r="H20" s="1"/>
      <c r="I20" s="1"/>
    </row>
    <row r="21" spans="1:9" x14ac:dyDescent="0.25">
      <c r="A21" s="8" t="s">
        <v>55</v>
      </c>
      <c r="B21" s="19">
        <v>603953</v>
      </c>
      <c r="C21" s="19">
        <v>562536</v>
      </c>
      <c r="D21" s="19">
        <v>4341440</v>
      </c>
      <c r="E21" s="19">
        <v>4551374</v>
      </c>
      <c r="F21" s="10">
        <f t="shared" si="0"/>
        <v>4.8355845065231762</v>
      </c>
      <c r="G21" s="1"/>
      <c r="H21" s="1"/>
      <c r="I21" s="1"/>
    </row>
    <row r="22" spans="1:9" x14ac:dyDescent="0.25">
      <c r="A22" s="11" t="s">
        <v>56</v>
      </c>
      <c r="B22" s="20">
        <v>155947</v>
      </c>
      <c r="C22" s="20">
        <v>115594</v>
      </c>
      <c r="D22" s="20">
        <v>1205744</v>
      </c>
      <c r="E22" s="20">
        <v>1127235</v>
      </c>
      <c r="F22" s="13">
        <f t="shared" si="0"/>
        <v>-6.5112494857946643</v>
      </c>
      <c r="G22" s="1"/>
      <c r="H22" s="1"/>
      <c r="I22" s="1"/>
    </row>
    <row r="23" spans="1:9" x14ac:dyDescent="0.25">
      <c r="A23" s="8" t="s">
        <v>57</v>
      </c>
      <c r="B23" s="19">
        <v>182772</v>
      </c>
      <c r="C23" s="19">
        <v>89757</v>
      </c>
      <c r="D23" s="19">
        <v>1372045</v>
      </c>
      <c r="E23" s="19">
        <v>1095008</v>
      </c>
      <c r="F23" s="10">
        <f t="shared" si="0"/>
        <v>-20.191538907251584</v>
      </c>
      <c r="G23" s="1"/>
      <c r="H23" s="1"/>
      <c r="I23" s="1"/>
    </row>
    <row r="24" spans="1:9" x14ac:dyDescent="0.25">
      <c r="A24" s="11" t="s">
        <v>58</v>
      </c>
      <c r="B24" s="20">
        <v>92060</v>
      </c>
      <c r="C24" s="20">
        <v>83563</v>
      </c>
      <c r="D24" s="20">
        <v>709773</v>
      </c>
      <c r="E24" s="20">
        <v>596386</v>
      </c>
      <c r="F24" s="13">
        <f t="shared" si="0"/>
        <v>-15.975107534380712</v>
      </c>
      <c r="G24" s="1"/>
      <c r="H24" s="1"/>
      <c r="I24" s="1"/>
    </row>
    <row r="25" spans="1:9" x14ac:dyDescent="0.25">
      <c r="A25" s="8" t="s">
        <v>59</v>
      </c>
      <c r="B25" s="19">
        <v>4749</v>
      </c>
      <c r="C25" s="19">
        <v>5039</v>
      </c>
      <c r="D25" s="19">
        <v>66566</v>
      </c>
      <c r="E25" s="19">
        <v>34900</v>
      </c>
      <c r="F25" s="10">
        <f t="shared" si="0"/>
        <v>-47.57083195625394</v>
      </c>
      <c r="G25" s="1"/>
      <c r="H25" s="1"/>
      <c r="I25" s="1"/>
    </row>
    <row r="26" spans="1:9" x14ac:dyDescent="0.25">
      <c r="A26" s="11" t="s">
        <v>60</v>
      </c>
      <c r="B26" s="20">
        <v>109773</v>
      </c>
      <c r="C26" s="20">
        <v>78024</v>
      </c>
      <c r="D26" s="20">
        <v>825849</v>
      </c>
      <c r="E26" s="20">
        <v>800644</v>
      </c>
      <c r="F26" s="13">
        <f t="shared" si="0"/>
        <v>-3.0520107186664944</v>
      </c>
      <c r="G26" s="1"/>
      <c r="H26" s="1"/>
      <c r="I26" s="1"/>
    </row>
    <row r="27" spans="1:9" x14ac:dyDescent="0.25">
      <c r="A27" s="8" t="s">
        <v>61</v>
      </c>
      <c r="B27" s="19">
        <v>252507</v>
      </c>
      <c r="C27" s="19">
        <v>190895</v>
      </c>
      <c r="D27" s="19">
        <v>2044464</v>
      </c>
      <c r="E27" s="19">
        <v>2113809</v>
      </c>
      <c r="F27" s="10">
        <f t="shared" si="0"/>
        <v>3.3918425562885943</v>
      </c>
      <c r="G27" s="1"/>
      <c r="H27" s="1"/>
      <c r="I27" s="1"/>
    </row>
    <row r="28" spans="1:9" x14ac:dyDescent="0.25">
      <c r="A28" s="11" t="s">
        <v>62</v>
      </c>
      <c r="B28" s="20">
        <v>163290</v>
      </c>
      <c r="C28" s="20">
        <v>109759</v>
      </c>
      <c r="D28" s="20">
        <v>1179148</v>
      </c>
      <c r="E28" s="20">
        <v>1215287</v>
      </c>
      <c r="F28" s="13">
        <f t="shared" si="0"/>
        <v>3.0648400370436946</v>
      </c>
      <c r="G28" s="1"/>
      <c r="H28" s="1"/>
      <c r="I28" s="1"/>
    </row>
    <row r="29" spans="1:9" x14ac:dyDescent="0.25">
      <c r="A29" s="8" t="s">
        <v>63</v>
      </c>
      <c r="B29" s="19">
        <v>443094</v>
      </c>
      <c r="C29" s="19">
        <v>323821</v>
      </c>
      <c r="D29" s="19">
        <v>3271001</v>
      </c>
      <c r="E29" s="19">
        <v>2763396</v>
      </c>
      <c r="F29" s="10">
        <f t="shared" si="0"/>
        <v>-15.518338270150323</v>
      </c>
      <c r="G29" s="1"/>
      <c r="H29" s="1"/>
      <c r="I29" s="1"/>
    </row>
    <row r="30" spans="1:9" x14ac:dyDescent="0.25">
      <c r="A30" s="11" t="s">
        <v>64</v>
      </c>
      <c r="B30" s="20">
        <v>269312</v>
      </c>
      <c r="C30" s="20">
        <v>304575</v>
      </c>
      <c r="D30" s="20">
        <v>1772010</v>
      </c>
      <c r="E30" s="20">
        <v>1883851</v>
      </c>
      <c r="F30" s="13">
        <f t="shared" si="0"/>
        <v>6.3115332306251162</v>
      </c>
      <c r="G30" s="1"/>
      <c r="H30" s="1"/>
      <c r="I30" s="1"/>
    </row>
    <row r="31" spans="1:9" x14ac:dyDescent="0.25">
      <c r="A31" s="8" t="s">
        <v>65</v>
      </c>
      <c r="B31" s="19">
        <v>1070773</v>
      </c>
      <c r="C31" s="19">
        <v>1197186</v>
      </c>
      <c r="D31" s="19">
        <v>7892360</v>
      </c>
      <c r="E31" s="19">
        <v>7418674</v>
      </c>
      <c r="F31" s="10">
        <f t="shared" si="0"/>
        <v>-6.0018296175035033</v>
      </c>
      <c r="G31" s="1"/>
      <c r="H31" s="1"/>
      <c r="I31" s="1"/>
    </row>
    <row r="32" spans="1:9" x14ac:dyDescent="0.25">
      <c r="A32" s="11" t="s">
        <v>66</v>
      </c>
      <c r="B32" s="20">
        <v>517773</v>
      </c>
      <c r="C32" s="20">
        <v>658404</v>
      </c>
      <c r="D32" s="20">
        <v>4220479</v>
      </c>
      <c r="E32" s="20">
        <v>4778457</v>
      </c>
      <c r="F32" s="13">
        <f t="shared" si="0"/>
        <v>13.22072684166892</v>
      </c>
      <c r="G32" s="1"/>
      <c r="H32" s="1"/>
      <c r="I32" s="1"/>
    </row>
    <row r="33" spans="1:9" x14ac:dyDescent="0.25">
      <c r="A33" s="8" t="s">
        <v>67</v>
      </c>
      <c r="B33" s="19">
        <v>55612</v>
      </c>
      <c r="C33" s="19">
        <v>51925</v>
      </c>
      <c r="D33" s="19">
        <v>461892</v>
      </c>
      <c r="E33" s="19">
        <v>471230</v>
      </c>
      <c r="F33" s="10">
        <f t="shared" si="0"/>
        <v>2.0216847228356443</v>
      </c>
      <c r="G33" s="1"/>
      <c r="H33" s="1"/>
      <c r="I33" s="1"/>
    </row>
    <row r="34" spans="1:9" x14ac:dyDescent="0.25">
      <c r="A34" s="11" t="s">
        <v>68</v>
      </c>
      <c r="B34" s="20">
        <v>58222</v>
      </c>
      <c r="C34" s="20">
        <v>65820</v>
      </c>
      <c r="D34" s="20">
        <v>374749</v>
      </c>
      <c r="E34" s="20">
        <v>408929</v>
      </c>
      <c r="F34" s="13">
        <f t="shared" si="0"/>
        <v>9.1207715030593874</v>
      </c>
      <c r="G34" s="1"/>
      <c r="H34" s="1"/>
      <c r="I34" s="1"/>
    </row>
    <row r="35" spans="1:9" x14ac:dyDescent="0.25">
      <c r="A35" s="14" t="s">
        <v>69</v>
      </c>
      <c r="B35" s="15">
        <f>SUM(B7:B34)</f>
        <v>9602870</v>
      </c>
      <c r="C35" s="15">
        <f t="shared" ref="C35:E35" si="1">SUM(C7:C34)</f>
        <v>9418020</v>
      </c>
      <c r="D35" s="15">
        <f t="shared" si="1"/>
        <v>75213947</v>
      </c>
      <c r="E35" s="15">
        <f t="shared" si="1"/>
        <v>74078862</v>
      </c>
      <c r="F35" s="16">
        <f t="shared" si="0"/>
        <v>-1.5091416489550795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2712798</v>
      </c>
      <c r="C38" s="41">
        <f>D7</f>
        <v>3047632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12003422</v>
      </c>
      <c r="G38" s="42">
        <f>LOOKUP(E38,$A$38:$A$65,$C$38:$C$65)</f>
        <v>13898421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1156767</v>
      </c>
      <c r="C39" s="41">
        <f t="shared" ref="C39:C65" si="5">D8</f>
        <v>1072541</v>
      </c>
      <c r="D39" s="41">
        <f t="shared" ref="D39:D65" si="6">_xlfn.RANK.EQ(B39,$B$38:$B$65)+COUNTIF($B$38:$B$65,B39)-1</f>
        <v>20</v>
      </c>
      <c r="E39" s="42" t="str">
        <f t="shared" si="2"/>
        <v>TARRAGONA</v>
      </c>
      <c r="F39" s="42">
        <f t="shared" ref="F39:F54" si="7">LOOKUP(E39,$A$38:$A$65,$B$38:$B$65)</f>
        <v>7418674</v>
      </c>
      <c r="G39" s="42">
        <f t="shared" ref="G39:G65" si="8">LOOKUP(E39,$A$38:$A$65,$C$38:$C$65)</f>
        <v>7892360</v>
      </c>
    </row>
    <row r="40" spans="1:9" x14ac:dyDescent="0.25">
      <c r="A40" s="42" t="str">
        <f t="shared" si="3"/>
        <v>ALMERIA</v>
      </c>
      <c r="B40" s="41">
        <f t="shared" si="4"/>
        <v>4020524</v>
      </c>
      <c r="C40" s="41">
        <f t="shared" si="5"/>
        <v>3962683</v>
      </c>
      <c r="D40" s="41">
        <f t="shared" si="6"/>
        <v>6</v>
      </c>
      <c r="E40" s="42" t="str">
        <f t="shared" si="2"/>
        <v>FERROL-SAN CIBRAO</v>
      </c>
      <c r="F40" s="42">
        <f t="shared" si="7"/>
        <v>5747899</v>
      </c>
      <c r="G40" s="42">
        <f t="shared" si="8"/>
        <v>5526577</v>
      </c>
    </row>
    <row r="41" spans="1:9" x14ac:dyDescent="0.25">
      <c r="A41" s="42" t="str">
        <f t="shared" si="3"/>
        <v>AVILES</v>
      </c>
      <c r="B41" s="41">
        <f t="shared" si="4"/>
        <v>2541321</v>
      </c>
      <c r="C41" s="41">
        <f t="shared" si="5"/>
        <v>2010005</v>
      </c>
      <c r="D41" s="41">
        <f t="shared" si="6"/>
        <v>12</v>
      </c>
      <c r="E41" s="42" t="str">
        <f t="shared" si="2"/>
        <v>VALENCIA</v>
      </c>
      <c r="F41" s="42">
        <f t="shared" si="7"/>
        <v>4778457</v>
      </c>
      <c r="G41" s="42">
        <f t="shared" si="8"/>
        <v>4220479</v>
      </c>
    </row>
    <row r="42" spans="1:9" x14ac:dyDescent="0.25">
      <c r="A42" s="42" t="str">
        <f t="shared" si="3"/>
        <v>BAHIA DE ALGECIRAS</v>
      </c>
      <c r="B42" s="41">
        <f t="shared" si="4"/>
        <v>1726091</v>
      </c>
      <c r="C42" s="41">
        <f t="shared" si="5"/>
        <v>1837689</v>
      </c>
      <c r="D42" s="41">
        <f t="shared" si="6"/>
        <v>17</v>
      </c>
      <c r="E42" s="42" t="str">
        <f t="shared" si="2"/>
        <v>HUELVA</v>
      </c>
      <c r="F42" s="42">
        <f t="shared" si="7"/>
        <v>4551374</v>
      </c>
      <c r="G42" s="42">
        <f t="shared" si="8"/>
        <v>4341440</v>
      </c>
    </row>
    <row r="43" spans="1:9" x14ac:dyDescent="0.25">
      <c r="A43" s="42" t="str">
        <f t="shared" si="3"/>
        <v>BAHIA DE CADIZ</v>
      </c>
      <c r="B43" s="41">
        <f t="shared" si="4"/>
        <v>1773848</v>
      </c>
      <c r="C43" s="41">
        <f t="shared" si="5"/>
        <v>1721975</v>
      </c>
      <c r="D43" s="41">
        <f t="shared" si="6"/>
        <v>16</v>
      </c>
      <c r="E43" s="42" t="str">
        <f t="shared" si="2"/>
        <v>ALMERIA</v>
      </c>
      <c r="F43" s="42">
        <f t="shared" si="7"/>
        <v>4020524</v>
      </c>
      <c r="G43" s="42">
        <f t="shared" si="8"/>
        <v>3962683</v>
      </c>
    </row>
    <row r="44" spans="1:9" x14ac:dyDescent="0.25">
      <c r="A44" s="42" t="str">
        <f t="shared" si="3"/>
        <v>BALEARES</v>
      </c>
      <c r="B44" s="41">
        <f t="shared" si="4"/>
        <v>1473412</v>
      </c>
      <c r="C44" s="41">
        <f t="shared" si="5"/>
        <v>1682077</v>
      </c>
      <c r="D44" s="41">
        <f t="shared" si="6"/>
        <v>18</v>
      </c>
      <c r="E44" s="42" t="str">
        <f t="shared" si="2"/>
        <v>CARTAGENA</v>
      </c>
      <c r="F44" s="42">
        <f t="shared" si="7"/>
        <v>3516530</v>
      </c>
      <c r="G44" s="42">
        <f t="shared" si="8"/>
        <v>3316969</v>
      </c>
    </row>
    <row r="45" spans="1:9" x14ac:dyDescent="0.25">
      <c r="A45" s="42" t="str">
        <f t="shared" si="3"/>
        <v>BARCELONA</v>
      </c>
      <c r="B45" s="41">
        <f t="shared" si="4"/>
        <v>2804807</v>
      </c>
      <c r="C45" s="41">
        <f t="shared" si="5"/>
        <v>2575000</v>
      </c>
      <c r="D45" s="41">
        <f t="shared" si="6"/>
        <v>9</v>
      </c>
      <c r="E45" s="42" t="str">
        <f t="shared" si="2"/>
        <v>BILBAO</v>
      </c>
      <c r="F45" s="42">
        <f t="shared" si="7"/>
        <v>2975958</v>
      </c>
      <c r="G45" s="42">
        <f t="shared" si="8"/>
        <v>2570143</v>
      </c>
    </row>
    <row r="46" spans="1:9" x14ac:dyDescent="0.25">
      <c r="A46" s="42" t="str">
        <f t="shared" si="3"/>
        <v>BILBAO</v>
      </c>
      <c r="B46" s="41">
        <f t="shared" si="4"/>
        <v>2975958</v>
      </c>
      <c r="C46" s="41">
        <f t="shared" si="5"/>
        <v>2570143</v>
      </c>
      <c r="D46" s="41">
        <f t="shared" si="6"/>
        <v>8</v>
      </c>
      <c r="E46" s="42" t="str">
        <f t="shared" si="2"/>
        <v>BARCELONA</v>
      </c>
      <c r="F46" s="42">
        <f t="shared" si="7"/>
        <v>2804807</v>
      </c>
      <c r="G46" s="42">
        <f t="shared" si="8"/>
        <v>2575000</v>
      </c>
    </row>
    <row r="47" spans="1:9" x14ac:dyDescent="0.25">
      <c r="A47" s="42" t="str">
        <f t="shared" si="3"/>
        <v>CARTAGENA</v>
      </c>
      <c r="B47" s="41">
        <f t="shared" si="4"/>
        <v>3516530</v>
      </c>
      <c r="C47" s="41">
        <f t="shared" si="5"/>
        <v>3316969</v>
      </c>
      <c r="D47" s="41">
        <f t="shared" si="6"/>
        <v>7</v>
      </c>
      <c r="E47" s="42" t="str">
        <f t="shared" si="2"/>
        <v>SANTANDER</v>
      </c>
      <c r="F47" s="42">
        <f t="shared" si="7"/>
        <v>2763396</v>
      </c>
      <c r="G47" s="42">
        <f t="shared" si="8"/>
        <v>3271001</v>
      </c>
    </row>
    <row r="48" spans="1:9" x14ac:dyDescent="0.25">
      <c r="A48" s="42" t="str">
        <f t="shared" si="3"/>
        <v>CASTELLON</v>
      </c>
      <c r="B48" s="41">
        <f t="shared" si="4"/>
        <v>2322799</v>
      </c>
      <c r="C48" s="41">
        <f t="shared" si="5"/>
        <v>2206275</v>
      </c>
      <c r="D48" s="41">
        <f t="shared" si="6"/>
        <v>13</v>
      </c>
      <c r="E48" s="42" t="str">
        <f t="shared" si="2"/>
        <v>A CORUÑA</v>
      </c>
      <c r="F48" s="42">
        <f t="shared" si="7"/>
        <v>2712798</v>
      </c>
      <c r="G48" s="42">
        <f t="shared" si="8"/>
        <v>3047632</v>
      </c>
    </row>
    <row r="49" spans="1:7" x14ac:dyDescent="0.25">
      <c r="A49" s="42" t="str">
        <f t="shared" si="3"/>
        <v>CEUTA</v>
      </c>
      <c r="B49" s="41">
        <f t="shared" si="4"/>
        <v>43506</v>
      </c>
      <c r="C49" s="41">
        <f t="shared" si="5"/>
        <v>48440</v>
      </c>
      <c r="D49" s="41">
        <f t="shared" si="6"/>
        <v>27</v>
      </c>
      <c r="E49" s="42" t="str">
        <f t="shared" si="2"/>
        <v>AVILES</v>
      </c>
      <c r="F49" s="42">
        <f t="shared" si="7"/>
        <v>2541321</v>
      </c>
      <c r="G49" s="42">
        <f t="shared" si="8"/>
        <v>2010005</v>
      </c>
    </row>
    <row r="50" spans="1:7" x14ac:dyDescent="0.25">
      <c r="A50" s="42" t="str">
        <f t="shared" si="3"/>
        <v>FERROL-SAN CIBRAO</v>
      </c>
      <c r="B50" s="41">
        <f t="shared" si="4"/>
        <v>5747899</v>
      </c>
      <c r="C50" s="41">
        <f t="shared" si="5"/>
        <v>5526577</v>
      </c>
      <c r="D50" s="41">
        <f t="shared" si="6"/>
        <v>3</v>
      </c>
      <c r="E50" s="42" t="str">
        <f t="shared" si="2"/>
        <v>CASTELLON</v>
      </c>
      <c r="F50" s="42">
        <f t="shared" si="7"/>
        <v>2322799</v>
      </c>
      <c r="G50" s="42">
        <f t="shared" si="8"/>
        <v>2206275</v>
      </c>
    </row>
    <row r="51" spans="1:7" x14ac:dyDescent="0.25">
      <c r="A51" s="42" t="str">
        <f t="shared" si="3"/>
        <v>GIJON</v>
      </c>
      <c r="B51" s="41">
        <f t="shared" si="4"/>
        <v>12003422</v>
      </c>
      <c r="C51" s="41">
        <f t="shared" si="5"/>
        <v>13898421</v>
      </c>
      <c r="D51" s="41">
        <f t="shared" si="6"/>
        <v>1</v>
      </c>
      <c r="E51" s="42" t="str">
        <f t="shared" si="2"/>
        <v>PASAIA</v>
      </c>
      <c r="F51" s="42">
        <f t="shared" si="7"/>
        <v>2113809</v>
      </c>
      <c r="G51" s="42">
        <f t="shared" si="8"/>
        <v>2044464</v>
      </c>
    </row>
    <row r="52" spans="1:7" x14ac:dyDescent="0.25">
      <c r="A52" s="42" t="str">
        <f t="shared" si="3"/>
        <v>HUELVA</v>
      </c>
      <c r="B52" s="41">
        <f t="shared" si="4"/>
        <v>4551374</v>
      </c>
      <c r="C52" s="41">
        <f t="shared" si="5"/>
        <v>4341440</v>
      </c>
      <c r="D52" s="41">
        <f t="shared" si="6"/>
        <v>5</v>
      </c>
      <c r="E52" s="42" t="str">
        <f t="shared" si="2"/>
        <v>SEVILLA</v>
      </c>
      <c r="F52" s="42">
        <f t="shared" si="7"/>
        <v>1883851</v>
      </c>
      <c r="G52" s="42">
        <f t="shared" si="8"/>
        <v>1772010</v>
      </c>
    </row>
    <row r="53" spans="1:7" x14ac:dyDescent="0.25">
      <c r="A53" s="42" t="str">
        <f t="shared" si="3"/>
        <v>LAS PALMAS</v>
      </c>
      <c r="B53" s="41">
        <f t="shared" si="4"/>
        <v>1127235</v>
      </c>
      <c r="C53" s="41">
        <f t="shared" si="5"/>
        <v>1205744</v>
      </c>
      <c r="D53" s="41">
        <f t="shared" si="6"/>
        <v>21</v>
      </c>
      <c r="E53" s="42" t="str">
        <f t="shared" si="2"/>
        <v>BAHIA DE CADIZ</v>
      </c>
      <c r="F53" s="42">
        <f t="shared" si="7"/>
        <v>1773848</v>
      </c>
      <c r="G53" s="42">
        <f t="shared" si="8"/>
        <v>1721975</v>
      </c>
    </row>
    <row r="54" spans="1:7" x14ac:dyDescent="0.25">
      <c r="A54" s="42" t="str">
        <f t="shared" si="3"/>
        <v>MALAGA</v>
      </c>
      <c r="B54" s="41">
        <f t="shared" si="4"/>
        <v>1095008</v>
      </c>
      <c r="C54" s="41">
        <f t="shared" si="5"/>
        <v>1372045</v>
      </c>
      <c r="D54" s="41">
        <f t="shared" si="6"/>
        <v>22</v>
      </c>
      <c r="E54" s="42" t="str">
        <f t="shared" si="2"/>
        <v>BAHIA DE ALGECIRAS</v>
      </c>
      <c r="F54" s="42">
        <f t="shared" si="7"/>
        <v>1726091</v>
      </c>
      <c r="G54" s="42">
        <f t="shared" si="8"/>
        <v>1837689</v>
      </c>
    </row>
    <row r="55" spans="1:7" x14ac:dyDescent="0.25">
      <c r="A55" s="42" t="str">
        <f t="shared" si="3"/>
        <v>MARIN Y RIA DE PONTEVEDRA</v>
      </c>
      <c r="B55" s="41">
        <f t="shared" si="4"/>
        <v>596386</v>
      </c>
      <c r="C55" s="41">
        <f t="shared" si="5"/>
        <v>709773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1473412</v>
      </c>
      <c r="G55" s="42">
        <f t="shared" si="8"/>
        <v>1682077</v>
      </c>
    </row>
    <row r="56" spans="1:7" x14ac:dyDescent="0.25">
      <c r="A56" s="42" t="str">
        <f t="shared" si="3"/>
        <v>MELILLA</v>
      </c>
      <c r="B56" s="41">
        <f t="shared" si="4"/>
        <v>34900</v>
      </c>
      <c r="C56" s="41">
        <f t="shared" si="5"/>
        <v>66566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1215287</v>
      </c>
      <c r="G56" s="42">
        <f t="shared" si="8"/>
        <v>1179148</v>
      </c>
    </row>
    <row r="57" spans="1:7" x14ac:dyDescent="0.25">
      <c r="A57" s="42" t="str">
        <f t="shared" si="3"/>
        <v>MOTRIL</v>
      </c>
      <c r="B57" s="41">
        <f t="shared" si="4"/>
        <v>800644</v>
      </c>
      <c r="C57" s="41">
        <f t="shared" si="5"/>
        <v>825849</v>
      </c>
      <c r="D57" s="41">
        <f t="shared" si="6"/>
        <v>23</v>
      </c>
      <c r="E57" s="42" t="str">
        <f t="shared" si="2"/>
        <v>ALICANTE</v>
      </c>
      <c r="F57" s="42">
        <f t="shared" si="9"/>
        <v>1156767</v>
      </c>
      <c r="G57" s="42">
        <f t="shared" si="8"/>
        <v>1072541</v>
      </c>
    </row>
    <row r="58" spans="1:7" x14ac:dyDescent="0.25">
      <c r="A58" s="42" t="str">
        <f t="shared" si="3"/>
        <v>PASAIA</v>
      </c>
      <c r="B58" s="41">
        <f t="shared" si="4"/>
        <v>2113809</v>
      </c>
      <c r="C58" s="41">
        <f t="shared" si="5"/>
        <v>2044464</v>
      </c>
      <c r="D58" s="41">
        <f t="shared" si="6"/>
        <v>14</v>
      </c>
      <c r="E58" s="42" t="str">
        <f t="shared" si="2"/>
        <v>LAS PALMAS</v>
      </c>
      <c r="F58" s="42">
        <f t="shared" si="9"/>
        <v>1127235</v>
      </c>
      <c r="G58" s="42">
        <f t="shared" si="8"/>
        <v>1205744</v>
      </c>
    </row>
    <row r="59" spans="1:7" x14ac:dyDescent="0.25">
      <c r="A59" s="42" t="str">
        <f t="shared" si="3"/>
        <v>SANTA CRUZ DE TENERIFE</v>
      </c>
      <c r="B59" s="41">
        <f t="shared" si="4"/>
        <v>1215287</v>
      </c>
      <c r="C59" s="41">
        <f t="shared" si="5"/>
        <v>1179148</v>
      </c>
      <c r="D59" s="41">
        <f t="shared" si="6"/>
        <v>19</v>
      </c>
      <c r="E59" s="42" t="str">
        <f t="shared" si="2"/>
        <v>MALAGA</v>
      </c>
      <c r="F59" s="42">
        <f t="shared" si="9"/>
        <v>1095008</v>
      </c>
      <c r="G59" s="42">
        <f t="shared" si="8"/>
        <v>1372045</v>
      </c>
    </row>
    <row r="60" spans="1:7" x14ac:dyDescent="0.25">
      <c r="A60" s="42" t="str">
        <f t="shared" si="3"/>
        <v>SANTANDER</v>
      </c>
      <c r="B60" s="41">
        <f t="shared" si="4"/>
        <v>2763396</v>
      </c>
      <c r="C60" s="41">
        <f t="shared" si="5"/>
        <v>3271001</v>
      </c>
      <c r="D60" s="41">
        <f t="shared" si="6"/>
        <v>10</v>
      </c>
      <c r="E60" s="42" t="str">
        <f t="shared" si="2"/>
        <v>MOTRIL</v>
      </c>
      <c r="F60" s="42">
        <f t="shared" si="9"/>
        <v>800644</v>
      </c>
      <c r="G60" s="42">
        <f t="shared" si="8"/>
        <v>825849</v>
      </c>
    </row>
    <row r="61" spans="1:7" x14ac:dyDescent="0.25">
      <c r="A61" s="42" t="str">
        <f t="shared" si="3"/>
        <v>SEVILLA</v>
      </c>
      <c r="B61" s="41">
        <f t="shared" si="4"/>
        <v>1883851</v>
      </c>
      <c r="C61" s="41">
        <f t="shared" si="5"/>
        <v>1772010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596386</v>
      </c>
      <c r="G61" s="42">
        <f t="shared" si="8"/>
        <v>709773</v>
      </c>
    </row>
    <row r="62" spans="1:7" x14ac:dyDescent="0.25">
      <c r="A62" s="42" t="str">
        <f t="shared" si="3"/>
        <v>TARRAGONA</v>
      </c>
      <c r="B62" s="41">
        <f t="shared" si="4"/>
        <v>7418674</v>
      </c>
      <c r="C62" s="41">
        <f t="shared" si="5"/>
        <v>7892360</v>
      </c>
      <c r="D62" s="41">
        <f t="shared" si="6"/>
        <v>2</v>
      </c>
      <c r="E62" s="42" t="str">
        <f t="shared" si="2"/>
        <v>VIGO</v>
      </c>
      <c r="F62" s="42">
        <f t="shared" si="9"/>
        <v>471230</v>
      </c>
      <c r="G62" s="42">
        <f t="shared" si="8"/>
        <v>461892</v>
      </c>
    </row>
    <row r="63" spans="1:7" x14ac:dyDescent="0.25">
      <c r="A63" s="42" t="str">
        <f t="shared" si="3"/>
        <v>VALENCIA</v>
      </c>
      <c r="B63" s="41">
        <f t="shared" si="4"/>
        <v>4778457</v>
      </c>
      <c r="C63" s="41">
        <f t="shared" si="5"/>
        <v>4220479</v>
      </c>
      <c r="D63" s="41">
        <f t="shared" si="6"/>
        <v>4</v>
      </c>
      <c r="E63" s="42" t="str">
        <f t="shared" si="2"/>
        <v>VILAGARCIA</v>
      </c>
      <c r="F63" s="42">
        <f t="shared" si="9"/>
        <v>408929</v>
      </c>
      <c r="G63" s="42">
        <f t="shared" si="8"/>
        <v>374749</v>
      </c>
    </row>
    <row r="64" spans="1:7" x14ac:dyDescent="0.25">
      <c r="A64" s="42" t="str">
        <f t="shared" si="3"/>
        <v>VIGO</v>
      </c>
      <c r="B64" s="41">
        <f t="shared" si="4"/>
        <v>471230</v>
      </c>
      <c r="C64" s="41">
        <f t="shared" si="5"/>
        <v>461892</v>
      </c>
      <c r="D64" s="41">
        <f t="shared" si="6"/>
        <v>25</v>
      </c>
      <c r="E64" s="42" t="str">
        <f t="shared" si="2"/>
        <v>CEUTA</v>
      </c>
      <c r="F64" s="42">
        <f t="shared" si="9"/>
        <v>43506</v>
      </c>
      <c r="G64" s="42">
        <f t="shared" si="8"/>
        <v>48440</v>
      </c>
    </row>
    <row r="65" spans="1:7" x14ac:dyDescent="0.25">
      <c r="A65" s="42" t="str">
        <f t="shared" si="3"/>
        <v>VILAGARCIA</v>
      </c>
      <c r="B65" s="41">
        <f t="shared" si="4"/>
        <v>408929</v>
      </c>
      <c r="C65" s="41">
        <f t="shared" si="5"/>
        <v>374749</v>
      </c>
      <c r="D65" s="41">
        <f t="shared" si="6"/>
        <v>26</v>
      </c>
      <c r="E65" s="42" t="str">
        <f t="shared" si="2"/>
        <v>MELILLA</v>
      </c>
      <c r="F65" s="42">
        <f t="shared" si="9"/>
        <v>34900</v>
      </c>
      <c r="G65" s="42">
        <f t="shared" si="8"/>
        <v>66566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70351</v>
      </c>
      <c r="C7" s="21">
        <v>86221</v>
      </c>
      <c r="D7" s="21">
        <v>652201</v>
      </c>
      <c r="E7" s="21">
        <v>799330</v>
      </c>
      <c r="F7" s="10">
        <f>((E7*100)/D7)-100</f>
        <v>22.558843056051742</v>
      </c>
      <c r="G7" s="1"/>
      <c r="H7" s="1"/>
      <c r="I7" s="1"/>
    </row>
    <row r="8" spans="1:12" x14ac:dyDescent="0.25">
      <c r="A8" s="11" t="s">
        <v>42</v>
      </c>
      <c r="B8" s="22">
        <v>135883</v>
      </c>
      <c r="C8" s="22">
        <v>132865</v>
      </c>
      <c r="D8" s="22">
        <v>1102402</v>
      </c>
      <c r="E8" s="22">
        <v>1148915</v>
      </c>
      <c r="F8" s="13">
        <f t="shared" ref="F8:F35" si="0">((E8*100)/D8)-100</f>
        <v>4.2192412568192026</v>
      </c>
      <c r="G8" s="1"/>
      <c r="H8" s="1"/>
      <c r="I8" s="1"/>
    </row>
    <row r="9" spans="1:12" x14ac:dyDescent="0.25">
      <c r="A9" s="8" t="s">
        <v>43</v>
      </c>
      <c r="B9" s="21">
        <v>49354</v>
      </c>
      <c r="C9" s="21">
        <v>33083</v>
      </c>
      <c r="D9" s="21">
        <v>346077</v>
      </c>
      <c r="E9" s="21">
        <v>373506</v>
      </c>
      <c r="F9" s="10">
        <f t="shared" si="0"/>
        <v>7.9256928371431741</v>
      </c>
      <c r="G9" s="1"/>
      <c r="H9" s="1"/>
      <c r="I9" s="1"/>
    </row>
    <row r="10" spans="1:12" x14ac:dyDescent="0.25">
      <c r="A10" s="11" t="s">
        <v>44</v>
      </c>
      <c r="B10" s="22">
        <v>56605</v>
      </c>
      <c r="C10" s="22">
        <v>117317</v>
      </c>
      <c r="D10" s="22">
        <v>662805</v>
      </c>
      <c r="E10" s="22">
        <v>1039155</v>
      </c>
      <c r="F10" s="13">
        <f t="shared" si="0"/>
        <v>56.78140629596939</v>
      </c>
      <c r="G10" s="1"/>
      <c r="H10" s="1"/>
      <c r="I10" s="1"/>
    </row>
    <row r="11" spans="1:12" x14ac:dyDescent="0.25">
      <c r="A11" s="8" t="s">
        <v>45</v>
      </c>
      <c r="B11" s="21">
        <v>3311148</v>
      </c>
      <c r="C11" s="21">
        <v>3596144</v>
      </c>
      <c r="D11" s="21">
        <v>26664289</v>
      </c>
      <c r="E11" s="21">
        <v>27867961</v>
      </c>
      <c r="F11" s="10">
        <f t="shared" si="0"/>
        <v>4.5141724949050825</v>
      </c>
      <c r="G11" s="1"/>
      <c r="H11" s="1"/>
      <c r="I11" s="1"/>
    </row>
    <row r="12" spans="1:12" x14ac:dyDescent="0.25">
      <c r="A12" s="11" t="s">
        <v>46</v>
      </c>
      <c r="B12" s="22">
        <v>236833</v>
      </c>
      <c r="C12" s="22">
        <v>249702</v>
      </c>
      <c r="D12" s="22">
        <v>1942435</v>
      </c>
      <c r="E12" s="22">
        <v>2032146</v>
      </c>
      <c r="F12" s="13">
        <f t="shared" si="0"/>
        <v>4.618481442107452</v>
      </c>
      <c r="G12" s="1"/>
      <c r="H12" s="1"/>
      <c r="I12" s="1"/>
    </row>
    <row r="13" spans="1:12" x14ac:dyDescent="0.25">
      <c r="A13" s="8" t="s">
        <v>47</v>
      </c>
      <c r="B13" s="21">
        <v>869151</v>
      </c>
      <c r="C13" s="21">
        <v>905798</v>
      </c>
      <c r="D13" s="21">
        <v>6023767</v>
      </c>
      <c r="E13" s="21">
        <v>6836316</v>
      </c>
      <c r="F13" s="10">
        <f t="shared" si="0"/>
        <v>13.489050954328079</v>
      </c>
      <c r="G13" s="1"/>
      <c r="H13" s="1"/>
      <c r="I13" s="1"/>
    </row>
    <row r="14" spans="1:12" x14ac:dyDescent="0.25">
      <c r="A14" s="11" t="s">
        <v>48</v>
      </c>
      <c r="B14" s="22">
        <v>2226916</v>
      </c>
      <c r="C14" s="22">
        <v>2686551</v>
      </c>
      <c r="D14" s="22">
        <v>18132321</v>
      </c>
      <c r="E14" s="22">
        <v>21026584</v>
      </c>
      <c r="F14" s="13">
        <f t="shared" si="0"/>
        <v>15.961900299470756</v>
      </c>
      <c r="G14" s="1"/>
      <c r="H14" s="1"/>
      <c r="I14" s="1"/>
    </row>
    <row r="15" spans="1:12" x14ac:dyDescent="0.25">
      <c r="A15" s="8" t="s">
        <v>49</v>
      </c>
      <c r="B15" s="21">
        <v>704107</v>
      </c>
      <c r="C15" s="21">
        <v>919926</v>
      </c>
      <c r="D15" s="21">
        <v>6061842</v>
      </c>
      <c r="E15" s="21">
        <v>6467061</v>
      </c>
      <c r="F15" s="10">
        <f t="shared" si="0"/>
        <v>6.6847502788756259</v>
      </c>
      <c r="G15" s="1"/>
      <c r="H15" s="1"/>
      <c r="I15" s="1"/>
    </row>
    <row r="16" spans="1:12" x14ac:dyDescent="0.25">
      <c r="A16" s="11" t="s">
        <v>50</v>
      </c>
      <c r="B16" s="22">
        <v>91255</v>
      </c>
      <c r="C16" s="22">
        <v>97778</v>
      </c>
      <c r="D16" s="22">
        <v>528184</v>
      </c>
      <c r="E16" s="22">
        <v>624440</v>
      </c>
      <c r="F16" s="13">
        <f t="shared" si="0"/>
        <v>18.223952259061235</v>
      </c>
      <c r="G16" s="1"/>
      <c r="H16" s="1"/>
      <c r="I16" s="1"/>
    </row>
    <row r="17" spans="1:9" x14ac:dyDescent="0.25">
      <c r="A17" s="8" t="s">
        <v>51</v>
      </c>
      <c r="B17" s="21">
        <v>73400</v>
      </c>
      <c r="C17" s="21">
        <v>133079</v>
      </c>
      <c r="D17" s="21">
        <v>732207</v>
      </c>
      <c r="E17" s="21">
        <v>906172</v>
      </c>
      <c r="F17" s="10">
        <f t="shared" si="0"/>
        <v>23.758991651268019</v>
      </c>
      <c r="G17" s="1"/>
      <c r="H17" s="1"/>
      <c r="I17" s="1"/>
    </row>
    <row r="18" spans="1:9" x14ac:dyDescent="0.25">
      <c r="A18" s="11" t="s">
        <v>52</v>
      </c>
      <c r="B18" s="22">
        <v>75777</v>
      </c>
      <c r="C18" s="22">
        <v>76189</v>
      </c>
      <c r="D18" s="22">
        <v>551002</v>
      </c>
      <c r="E18" s="22">
        <v>569445</v>
      </c>
      <c r="F18" s="13">
        <f t="shared" si="0"/>
        <v>3.347174783394621</v>
      </c>
      <c r="G18" s="1"/>
      <c r="H18" s="1"/>
      <c r="I18" s="1"/>
    </row>
    <row r="19" spans="1:9" x14ac:dyDescent="0.25">
      <c r="A19" s="8" t="s">
        <v>53</v>
      </c>
      <c r="B19" s="21">
        <v>46719</v>
      </c>
      <c r="C19" s="21">
        <v>42332</v>
      </c>
      <c r="D19" s="21">
        <v>333804</v>
      </c>
      <c r="E19" s="21">
        <v>336560</v>
      </c>
      <c r="F19" s="10">
        <f t="shared" si="0"/>
        <v>0.82563420450324543</v>
      </c>
      <c r="G19" s="1"/>
      <c r="H19" s="1"/>
      <c r="I19" s="1"/>
    </row>
    <row r="20" spans="1:9" x14ac:dyDescent="0.25">
      <c r="A20" s="11" t="s">
        <v>54</v>
      </c>
      <c r="B20" s="22">
        <v>31742</v>
      </c>
      <c r="C20" s="22">
        <v>29030</v>
      </c>
      <c r="D20" s="22">
        <v>339453</v>
      </c>
      <c r="E20" s="22">
        <v>373936</v>
      </c>
      <c r="F20" s="13">
        <f t="shared" si="0"/>
        <v>10.158401899526595</v>
      </c>
      <c r="G20" s="1"/>
      <c r="H20" s="1"/>
      <c r="I20" s="1"/>
    </row>
    <row r="21" spans="1:9" x14ac:dyDescent="0.25">
      <c r="A21" s="8" t="s">
        <v>55</v>
      </c>
      <c r="B21" s="21">
        <v>38447</v>
      </c>
      <c r="C21" s="21">
        <v>33284</v>
      </c>
      <c r="D21" s="21">
        <v>287262</v>
      </c>
      <c r="E21" s="21">
        <v>319554</v>
      </c>
      <c r="F21" s="10">
        <f t="shared" si="0"/>
        <v>11.241305846230972</v>
      </c>
      <c r="G21" s="1"/>
      <c r="H21" s="1"/>
      <c r="I21" s="1"/>
    </row>
    <row r="22" spans="1:9" x14ac:dyDescent="0.25">
      <c r="A22" s="11" t="s">
        <v>56</v>
      </c>
      <c r="B22" s="22">
        <v>1494465</v>
      </c>
      <c r="C22" s="22">
        <v>1586416</v>
      </c>
      <c r="D22" s="22">
        <v>11044589</v>
      </c>
      <c r="E22" s="22">
        <v>11156498</v>
      </c>
      <c r="F22" s="13">
        <f t="shared" si="0"/>
        <v>1.0132473014613765</v>
      </c>
      <c r="G22" s="1"/>
      <c r="H22" s="1"/>
      <c r="I22" s="1"/>
    </row>
    <row r="23" spans="1:9" x14ac:dyDescent="0.25">
      <c r="A23" s="8" t="s">
        <v>57</v>
      </c>
      <c r="B23" s="21">
        <v>240022</v>
      </c>
      <c r="C23" s="21">
        <v>209825</v>
      </c>
      <c r="D23" s="21">
        <v>1579833</v>
      </c>
      <c r="E23" s="21">
        <v>1842396</v>
      </c>
      <c r="F23" s="10">
        <f t="shared" si="0"/>
        <v>16.61966802820298</v>
      </c>
      <c r="G23" s="1"/>
      <c r="H23" s="1"/>
      <c r="I23" s="1"/>
    </row>
    <row r="24" spans="1:9" x14ac:dyDescent="0.25">
      <c r="A24" s="11" t="s">
        <v>58</v>
      </c>
      <c r="B24" s="22">
        <v>70095</v>
      </c>
      <c r="C24" s="22">
        <v>62217</v>
      </c>
      <c r="D24" s="22">
        <v>566700</v>
      </c>
      <c r="E24" s="22">
        <v>601244</v>
      </c>
      <c r="F24" s="13">
        <f t="shared" si="0"/>
        <v>6.095641432856894</v>
      </c>
      <c r="G24" s="1"/>
      <c r="H24" s="1"/>
      <c r="I24" s="1"/>
    </row>
    <row r="25" spans="1:9" x14ac:dyDescent="0.25">
      <c r="A25" s="8" t="s">
        <v>59</v>
      </c>
      <c r="B25" s="21">
        <v>54409</v>
      </c>
      <c r="C25" s="21">
        <v>63510</v>
      </c>
      <c r="D25" s="21">
        <v>420042</v>
      </c>
      <c r="E25" s="21">
        <v>458536</v>
      </c>
      <c r="F25" s="10">
        <f t="shared" si="0"/>
        <v>9.1643216630717887</v>
      </c>
      <c r="G25" s="1"/>
      <c r="H25" s="1"/>
      <c r="I25" s="1"/>
    </row>
    <row r="26" spans="1:9" x14ac:dyDescent="0.25">
      <c r="A26" s="11" t="s">
        <v>60</v>
      </c>
      <c r="B26" s="22">
        <v>20066</v>
      </c>
      <c r="C26" s="22">
        <v>23892</v>
      </c>
      <c r="D26" s="22">
        <v>138304</v>
      </c>
      <c r="E26" s="22">
        <v>164274</v>
      </c>
      <c r="F26" s="13">
        <f t="shared" si="0"/>
        <v>18.777475705691813</v>
      </c>
      <c r="G26" s="1"/>
      <c r="H26" s="1"/>
      <c r="I26" s="1"/>
    </row>
    <row r="27" spans="1:9" x14ac:dyDescent="0.25">
      <c r="A27" s="8" t="s">
        <v>61</v>
      </c>
      <c r="B27" s="21">
        <v>141962</v>
      </c>
      <c r="C27" s="21">
        <v>124136</v>
      </c>
      <c r="D27" s="21">
        <v>1397168</v>
      </c>
      <c r="E27" s="21">
        <v>1460200</v>
      </c>
      <c r="F27" s="10">
        <f t="shared" si="0"/>
        <v>4.5114116555775752</v>
      </c>
      <c r="G27" s="1"/>
      <c r="H27" s="1"/>
      <c r="I27" s="1"/>
    </row>
    <row r="28" spans="1:9" x14ac:dyDescent="0.25">
      <c r="A28" s="11" t="s">
        <v>62</v>
      </c>
      <c r="B28" s="22">
        <v>611721</v>
      </c>
      <c r="C28" s="22">
        <v>586942</v>
      </c>
      <c r="D28" s="22">
        <v>4803202</v>
      </c>
      <c r="E28" s="22">
        <v>4787975</v>
      </c>
      <c r="F28" s="13">
        <f t="shared" si="0"/>
        <v>-0.31701768944965636</v>
      </c>
      <c r="G28" s="1"/>
      <c r="H28" s="1"/>
      <c r="I28" s="1"/>
    </row>
    <row r="29" spans="1:9" x14ac:dyDescent="0.25">
      <c r="A29" s="8" t="s">
        <v>63</v>
      </c>
      <c r="B29" s="21">
        <v>86546</v>
      </c>
      <c r="C29" s="21">
        <v>88421</v>
      </c>
      <c r="D29" s="21">
        <v>800216</v>
      </c>
      <c r="E29" s="21">
        <v>818446</v>
      </c>
      <c r="F29" s="10">
        <f t="shared" si="0"/>
        <v>2.2781349035760314</v>
      </c>
      <c r="G29" s="1"/>
      <c r="H29" s="1"/>
      <c r="I29" s="1"/>
    </row>
    <row r="30" spans="1:9" x14ac:dyDescent="0.25">
      <c r="A30" s="11" t="s">
        <v>64</v>
      </c>
      <c r="B30" s="22">
        <v>125402</v>
      </c>
      <c r="C30" s="22">
        <v>198918</v>
      </c>
      <c r="D30" s="22">
        <v>1059255</v>
      </c>
      <c r="E30" s="22">
        <v>1424899</v>
      </c>
      <c r="F30" s="13">
        <f t="shared" si="0"/>
        <v>34.518977960925355</v>
      </c>
      <c r="G30" s="1"/>
      <c r="H30" s="1"/>
      <c r="I30" s="1"/>
    </row>
    <row r="31" spans="1:9" x14ac:dyDescent="0.25">
      <c r="A31" s="8" t="s">
        <v>65</v>
      </c>
      <c r="B31" s="21">
        <v>76672</v>
      </c>
      <c r="C31" s="21">
        <v>92303</v>
      </c>
      <c r="D31" s="21">
        <v>756595</v>
      </c>
      <c r="E31" s="21">
        <v>909311</v>
      </c>
      <c r="F31" s="10">
        <f t="shared" si="0"/>
        <v>20.184643038878136</v>
      </c>
      <c r="G31" s="1"/>
      <c r="H31" s="1"/>
      <c r="I31" s="1"/>
    </row>
    <row r="32" spans="1:9" x14ac:dyDescent="0.25">
      <c r="A32" s="11" t="s">
        <v>66</v>
      </c>
      <c r="B32" s="22">
        <v>2702916</v>
      </c>
      <c r="C32" s="22">
        <v>2934502</v>
      </c>
      <c r="D32" s="22">
        <v>21952377</v>
      </c>
      <c r="E32" s="22">
        <v>23660042</v>
      </c>
      <c r="F32" s="13">
        <f t="shared" si="0"/>
        <v>7.7789525936075137</v>
      </c>
      <c r="G32" s="1"/>
      <c r="H32" s="1"/>
      <c r="I32" s="1"/>
    </row>
    <row r="33" spans="1:9" x14ac:dyDescent="0.25">
      <c r="A33" s="8" t="s">
        <v>67</v>
      </c>
      <c r="B33" s="21">
        <v>204242</v>
      </c>
      <c r="C33" s="21">
        <v>264724</v>
      </c>
      <c r="D33" s="21">
        <v>2336983</v>
      </c>
      <c r="E33" s="21">
        <v>2504602</v>
      </c>
      <c r="F33" s="10">
        <f t="shared" si="0"/>
        <v>7.1724526879314112</v>
      </c>
      <c r="G33" s="1"/>
      <c r="H33" s="1"/>
      <c r="I33" s="1"/>
    </row>
    <row r="34" spans="1:9" x14ac:dyDescent="0.25">
      <c r="A34" s="11" t="s">
        <v>68</v>
      </c>
      <c r="B34" s="22">
        <v>23187</v>
      </c>
      <c r="C34" s="22">
        <v>17893</v>
      </c>
      <c r="D34" s="22">
        <v>165843</v>
      </c>
      <c r="E34" s="22">
        <v>147994</v>
      </c>
      <c r="F34" s="13">
        <f t="shared" si="0"/>
        <v>-10.762588713421735</v>
      </c>
      <c r="G34" s="1"/>
      <c r="H34" s="1"/>
      <c r="I34" s="1"/>
    </row>
    <row r="35" spans="1:9" x14ac:dyDescent="0.25">
      <c r="A35" s="14" t="s">
        <v>69</v>
      </c>
      <c r="B35" s="15">
        <f>SUM(B7:B34)</f>
        <v>13869393</v>
      </c>
      <c r="C35" s="15">
        <f t="shared" ref="C35:E35" si="1">SUM(C7:C34)</f>
        <v>15392998</v>
      </c>
      <c r="D35" s="15">
        <f t="shared" si="1"/>
        <v>111381158</v>
      </c>
      <c r="E35" s="15">
        <f t="shared" si="1"/>
        <v>120657498</v>
      </c>
      <c r="F35" s="16">
        <f t="shared" si="0"/>
        <v>8.328464317097513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799330</v>
      </c>
      <c r="C38" s="41">
        <f>D7</f>
        <v>652201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27867961</v>
      </c>
      <c r="G38" s="42">
        <f>LOOKUP(E38,$A$38:$A$65,$C$38:$C$65)</f>
        <v>26664289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1148915</v>
      </c>
      <c r="C39" s="41">
        <f t="shared" ref="C39:C65" si="5">D8</f>
        <v>1102402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23660042</v>
      </c>
      <c r="G39" s="42">
        <f t="shared" ref="G39:G65" si="8">LOOKUP(E39,$A$38:$A$65,$C$38:$C$65)</f>
        <v>21952377</v>
      </c>
    </row>
    <row r="40" spans="1:9" x14ac:dyDescent="0.25">
      <c r="A40" s="42" t="str">
        <f t="shared" si="3"/>
        <v>ALMERIA</v>
      </c>
      <c r="B40" s="41">
        <f t="shared" si="4"/>
        <v>373506</v>
      </c>
      <c r="C40" s="41">
        <f t="shared" si="5"/>
        <v>346077</v>
      </c>
      <c r="D40" s="41">
        <f t="shared" si="6"/>
        <v>24</v>
      </c>
      <c r="E40" s="42" t="str">
        <f t="shared" si="2"/>
        <v>BARCELONA</v>
      </c>
      <c r="F40" s="42">
        <f t="shared" si="7"/>
        <v>21026584</v>
      </c>
      <c r="G40" s="42">
        <f t="shared" si="8"/>
        <v>18132321</v>
      </c>
    </row>
    <row r="41" spans="1:9" x14ac:dyDescent="0.25">
      <c r="A41" s="42" t="str">
        <f t="shared" si="3"/>
        <v>AVILES</v>
      </c>
      <c r="B41" s="41">
        <f t="shared" si="4"/>
        <v>1039155</v>
      </c>
      <c r="C41" s="41">
        <f t="shared" si="5"/>
        <v>662805</v>
      </c>
      <c r="D41" s="41">
        <f t="shared" si="6"/>
        <v>14</v>
      </c>
      <c r="E41" s="42" t="str">
        <f t="shared" si="2"/>
        <v>LAS PALMAS</v>
      </c>
      <c r="F41" s="42">
        <f t="shared" si="7"/>
        <v>11156498</v>
      </c>
      <c r="G41" s="42">
        <f t="shared" si="8"/>
        <v>11044589</v>
      </c>
    </row>
    <row r="42" spans="1:9" x14ac:dyDescent="0.25">
      <c r="A42" s="42" t="str">
        <f t="shared" si="3"/>
        <v>BAHIA DE ALGECIRAS</v>
      </c>
      <c r="B42" s="41">
        <f t="shared" si="4"/>
        <v>27867961</v>
      </c>
      <c r="C42" s="41">
        <f t="shared" si="5"/>
        <v>26664289</v>
      </c>
      <c r="D42" s="41">
        <f t="shared" si="6"/>
        <v>1</v>
      </c>
      <c r="E42" s="42" t="str">
        <f t="shared" si="2"/>
        <v>BALEARES</v>
      </c>
      <c r="F42" s="42">
        <f t="shared" si="7"/>
        <v>6836316</v>
      </c>
      <c r="G42" s="42">
        <f t="shared" si="8"/>
        <v>6023767</v>
      </c>
    </row>
    <row r="43" spans="1:9" x14ac:dyDescent="0.25">
      <c r="A43" s="42" t="str">
        <f t="shared" si="3"/>
        <v>BAHIA DE CADIZ</v>
      </c>
      <c r="B43" s="41">
        <f t="shared" si="4"/>
        <v>2032146</v>
      </c>
      <c r="C43" s="41">
        <f t="shared" si="5"/>
        <v>1942435</v>
      </c>
      <c r="D43" s="41">
        <f t="shared" si="6"/>
        <v>9</v>
      </c>
      <c r="E43" s="42" t="str">
        <f t="shared" si="2"/>
        <v>BILBAO</v>
      </c>
      <c r="F43" s="42">
        <f t="shared" si="7"/>
        <v>6467061</v>
      </c>
      <c r="G43" s="42">
        <f t="shared" si="8"/>
        <v>6061842</v>
      </c>
    </row>
    <row r="44" spans="1:9" x14ac:dyDescent="0.25">
      <c r="A44" s="42" t="str">
        <f t="shared" si="3"/>
        <v>BALEARES</v>
      </c>
      <c r="B44" s="41">
        <f t="shared" si="4"/>
        <v>6836316</v>
      </c>
      <c r="C44" s="41">
        <f t="shared" si="5"/>
        <v>6023767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4787975</v>
      </c>
      <c r="G44" s="42">
        <f t="shared" si="8"/>
        <v>4803202</v>
      </c>
    </row>
    <row r="45" spans="1:9" x14ac:dyDescent="0.25">
      <c r="A45" s="42" t="str">
        <f t="shared" si="3"/>
        <v>BARCELONA</v>
      </c>
      <c r="B45" s="41">
        <f t="shared" si="4"/>
        <v>21026584</v>
      </c>
      <c r="C45" s="41">
        <f t="shared" si="5"/>
        <v>18132321</v>
      </c>
      <c r="D45" s="41">
        <f t="shared" si="6"/>
        <v>3</v>
      </c>
      <c r="E45" s="42" t="str">
        <f t="shared" si="2"/>
        <v>VIGO</v>
      </c>
      <c r="F45" s="42">
        <f t="shared" si="7"/>
        <v>2504602</v>
      </c>
      <c r="G45" s="42">
        <f t="shared" si="8"/>
        <v>2336983</v>
      </c>
    </row>
    <row r="46" spans="1:9" x14ac:dyDescent="0.25">
      <c r="A46" s="42" t="str">
        <f t="shared" si="3"/>
        <v>BILBAO</v>
      </c>
      <c r="B46" s="41">
        <f t="shared" si="4"/>
        <v>6467061</v>
      </c>
      <c r="C46" s="41">
        <f t="shared" si="5"/>
        <v>6061842</v>
      </c>
      <c r="D46" s="41">
        <f t="shared" si="6"/>
        <v>6</v>
      </c>
      <c r="E46" s="42" t="str">
        <f t="shared" si="2"/>
        <v>BAHIA DE CADIZ</v>
      </c>
      <c r="F46" s="42">
        <f t="shared" si="7"/>
        <v>2032146</v>
      </c>
      <c r="G46" s="42">
        <f t="shared" si="8"/>
        <v>1942435</v>
      </c>
    </row>
    <row r="47" spans="1:9" x14ac:dyDescent="0.25">
      <c r="A47" s="42" t="str">
        <f t="shared" si="3"/>
        <v>CARTAGENA</v>
      </c>
      <c r="B47" s="41">
        <f t="shared" si="4"/>
        <v>624440</v>
      </c>
      <c r="C47" s="41">
        <f t="shared" si="5"/>
        <v>528184</v>
      </c>
      <c r="D47" s="41">
        <f t="shared" si="6"/>
        <v>19</v>
      </c>
      <c r="E47" s="42" t="str">
        <f t="shared" si="2"/>
        <v>MALAGA</v>
      </c>
      <c r="F47" s="42">
        <f t="shared" si="7"/>
        <v>1842396</v>
      </c>
      <c r="G47" s="42">
        <f t="shared" si="8"/>
        <v>1579833</v>
      </c>
    </row>
    <row r="48" spans="1:9" x14ac:dyDescent="0.25">
      <c r="A48" s="42" t="str">
        <f t="shared" si="3"/>
        <v>CASTELLON</v>
      </c>
      <c r="B48" s="41">
        <f t="shared" si="4"/>
        <v>906172</v>
      </c>
      <c r="C48" s="41">
        <f t="shared" si="5"/>
        <v>732207</v>
      </c>
      <c r="D48" s="41">
        <f t="shared" si="6"/>
        <v>16</v>
      </c>
      <c r="E48" s="42" t="str">
        <f t="shared" si="2"/>
        <v>PASAIA</v>
      </c>
      <c r="F48" s="42">
        <f t="shared" si="7"/>
        <v>1460200</v>
      </c>
      <c r="G48" s="42">
        <f t="shared" si="8"/>
        <v>1397168</v>
      </c>
    </row>
    <row r="49" spans="1:7" x14ac:dyDescent="0.25">
      <c r="A49" s="42" t="str">
        <f t="shared" si="3"/>
        <v>CEUTA</v>
      </c>
      <c r="B49" s="41">
        <f t="shared" si="4"/>
        <v>569445</v>
      </c>
      <c r="C49" s="41">
        <f t="shared" si="5"/>
        <v>551002</v>
      </c>
      <c r="D49" s="41">
        <f t="shared" si="6"/>
        <v>21</v>
      </c>
      <c r="E49" s="42" t="str">
        <f t="shared" si="2"/>
        <v>SEVILLA</v>
      </c>
      <c r="F49" s="42">
        <f t="shared" si="7"/>
        <v>1424899</v>
      </c>
      <c r="G49" s="42">
        <f t="shared" si="8"/>
        <v>1059255</v>
      </c>
    </row>
    <row r="50" spans="1:7" x14ac:dyDescent="0.25">
      <c r="A50" s="42" t="str">
        <f t="shared" si="3"/>
        <v>FERROL-SAN CIBRAO</v>
      </c>
      <c r="B50" s="41">
        <f t="shared" si="4"/>
        <v>336560</v>
      </c>
      <c r="C50" s="41">
        <f t="shared" si="5"/>
        <v>333804</v>
      </c>
      <c r="D50" s="41">
        <f t="shared" si="6"/>
        <v>25</v>
      </c>
      <c r="E50" s="42" t="str">
        <f t="shared" si="2"/>
        <v>ALICANTE</v>
      </c>
      <c r="F50" s="42">
        <f t="shared" si="7"/>
        <v>1148915</v>
      </c>
      <c r="G50" s="42">
        <f t="shared" si="8"/>
        <v>1102402</v>
      </c>
    </row>
    <row r="51" spans="1:7" x14ac:dyDescent="0.25">
      <c r="A51" s="42" t="str">
        <f t="shared" si="3"/>
        <v>GIJON</v>
      </c>
      <c r="B51" s="41">
        <f t="shared" si="4"/>
        <v>373936</v>
      </c>
      <c r="C51" s="41">
        <f t="shared" si="5"/>
        <v>339453</v>
      </c>
      <c r="D51" s="41">
        <f t="shared" si="6"/>
        <v>23</v>
      </c>
      <c r="E51" s="42" t="str">
        <f t="shared" si="2"/>
        <v>AVILES</v>
      </c>
      <c r="F51" s="42">
        <f t="shared" si="7"/>
        <v>1039155</v>
      </c>
      <c r="G51" s="42">
        <f t="shared" si="8"/>
        <v>662805</v>
      </c>
    </row>
    <row r="52" spans="1:7" x14ac:dyDescent="0.25">
      <c r="A52" s="42" t="str">
        <f t="shared" si="3"/>
        <v>HUELVA</v>
      </c>
      <c r="B52" s="41">
        <f t="shared" si="4"/>
        <v>319554</v>
      </c>
      <c r="C52" s="41">
        <f t="shared" si="5"/>
        <v>287262</v>
      </c>
      <c r="D52" s="41">
        <f t="shared" si="6"/>
        <v>26</v>
      </c>
      <c r="E52" s="42" t="str">
        <f t="shared" si="2"/>
        <v>TARRAGONA</v>
      </c>
      <c r="F52" s="42">
        <f t="shared" si="7"/>
        <v>909311</v>
      </c>
      <c r="G52" s="42">
        <f t="shared" si="8"/>
        <v>756595</v>
      </c>
    </row>
    <row r="53" spans="1:7" x14ac:dyDescent="0.25">
      <c r="A53" s="42" t="str">
        <f t="shared" si="3"/>
        <v>LAS PALMAS</v>
      </c>
      <c r="B53" s="41">
        <f t="shared" si="4"/>
        <v>11156498</v>
      </c>
      <c r="C53" s="41">
        <f t="shared" si="5"/>
        <v>11044589</v>
      </c>
      <c r="D53" s="41">
        <f t="shared" si="6"/>
        <v>4</v>
      </c>
      <c r="E53" s="42" t="str">
        <f t="shared" si="2"/>
        <v>CASTELLON</v>
      </c>
      <c r="F53" s="42">
        <f t="shared" si="7"/>
        <v>906172</v>
      </c>
      <c r="G53" s="42">
        <f t="shared" si="8"/>
        <v>732207</v>
      </c>
    </row>
    <row r="54" spans="1:7" x14ac:dyDescent="0.25">
      <c r="A54" s="42" t="str">
        <f t="shared" si="3"/>
        <v>MALAGA</v>
      </c>
      <c r="B54" s="41">
        <f t="shared" si="4"/>
        <v>1842396</v>
      </c>
      <c r="C54" s="41">
        <f t="shared" si="5"/>
        <v>1579833</v>
      </c>
      <c r="D54" s="41">
        <f t="shared" si="6"/>
        <v>10</v>
      </c>
      <c r="E54" s="42" t="str">
        <f t="shared" si="2"/>
        <v>SANTANDER</v>
      </c>
      <c r="F54" s="42">
        <f t="shared" si="7"/>
        <v>818446</v>
      </c>
      <c r="G54" s="42">
        <f t="shared" si="8"/>
        <v>800216</v>
      </c>
    </row>
    <row r="55" spans="1:7" x14ac:dyDescent="0.25">
      <c r="A55" s="42" t="str">
        <f t="shared" si="3"/>
        <v>MARIN Y RIA DE PONTEVEDRA</v>
      </c>
      <c r="B55" s="41">
        <f t="shared" si="4"/>
        <v>601244</v>
      </c>
      <c r="C55" s="41">
        <f t="shared" si="5"/>
        <v>566700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799330</v>
      </c>
      <c r="G55" s="42">
        <f t="shared" si="8"/>
        <v>652201</v>
      </c>
    </row>
    <row r="56" spans="1:7" x14ac:dyDescent="0.25">
      <c r="A56" s="42" t="str">
        <f t="shared" si="3"/>
        <v>MELILLA</v>
      </c>
      <c r="B56" s="41">
        <f t="shared" si="4"/>
        <v>458536</v>
      </c>
      <c r="C56" s="41">
        <f t="shared" si="5"/>
        <v>420042</v>
      </c>
      <c r="D56" s="41">
        <f t="shared" si="6"/>
        <v>22</v>
      </c>
      <c r="E56" s="42" t="str">
        <f t="shared" si="2"/>
        <v>CARTAGENA</v>
      </c>
      <c r="F56" s="42">
        <f t="shared" si="9"/>
        <v>624440</v>
      </c>
      <c r="G56" s="42">
        <f t="shared" si="8"/>
        <v>528184</v>
      </c>
    </row>
    <row r="57" spans="1:7" x14ac:dyDescent="0.25">
      <c r="A57" s="42" t="str">
        <f t="shared" si="3"/>
        <v>MOTRIL</v>
      </c>
      <c r="B57" s="41">
        <f t="shared" si="4"/>
        <v>164274</v>
      </c>
      <c r="C57" s="41">
        <f t="shared" si="5"/>
        <v>138304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601244</v>
      </c>
      <c r="G57" s="42">
        <f t="shared" si="8"/>
        <v>566700</v>
      </c>
    </row>
    <row r="58" spans="1:7" x14ac:dyDescent="0.25">
      <c r="A58" s="42" t="str">
        <f t="shared" si="3"/>
        <v>PASAIA</v>
      </c>
      <c r="B58" s="41">
        <f t="shared" si="4"/>
        <v>1460200</v>
      </c>
      <c r="C58" s="41">
        <f t="shared" si="5"/>
        <v>1397168</v>
      </c>
      <c r="D58" s="41">
        <f t="shared" si="6"/>
        <v>11</v>
      </c>
      <c r="E58" s="42" t="str">
        <f t="shared" si="2"/>
        <v>CEUTA</v>
      </c>
      <c r="F58" s="42">
        <f t="shared" si="9"/>
        <v>569445</v>
      </c>
      <c r="G58" s="42">
        <f t="shared" si="8"/>
        <v>551002</v>
      </c>
    </row>
    <row r="59" spans="1:7" x14ac:dyDescent="0.25">
      <c r="A59" s="42" t="str">
        <f t="shared" si="3"/>
        <v>SANTA CRUZ DE TENERIFE</v>
      </c>
      <c r="B59" s="41">
        <f t="shared" si="4"/>
        <v>4787975</v>
      </c>
      <c r="C59" s="41">
        <f t="shared" si="5"/>
        <v>4803202</v>
      </c>
      <c r="D59" s="41">
        <f t="shared" si="6"/>
        <v>7</v>
      </c>
      <c r="E59" s="42" t="str">
        <f t="shared" si="2"/>
        <v>MELILLA</v>
      </c>
      <c r="F59" s="42">
        <f t="shared" si="9"/>
        <v>458536</v>
      </c>
      <c r="G59" s="42">
        <f t="shared" si="8"/>
        <v>420042</v>
      </c>
    </row>
    <row r="60" spans="1:7" x14ac:dyDescent="0.25">
      <c r="A60" s="42" t="str">
        <f t="shared" si="3"/>
        <v>SANTANDER</v>
      </c>
      <c r="B60" s="41">
        <f t="shared" si="4"/>
        <v>818446</v>
      </c>
      <c r="C60" s="41">
        <f t="shared" si="5"/>
        <v>800216</v>
      </c>
      <c r="D60" s="41">
        <f t="shared" si="6"/>
        <v>17</v>
      </c>
      <c r="E60" s="42" t="str">
        <f t="shared" si="2"/>
        <v>GIJON</v>
      </c>
      <c r="F60" s="42">
        <f t="shared" si="9"/>
        <v>373936</v>
      </c>
      <c r="G60" s="42">
        <f t="shared" si="8"/>
        <v>339453</v>
      </c>
    </row>
    <row r="61" spans="1:7" x14ac:dyDescent="0.25">
      <c r="A61" s="42" t="str">
        <f t="shared" si="3"/>
        <v>SEVILLA</v>
      </c>
      <c r="B61" s="41">
        <f t="shared" si="4"/>
        <v>1424899</v>
      </c>
      <c r="C61" s="41">
        <f t="shared" si="5"/>
        <v>1059255</v>
      </c>
      <c r="D61" s="41">
        <f t="shared" si="6"/>
        <v>12</v>
      </c>
      <c r="E61" s="42" t="str">
        <f t="shared" si="2"/>
        <v>ALMERIA</v>
      </c>
      <c r="F61" s="42">
        <f t="shared" si="9"/>
        <v>373506</v>
      </c>
      <c r="G61" s="42">
        <f t="shared" si="8"/>
        <v>346077</v>
      </c>
    </row>
    <row r="62" spans="1:7" x14ac:dyDescent="0.25">
      <c r="A62" s="42" t="str">
        <f t="shared" si="3"/>
        <v>TARRAGONA</v>
      </c>
      <c r="B62" s="41">
        <f t="shared" si="4"/>
        <v>909311</v>
      </c>
      <c r="C62" s="41">
        <f t="shared" si="5"/>
        <v>756595</v>
      </c>
      <c r="D62" s="41">
        <f t="shared" si="6"/>
        <v>15</v>
      </c>
      <c r="E62" s="42" t="str">
        <f t="shared" si="2"/>
        <v>FERROL-SAN CIBRAO</v>
      </c>
      <c r="F62" s="42">
        <f t="shared" si="9"/>
        <v>336560</v>
      </c>
      <c r="G62" s="42">
        <f t="shared" si="8"/>
        <v>333804</v>
      </c>
    </row>
    <row r="63" spans="1:7" x14ac:dyDescent="0.25">
      <c r="A63" s="42" t="str">
        <f t="shared" si="3"/>
        <v>VALENCIA</v>
      </c>
      <c r="B63" s="41">
        <f t="shared" si="4"/>
        <v>23660042</v>
      </c>
      <c r="C63" s="41">
        <f t="shared" si="5"/>
        <v>21952377</v>
      </c>
      <c r="D63" s="41">
        <f t="shared" si="6"/>
        <v>2</v>
      </c>
      <c r="E63" s="42" t="str">
        <f t="shared" si="2"/>
        <v>HUELVA</v>
      </c>
      <c r="F63" s="42">
        <f t="shared" si="9"/>
        <v>319554</v>
      </c>
      <c r="G63" s="42">
        <f t="shared" si="8"/>
        <v>287262</v>
      </c>
    </row>
    <row r="64" spans="1:7" x14ac:dyDescent="0.25">
      <c r="A64" s="42" t="str">
        <f t="shared" si="3"/>
        <v>VIGO</v>
      </c>
      <c r="B64" s="41">
        <f t="shared" si="4"/>
        <v>2504602</v>
      </c>
      <c r="C64" s="41">
        <f t="shared" si="5"/>
        <v>2336983</v>
      </c>
      <c r="D64" s="41">
        <f t="shared" si="6"/>
        <v>8</v>
      </c>
      <c r="E64" s="42" t="str">
        <f t="shared" si="2"/>
        <v>MOTRIL</v>
      </c>
      <c r="F64" s="42">
        <f t="shared" si="9"/>
        <v>164274</v>
      </c>
      <c r="G64" s="42">
        <f t="shared" si="8"/>
        <v>138304</v>
      </c>
    </row>
    <row r="65" spans="1:7" x14ac:dyDescent="0.25">
      <c r="A65" s="42" t="str">
        <f t="shared" si="3"/>
        <v>VILAGARCIA</v>
      </c>
      <c r="B65" s="41">
        <f t="shared" si="4"/>
        <v>147994</v>
      </c>
      <c r="C65" s="41">
        <f t="shared" si="5"/>
        <v>165843</v>
      </c>
      <c r="D65" s="41">
        <f t="shared" si="6"/>
        <v>28</v>
      </c>
      <c r="E65" s="42" t="str">
        <f t="shared" si="2"/>
        <v>VILAGARCIA</v>
      </c>
      <c r="F65" s="42">
        <f t="shared" si="9"/>
        <v>147994</v>
      </c>
      <c r="G65" s="42">
        <f t="shared" si="8"/>
        <v>165843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2608</v>
      </c>
      <c r="C7" s="23">
        <v>2785</v>
      </c>
      <c r="D7" s="23">
        <v>21062</v>
      </c>
      <c r="E7" s="23">
        <v>21760</v>
      </c>
      <c r="F7" s="10">
        <f>((E7*100)/D7)-100</f>
        <v>3.3140252587598553</v>
      </c>
      <c r="G7" s="1"/>
      <c r="H7" s="1"/>
      <c r="I7" s="1"/>
    </row>
    <row r="8" spans="1:12" x14ac:dyDescent="0.25">
      <c r="A8" s="11" t="s">
        <v>42</v>
      </c>
      <c r="B8" s="24">
        <v>471</v>
      </c>
      <c r="C8" s="24">
        <v>0</v>
      </c>
      <c r="D8" s="24">
        <v>2756</v>
      </c>
      <c r="E8" s="24">
        <v>796</v>
      </c>
      <c r="F8" s="13">
        <f t="shared" ref="F8:F35" si="0">((E8*100)/D8)-100</f>
        <v>-71.117561683599419</v>
      </c>
      <c r="G8" s="1"/>
      <c r="H8" s="1"/>
      <c r="I8" s="1"/>
    </row>
    <row r="9" spans="1:12" x14ac:dyDescent="0.25">
      <c r="A9" s="8" t="s">
        <v>43</v>
      </c>
      <c r="B9" s="23">
        <v>687</v>
      </c>
      <c r="C9" s="23">
        <v>0</v>
      </c>
      <c r="D9" s="23">
        <v>3598</v>
      </c>
      <c r="E9" s="23">
        <v>3706</v>
      </c>
      <c r="F9" s="10">
        <f t="shared" si="0"/>
        <v>3.0016675931072854</v>
      </c>
      <c r="G9" s="1"/>
      <c r="H9" s="1"/>
      <c r="I9" s="1"/>
    </row>
    <row r="10" spans="1:12" x14ac:dyDescent="0.25">
      <c r="A10" s="11" t="s">
        <v>44</v>
      </c>
      <c r="B10" s="24">
        <v>1883</v>
      </c>
      <c r="C10" s="24">
        <v>1369</v>
      </c>
      <c r="D10" s="24">
        <v>13662</v>
      </c>
      <c r="E10" s="24">
        <v>11635</v>
      </c>
      <c r="F10" s="13">
        <f t="shared" si="0"/>
        <v>-14.83677353242571</v>
      </c>
      <c r="G10" s="1"/>
      <c r="H10" s="1"/>
      <c r="I10" s="1"/>
    </row>
    <row r="11" spans="1:12" x14ac:dyDescent="0.25">
      <c r="A11" s="8" t="s">
        <v>45</v>
      </c>
      <c r="B11" s="23">
        <v>58</v>
      </c>
      <c r="C11" s="23">
        <v>43</v>
      </c>
      <c r="D11" s="23">
        <v>772</v>
      </c>
      <c r="E11" s="23">
        <v>690</v>
      </c>
      <c r="F11" s="10">
        <f t="shared" si="0"/>
        <v>-10.62176165803109</v>
      </c>
      <c r="G11" s="1"/>
      <c r="H11" s="1"/>
      <c r="I11" s="1"/>
    </row>
    <row r="12" spans="1:12" x14ac:dyDescent="0.25">
      <c r="A12" s="11" t="s">
        <v>46</v>
      </c>
      <c r="B12" s="24">
        <v>2647</v>
      </c>
      <c r="C12" s="24">
        <v>2527</v>
      </c>
      <c r="D12" s="24">
        <v>18983</v>
      </c>
      <c r="E12" s="24">
        <v>17452</v>
      </c>
      <c r="F12" s="13">
        <f t="shared" si="0"/>
        <v>-8.0651108886898868</v>
      </c>
      <c r="G12" s="1"/>
      <c r="H12" s="1"/>
      <c r="I12" s="1"/>
    </row>
    <row r="13" spans="1:12" x14ac:dyDescent="0.25">
      <c r="A13" s="8" t="s">
        <v>47</v>
      </c>
      <c r="B13" s="23">
        <v>225</v>
      </c>
      <c r="C13" s="23">
        <v>232</v>
      </c>
      <c r="D13" s="23">
        <v>2007</v>
      </c>
      <c r="E13" s="23">
        <v>1526</v>
      </c>
      <c r="F13" s="10">
        <f t="shared" si="0"/>
        <v>-23.966118584952667</v>
      </c>
      <c r="G13" s="1"/>
      <c r="H13" s="1"/>
      <c r="I13" s="1"/>
    </row>
    <row r="14" spans="1:12" x14ac:dyDescent="0.25">
      <c r="A14" s="11" t="s">
        <v>48</v>
      </c>
      <c r="B14" s="24">
        <v>96</v>
      </c>
      <c r="C14" s="24">
        <v>236</v>
      </c>
      <c r="D14" s="24">
        <v>2377</v>
      </c>
      <c r="E14" s="24">
        <v>2587</v>
      </c>
      <c r="F14" s="13">
        <f t="shared" si="0"/>
        <v>8.8346655448043805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145</v>
      </c>
      <c r="C16" s="24">
        <v>151</v>
      </c>
      <c r="D16" s="24">
        <v>1017</v>
      </c>
      <c r="E16" s="24">
        <v>921</v>
      </c>
      <c r="F16" s="13">
        <f t="shared" si="0"/>
        <v>-9.4395280235988253</v>
      </c>
      <c r="G16" s="1"/>
      <c r="H16" s="1"/>
      <c r="I16" s="1"/>
    </row>
    <row r="17" spans="1:9" x14ac:dyDescent="0.25">
      <c r="A17" s="8" t="s">
        <v>51</v>
      </c>
      <c r="B17" s="23">
        <v>857</v>
      </c>
      <c r="C17" s="23">
        <v>852</v>
      </c>
      <c r="D17" s="23">
        <v>5184</v>
      </c>
      <c r="E17" s="23">
        <v>5829</v>
      </c>
      <c r="F17" s="10">
        <f t="shared" si="0"/>
        <v>12.442129629629633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0</v>
      </c>
      <c r="D18" s="24">
        <v>25</v>
      </c>
      <c r="E18" s="24">
        <v>24</v>
      </c>
      <c r="F18" s="13">
        <f t="shared" si="0"/>
        <v>-4</v>
      </c>
      <c r="G18" s="1"/>
      <c r="H18" s="1"/>
      <c r="I18" s="1"/>
    </row>
    <row r="19" spans="1:9" x14ac:dyDescent="0.25">
      <c r="A19" s="8" t="s">
        <v>53</v>
      </c>
      <c r="B19" s="23">
        <v>17</v>
      </c>
      <c r="C19" s="23">
        <v>10</v>
      </c>
      <c r="D19" s="23">
        <v>239</v>
      </c>
      <c r="E19" s="23">
        <v>122</v>
      </c>
      <c r="F19" s="10">
        <f t="shared" si="0"/>
        <v>-48.953974895397486</v>
      </c>
      <c r="G19" s="1"/>
      <c r="H19" s="1"/>
      <c r="I19" s="1"/>
    </row>
    <row r="20" spans="1:9" x14ac:dyDescent="0.25">
      <c r="A20" s="11" t="s">
        <v>54</v>
      </c>
      <c r="B20" s="24">
        <v>692</v>
      </c>
      <c r="C20" s="24">
        <v>735</v>
      </c>
      <c r="D20" s="24">
        <v>3134</v>
      </c>
      <c r="E20" s="24">
        <v>11393</v>
      </c>
      <c r="F20" s="13">
        <f t="shared" si="0"/>
        <v>263.52903637523929</v>
      </c>
      <c r="G20" s="1"/>
      <c r="H20" s="1"/>
      <c r="I20" s="1"/>
    </row>
    <row r="21" spans="1:9" x14ac:dyDescent="0.25">
      <c r="A21" s="8" t="s">
        <v>55</v>
      </c>
      <c r="B21" s="23">
        <v>103</v>
      </c>
      <c r="C21" s="23">
        <v>314</v>
      </c>
      <c r="D21" s="23">
        <v>1207</v>
      </c>
      <c r="E21" s="23">
        <v>1917</v>
      </c>
      <c r="F21" s="10">
        <f t="shared" si="0"/>
        <v>58.823529411764696</v>
      </c>
      <c r="G21" s="1"/>
      <c r="H21" s="1"/>
      <c r="I21" s="1"/>
    </row>
    <row r="22" spans="1:9" x14ac:dyDescent="0.25">
      <c r="A22" s="11" t="s">
        <v>56</v>
      </c>
      <c r="B22" s="24">
        <v>747</v>
      </c>
      <c r="C22" s="24">
        <v>511</v>
      </c>
      <c r="D22" s="24">
        <v>3966</v>
      </c>
      <c r="E22" s="24">
        <v>3304</v>
      </c>
      <c r="F22" s="13">
        <f t="shared" si="0"/>
        <v>-16.691880988401408</v>
      </c>
      <c r="G22" s="1"/>
      <c r="H22" s="1"/>
      <c r="I22" s="1"/>
    </row>
    <row r="23" spans="1:9" x14ac:dyDescent="0.25">
      <c r="A23" s="8" t="s">
        <v>57</v>
      </c>
      <c r="B23" s="23">
        <v>153</v>
      </c>
      <c r="C23" s="23">
        <v>0</v>
      </c>
      <c r="D23" s="23">
        <v>868</v>
      </c>
      <c r="E23" s="23">
        <v>992</v>
      </c>
      <c r="F23" s="10">
        <f t="shared" si="0"/>
        <v>14.285714285714292</v>
      </c>
      <c r="G23" s="1"/>
      <c r="H23" s="1"/>
      <c r="I23" s="1"/>
    </row>
    <row r="24" spans="1:9" x14ac:dyDescent="0.25">
      <c r="A24" s="11" t="s">
        <v>58</v>
      </c>
      <c r="B24" s="24">
        <v>493</v>
      </c>
      <c r="C24" s="24">
        <v>433</v>
      </c>
      <c r="D24" s="24">
        <v>3685</v>
      </c>
      <c r="E24" s="24">
        <v>3177</v>
      </c>
      <c r="F24" s="13">
        <f t="shared" si="0"/>
        <v>-13.785617367706919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359</v>
      </c>
      <c r="C26" s="24">
        <v>497</v>
      </c>
      <c r="D26" s="24">
        <v>1717</v>
      </c>
      <c r="E26" s="24">
        <v>2559</v>
      </c>
      <c r="F26" s="13">
        <f t="shared" si="0"/>
        <v>49.039021549213743</v>
      </c>
      <c r="G26" s="1"/>
      <c r="H26" s="1"/>
      <c r="I26" s="1"/>
    </row>
    <row r="27" spans="1:9" x14ac:dyDescent="0.25">
      <c r="A27" s="8" t="s">
        <v>61</v>
      </c>
      <c r="B27" s="23">
        <v>869</v>
      </c>
      <c r="C27" s="23">
        <v>619</v>
      </c>
      <c r="D27" s="23">
        <v>8771</v>
      </c>
      <c r="E27" s="23">
        <v>8005</v>
      </c>
      <c r="F27" s="10">
        <f t="shared" si="0"/>
        <v>-8.7333257325276463</v>
      </c>
      <c r="G27" s="1"/>
      <c r="H27" s="1"/>
      <c r="I27" s="1"/>
    </row>
    <row r="28" spans="1:9" x14ac:dyDescent="0.25">
      <c r="A28" s="11" t="s">
        <v>62</v>
      </c>
      <c r="B28" s="24">
        <v>425</v>
      </c>
      <c r="C28" s="24">
        <v>501</v>
      </c>
      <c r="D28" s="24">
        <v>2127</v>
      </c>
      <c r="E28" s="24">
        <v>2845</v>
      </c>
      <c r="F28" s="13">
        <f t="shared" si="0"/>
        <v>33.756464503996227</v>
      </c>
      <c r="G28" s="1"/>
      <c r="H28" s="1"/>
      <c r="I28" s="1"/>
    </row>
    <row r="29" spans="1:9" x14ac:dyDescent="0.25">
      <c r="A29" s="8" t="s">
        <v>63</v>
      </c>
      <c r="B29" s="23">
        <v>570</v>
      </c>
      <c r="C29" s="23">
        <v>143</v>
      </c>
      <c r="D29" s="23">
        <v>5073</v>
      </c>
      <c r="E29" s="23">
        <v>5570</v>
      </c>
      <c r="F29" s="10">
        <f t="shared" si="0"/>
        <v>9.7969643209146398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680</v>
      </c>
      <c r="C31" s="23">
        <v>514</v>
      </c>
      <c r="D31" s="23">
        <v>2828</v>
      </c>
      <c r="E31" s="23">
        <v>2630</v>
      </c>
      <c r="F31" s="10">
        <f t="shared" si="0"/>
        <v>-7.0014144271570018</v>
      </c>
      <c r="G31" s="1"/>
      <c r="H31" s="1"/>
      <c r="I31" s="1"/>
    </row>
    <row r="32" spans="1:9" x14ac:dyDescent="0.25">
      <c r="A32" s="11" t="s">
        <v>66</v>
      </c>
      <c r="B32" s="24">
        <v>143</v>
      </c>
      <c r="C32" s="24">
        <v>133</v>
      </c>
      <c r="D32" s="24">
        <v>1431</v>
      </c>
      <c r="E32" s="24">
        <v>1079</v>
      </c>
      <c r="F32" s="13">
        <f t="shared" si="0"/>
        <v>-24.598183088749124</v>
      </c>
      <c r="G32" s="1"/>
      <c r="H32" s="1"/>
      <c r="I32" s="1"/>
    </row>
    <row r="33" spans="1:9" x14ac:dyDescent="0.25">
      <c r="A33" s="8" t="s">
        <v>67</v>
      </c>
      <c r="B33" s="23">
        <v>10391</v>
      </c>
      <c r="C33" s="23">
        <v>10419</v>
      </c>
      <c r="D33" s="23">
        <v>53645</v>
      </c>
      <c r="E33" s="23">
        <v>58666</v>
      </c>
      <c r="F33" s="10">
        <f t="shared" si="0"/>
        <v>9.3596793736601711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25319</v>
      </c>
      <c r="C35" s="15">
        <f t="shared" ref="C35:E35" si="1">SUM(C7:C34)</f>
        <v>23024</v>
      </c>
      <c r="D35" s="15">
        <f t="shared" si="1"/>
        <v>160134</v>
      </c>
      <c r="E35" s="15">
        <f t="shared" si="1"/>
        <v>169185</v>
      </c>
      <c r="F35" s="16">
        <f t="shared" si="0"/>
        <v>5.652141331634752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21760</v>
      </c>
      <c r="C38" s="41">
        <f>D7</f>
        <v>21062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58666</v>
      </c>
      <c r="G38" s="42">
        <f>LOOKUP(E38,$A$38:$A$65,$C$38:$C$65)</f>
        <v>53645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</v>
      </c>
      <c r="C39" s="41">
        <f t="shared" ref="C39:C65" si="5">D8</f>
        <v>2756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21760</v>
      </c>
      <c r="G39" s="42">
        <f t="shared" ref="G39:G65" si="8">LOOKUP(E39,$A$38:$A$65,$C$38:$C$65)</f>
        <v>21062</v>
      </c>
    </row>
    <row r="40" spans="1:9" x14ac:dyDescent="0.25">
      <c r="A40" s="42" t="str">
        <f t="shared" si="3"/>
        <v>ALMERIA</v>
      </c>
      <c r="B40" s="41">
        <f t="shared" si="4"/>
        <v>3706</v>
      </c>
      <c r="C40" s="41">
        <f t="shared" si="5"/>
        <v>3598</v>
      </c>
      <c r="D40" s="41">
        <f t="shared" si="6"/>
        <v>9</v>
      </c>
      <c r="E40" s="42" t="str">
        <f t="shared" si="2"/>
        <v>BAHIA DE CADIZ</v>
      </c>
      <c r="F40" s="42">
        <f t="shared" si="7"/>
        <v>17452</v>
      </c>
      <c r="G40" s="42">
        <f t="shared" si="8"/>
        <v>18983</v>
      </c>
    </row>
    <row r="41" spans="1:9" x14ac:dyDescent="0.25">
      <c r="A41" s="42" t="str">
        <f t="shared" si="3"/>
        <v>AVILES</v>
      </c>
      <c r="B41" s="41">
        <f t="shared" si="4"/>
        <v>11635</v>
      </c>
      <c r="C41" s="41">
        <f t="shared" si="5"/>
        <v>13662</v>
      </c>
      <c r="D41" s="41">
        <f t="shared" si="6"/>
        <v>4</v>
      </c>
      <c r="E41" s="42" t="str">
        <f t="shared" si="2"/>
        <v>AVILES</v>
      </c>
      <c r="F41" s="42">
        <f t="shared" si="7"/>
        <v>11635</v>
      </c>
      <c r="G41" s="42">
        <f t="shared" si="8"/>
        <v>13662</v>
      </c>
    </row>
    <row r="42" spans="1:9" x14ac:dyDescent="0.25">
      <c r="A42" s="42" t="str">
        <f t="shared" si="3"/>
        <v>BAHIA DE ALGECIRAS</v>
      </c>
      <c r="B42" s="41">
        <f t="shared" si="4"/>
        <v>690</v>
      </c>
      <c r="C42" s="41">
        <f t="shared" si="5"/>
        <v>772</v>
      </c>
      <c r="D42" s="41">
        <f t="shared" si="6"/>
        <v>22</v>
      </c>
      <c r="E42" s="42" t="str">
        <f t="shared" si="2"/>
        <v>GIJON</v>
      </c>
      <c r="F42" s="42">
        <f t="shared" si="7"/>
        <v>11393</v>
      </c>
      <c r="G42" s="42">
        <f t="shared" si="8"/>
        <v>3134</v>
      </c>
    </row>
    <row r="43" spans="1:9" x14ac:dyDescent="0.25">
      <c r="A43" s="42" t="str">
        <f t="shared" si="3"/>
        <v>BAHIA DE CADIZ</v>
      </c>
      <c r="B43" s="41">
        <f t="shared" si="4"/>
        <v>17452</v>
      </c>
      <c r="C43" s="41">
        <f t="shared" si="5"/>
        <v>18983</v>
      </c>
      <c r="D43" s="41">
        <f t="shared" si="6"/>
        <v>3</v>
      </c>
      <c r="E43" s="42" t="str">
        <f t="shared" si="2"/>
        <v>PASAIA</v>
      </c>
      <c r="F43" s="42">
        <f t="shared" si="7"/>
        <v>8005</v>
      </c>
      <c r="G43" s="42">
        <f t="shared" si="8"/>
        <v>8771</v>
      </c>
    </row>
    <row r="44" spans="1:9" x14ac:dyDescent="0.25">
      <c r="A44" s="42" t="str">
        <f t="shared" si="3"/>
        <v>BALEARES</v>
      </c>
      <c r="B44" s="41">
        <f t="shared" si="4"/>
        <v>1526</v>
      </c>
      <c r="C44" s="41">
        <f t="shared" si="5"/>
        <v>2007</v>
      </c>
      <c r="D44" s="41">
        <f t="shared" si="6"/>
        <v>17</v>
      </c>
      <c r="E44" s="42" t="str">
        <f t="shared" si="2"/>
        <v>CASTELLON</v>
      </c>
      <c r="F44" s="42">
        <f t="shared" si="7"/>
        <v>5829</v>
      </c>
      <c r="G44" s="42">
        <f t="shared" si="8"/>
        <v>5184</v>
      </c>
    </row>
    <row r="45" spans="1:9" x14ac:dyDescent="0.25">
      <c r="A45" s="42" t="str">
        <f t="shared" si="3"/>
        <v>BARCELONA</v>
      </c>
      <c r="B45" s="41">
        <f t="shared" si="4"/>
        <v>2587</v>
      </c>
      <c r="C45" s="41">
        <f t="shared" si="5"/>
        <v>2377</v>
      </c>
      <c r="D45" s="41">
        <f t="shared" si="6"/>
        <v>14</v>
      </c>
      <c r="E45" s="42" t="str">
        <f t="shared" si="2"/>
        <v>SANTANDER</v>
      </c>
      <c r="F45" s="42">
        <f t="shared" si="7"/>
        <v>5570</v>
      </c>
      <c r="G45" s="42">
        <f t="shared" si="8"/>
        <v>5073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3706</v>
      </c>
      <c r="G46" s="42">
        <f t="shared" si="8"/>
        <v>3598</v>
      </c>
    </row>
    <row r="47" spans="1:9" x14ac:dyDescent="0.25">
      <c r="A47" s="42" t="str">
        <f t="shared" si="3"/>
        <v>CARTAGENA</v>
      </c>
      <c r="B47" s="41">
        <f t="shared" si="4"/>
        <v>921</v>
      </c>
      <c r="C47" s="41">
        <f t="shared" si="5"/>
        <v>1017</v>
      </c>
      <c r="D47" s="41">
        <f t="shared" si="6"/>
        <v>20</v>
      </c>
      <c r="E47" s="42" t="str">
        <f t="shared" si="2"/>
        <v>LAS PALMAS</v>
      </c>
      <c r="F47" s="42">
        <f t="shared" si="7"/>
        <v>3304</v>
      </c>
      <c r="G47" s="42">
        <f t="shared" si="8"/>
        <v>3966</v>
      </c>
    </row>
    <row r="48" spans="1:9" x14ac:dyDescent="0.25">
      <c r="A48" s="42" t="str">
        <f t="shared" si="3"/>
        <v>CASTELLON</v>
      </c>
      <c r="B48" s="41">
        <f t="shared" si="4"/>
        <v>5829</v>
      </c>
      <c r="C48" s="41">
        <f t="shared" si="5"/>
        <v>5184</v>
      </c>
      <c r="D48" s="41">
        <f t="shared" si="6"/>
        <v>7</v>
      </c>
      <c r="E48" s="42" t="str">
        <f t="shared" si="2"/>
        <v>MARIN Y RIA DE PONTEVEDRA</v>
      </c>
      <c r="F48" s="42">
        <f t="shared" si="7"/>
        <v>3177</v>
      </c>
      <c r="G48" s="42">
        <f t="shared" si="8"/>
        <v>3685</v>
      </c>
    </row>
    <row r="49" spans="1:7" x14ac:dyDescent="0.25">
      <c r="A49" s="42" t="str">
        <f t="shared" si="3"/>
        <v>CEUTA</v>
      </c>
      <c r="B49" s="41">
        <f t="shared" si="4"/>
        <v>24</v>
      </c>
      <c r="C49" s="41">
        <f t="shared" si="5"/>
        <v>25</v>
      </c>
      <c r="D49" s="41">
        <f t="shared" si="6"/>
        <v>24</v>
      </c>
      <c r="E49" s="42" t="str">
        <f t="shared" si="2"/>
        <v>SANTA CRUZ DE TENERIFE</v>
      </c>
      <c r="F49" s="42">
        <f t="shared" si="7"/>
        <v>2845</v>
      </c>
      <c r="G49" s="42">
        <f t="shared" si="8"/>
        <v>2127</v>
      </c>
    </row>
    <row r="50" spans="1:7" x14ac:dyDescent="0.25">
      <c r="A50" s="42" t="str">
        <f t="shared" si="3"/>
        <v>FERROL-SAN CIBRAO</v>
      </c>
      <c r="B50" s="41">
        <f t="shared" si="4"/>
        <v>122</v>
      </c>
      <c r="C50" s="41">
        <f t="shared" si="5"/>
        <v>239</v>
      </c>
      <c r="D50" s="41">
        <f t="shared" si="6"/>
        <v>23</v>
      </c>
      <c r="E50" s="42" t="str">
        <f t="shared" si="2"/>
        <v>TARRAGONA</v>
      </c>
      <c r="F50" s="42">
        <f t="shared" si="7"/>
        <v>2630</v>
      </c>
      <c r="G50" s="42">
        <f t="shared" si="8"/>
        <v>2828</v>
      </c>
    </row>
    <row r="51" spans="1:7" x14ac:dyDescent="0.25">
      <c r="A51" s="42" t="str">
        <f t="shared" si="3"/>
        <v>GIJON</v>
      </c>
      <c r="B51" s="41">
        <f t="shared" si="4"/>
        <v>11393</v>
      </c>
      <c r="C51" s="41">
        <f t="shared" si="5"/>
        <v>3134</v>
      </c>
      <c r="D51" s="41">
        <f t="shared" si="6"/>
        <v>5</v>
      </c>
      <c r="E51" s="42" t="str">
        <f t="shared" si="2"/>
        <v>BARCELONA</v>
      </c>
      <c r="F51" s="42">
        <f t="shared" si="7"/>
        <v>2587</v>
      </c>
      <c r="G51" s="42">
        <f t="shared" si="8"/>
        <v>2377</v>
      </c>
    </row>
    <row r="52" spans="1:7" x14ac:dyDescent="0.25">
      <c r="A52" s="42" t="str">
        <f t="shared" si="3"/>
        <v>HUELVA</v>
      </c>
      <c r="B52" s="41">
        <f t="shared" si="4"/>
        <v>1917</v>
      </c>
      <c r="C52" s="41">
        <f t="shared" si="5"/>
        <v>1207</v>
      </c>
      <c r="D52" s="41">
        <f t="shared" si="6"/>
        <v>16</v>
      </c>
      <c r="E52" s="42" t="str">
        <f t="shared" si="2"/>
        <v>MOTRIL</v>
      </c>
      <c r="F52" s="42">
        <f t="shared" si="7"/>
        <v>2559</v>
      </c>
      <c r="G52" s="42">
        <f t="shared" si="8"/>
        <v>1717</v>
      </c>
    </row>
    <row r="53" spans="1:7" x14ac:dyDescent="0.25">
      <c r="A53" s="42" t="str">
        <f t="shared" si="3"/>
        <v>LAS PALMAS</v>
      </c>
      <c r="B53" s="41">
        <f t="shared" si="4"/>
        <v>3304</v>
      </c>
      <c r="C53" s="41">
        <f t="shared" si="5"/>
        <v>3966</v>
      </c>
      <c r="D53" s="41">
        <f t="shared" si="6"/>
        <v>10</v>
      </c>
      <c r="E53" s="42" t="str">
        <f t="shared" si="2"/>
        <v>HUELVA</v>
      </c>
      <c r="F53" s="42">
        <f t="shared" si="7"/>
        <v>1917</v>
      </c>
      <c r="G53" s="42">
        <f t="shared" si="8"/>
        <v>1207</v>
      </c>
    </row>
    <row r="54" spans="1:7" x14ac:dyDescent="0.25">
      <c r="A54" s="42" t="str">
        <f t="shared" si="3"/>
        <v>MALAGA</v>
      </c>
      <c r="B54" s="41">
        <f t="shared" si="4"/>
        <v>992</v>
      </c>
      <c r="C54" s="41">
        <f t="shared" si="5"/>
        <v>868</v>
      </c>
      <c r="D54" s="41">
        <f t="shared" si="6"/>
        <v>19</v>
      </c>
      <c r="E54" s="42" t="str">
        <f t="shared" si="2"/>
        <v>BALEARES</v>
      </c>
      <c r="F54" s="42">
        <f t="shared" si="7"/>
        <v>1526</v>
      </c>
      <c r="G54" s="42">
        <f t="shared" si="8"/>
        <v>2007</v>
      </c>
    </row>
    <row r="55" spans="1:7" x14ac:dyDescent="0.25">
      <c r="A55" s="42" t="str">
        <f t="shared" si="3"/>
        <v>MARIN Y RIA DE PONTEVEDRA</v>
      </c>
      <c r="B55" s="41">
        <f t="shared" si="4"/>
        <v>3177</v>
      </c>
      <c r="C55" s="41">
        <f t="shared" si="5"/>
        <v>3685</v>
      </c>
      <c r="D55" s="41">
        <f t="shared" si="6"/>
        <v>11</v>
      </c>
      <c r="E55" s="42" t="str">
        <f t="shared" si="2"/>
        <v>VALENCIA</v>
      </c>
      <c r="F55" s="42">
        <f t="shared" ref="F55:F65" si="9">LOOKUP(E55,$A$38:$A$65,$B$38:$B$65)</f>
        <v>1079</v>
      </c>
      <c r="G55" s="42">
        <f t="shared" si="8"/>
        <v>1431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992</v>
      </c>
      <c r="G56" s="42">
        <f t="shared" si="8"/>
        <v>868</v>
      </c>
    </row>
    <row r="57" spans="1:7" x14ac:dyDescent="0.25">
      <c r="A57" s="42" t="str">
        <f t="shared" si="3"/>
        <v>MOTRIL</v>
      </c>
      <c r="B57" s="41">
        <f t="shared" si="4"/>
        <v>2559</v>
      </c>
      <c r="C57" s="41">
        <f t="shared" si="5"/>
        <v>1717</v>
      </c>
      <c r="D57" s="41">
        <f t="shared" si="6"/>
        <v>15</v>
      </c>
      <c r="E57" s="42" t="str">
        <f t="shared" si="2"/>
        <v>CARTAGENA</v>
      </c>
      <c r="F57" s="42">
        <f t="shared" si="9"/>
        <v>921</v>
      </c>
      <c r="G57" s="42">
        <f t="shared" si="8"/>
        <v>1017</v>
      </c>
    </row>
    <row r="58" spans="1:7" x14ac:dyDescent="0.25">
      <c r="A58" s="42" t="str">
        <f t="shared" si="3"/>
        <v>PASAIA</v>
      </c>
      <c r="B58" s="41">
        <f t="shared" si="4"/>
        <v>8005</v>
      </c>
      <c r="C58" s="41">
        <f t="shared" si="5"/>
        <v>8771</v>
      </c>
      <c r="D58" s="41">
        <f t="shared" si="6"/>
        <v>6</v>
      </c>
      <c r="E58" s="42" t="str">
        <f t="shared" si="2"/>
        <v>ALICANTE</v>
      </c>
      <c r="F58" s="42">
        <f t="shared" si="9"/>
        <v>796</v>
      </c>
      <c r="G58" s="42">
        <f t="shared" si="8"/>
        <v>2756</v>
      </c>
    </row>
    <row r="59" spans="1:7" x14ac:dyDescent="0.25">
      <c r="A59" s="42" t="str">
        <f t="shared" si="3"/>
        <v>SANTA CRUZ DE TENERIFE</v>
      </c>
      <c r="B59" s="41">
        <f t="shared" si="4"/>
        <v>2845</v>
      </c>
      <c r="C59" s="41">
        <f t="shared" si="5"/>
        <v>2127</v>
      </c>
      <c r="D59" s="41">
        <f t="shared" si="6"/>
        <v>12</v>
      </c>
      <c r="E59" s="42" t="str">
        <f t="shared" si="2"/>
        <v>BAHIA DE ALGECIRAS</v>
      </c>
      <c r="F59" s="42">
        <f t="shared" si="9"/>
        <v>690</v>
      </c>
      <c r="G59" s="42">
        <f t="shared" si="8"/>
        <v>772</v>
      </c>
    </row>
    <row r="60" spans="1:7" x14ac:dyDescent="0.25">
      <c r="A60" s="42" t="str">
        <f t="shared" si="3"/>
        <v>SANTANDER</v>
      </c>
      <c r="B60" s="41">
        <f t="shared" si="4"/>
        <v>5570</v>
      </c>
      <c r="C60" s="41">
        <f t="shared" si="5"/>
        <v>5073</v>
      </c>
      <c r="D60" s="41">
        <f t="shared" si="6"/>
        <v>8</v>
      </c>
      <c r="E60" s="42" t="str">
        <f t="shared" si="2"/>
        <v>FERROL-SAN CIBRAO</v>
      </c>
      <c r="F60" s="42">
        <f t="shared" si="9"/>
        <v>122</v>
      </c>
      <c r="G60" s="42">
        <f t="shared" si="8"/>
        <v>239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24</v>
      </c>
      <c r="G61" s="42">
        <f t="shared" si="8"/>
        <v>25</v>
      </c>
    </row>
    <row r="62" spans="1:7" x14ac:dyDescent="0.25">
      <c r="A62" s="42" t="str">
        <f t="shared" si="3"/>
        <v>TARRAGONA</v>
      </c>
      <c r="B62" s="41">
        <f t="shared" si="4"/>
        <v>2630</v>
      </c>
      <c r="C62" s="41">
        <f t="shared" si="5"/>
        <v>2828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1079</v>
      </c>
      <c r="C63" s="41">
        <f t="shared" si="5"/>
        <v>1431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58666</v>
      </c>
      <c r="C64" s="41">
        <f t="shared" si="5"/>
        <v>53645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8164</v>
      </c>
      <c r="C7" s="25">
        <v>5428</v>
      </c>
      <c r="D7" s="25">
        <v>48420</v>
      </c>
      <c r="E7" s="25">
        <v>39438</v>
      </c>
      <c r="F7" s="10">
        <f>((E7*100)/D7)-100</f>
        <v>-18.550185873605955</v>
      </c>
      <c r="G7" s="1"/>
      <c r="H7" s="1"/>
      <c r="I7" s="1"/>
    </row>
    <row r="8" spans="1:12" x14ac:dyDescent="0.25">
      <c r="A8" s="11" t="s">
        <v>42</v>
      </c>
      <c r="B8" s="26">
        <v>8583</v>
      </c>
      <c r="C8" s="26">
        <v>8533</v>
      </c>
      <c r="D8" s="26">
        <v>39811</v>
      </c>
      <c r="E8" s="26">
        <v>49488</v>
      </c>
      <c r="F8" s="13">
        <f t="shared" ref="F8:F35" si="0">((E8*100)/D8)-100</f>
        <v>24.307352239330839</v>
      </c>
      <c r="G8" s="1"/>
      <c r="H8" s="1"/>
      <c r="I8" s="1"/>
    </row>
    <row r="9" spans="1:12" x14ac:dyDescent="0.25">
      <c r="A9" s="8" t="s">
        <v>43</v>
      </c>
      <c r="B9" s="25">
        <v>21241</v>
      </c>
      <c r="C9" s="25">
        <v>19297</v>
      </c>
      <c r="D9" s="25">
        <v>103909</v>
      </c>
      <c r="E9" s="25">
        <v>93920</v>
      </c>
      <c r="F9" s="10">
        <f t="shared" si="0"/>
        <v>-9.6132192591594503</v>
      </c>
      <c r="G9" s="1"/>
      <c r="H9" s="1"/>
      <c r="I9" s="1"/>
    </row>
    <row r="10" spans="1:12" x14ac:dyDescent="0.25">
      <c r="A10" s="11" t="s">
        <v>44</v>
      </c>
      <c r="B10" s="26">
        <v>6488</v>
      </c>
      <c r="C10" s="26">
        <v>6043</v>
      </c>
      <c r="D10" s="26">
        <v>37102</v>
      </c>
      <c r="E10" s="26">
        <v>40429</v>
      </c>
      <c r="F10" s="13">
        <f t="shared" si="0"/>
        <v>8.9671715810468413</v>
      </c>
      <c r="G10" s="1"/>
      <c r="H10" s="1"/>
      <c r="I10" s="1"/>
    </row>
    <row r="11" spans="1:12" x14ac:dyDescent="0.25">
      <c r="A11" s="8" t="s">
        <v>45</v>
      </c>
      <c r="B11" s="25">
        <v>234822</v>
      </c>
      <c r="C11" s="25">
        <v>249515</v>
      </c>
      <c r="D11" s="25">
        <v>1870037</v>
      </c>
      <c r="E11" s="25">
        <v>2075017</v>
      </c>
      <c r="F11" s="10">
        <f t="shared" si="0"/>
        <v>10.961280445253223</v>
      </c>
      <c r="G11" s="1"/>
      <c r="H11" s="1"/>
      <c r="I11" s="1"/>
    </row>
    <row r="12" spans="1:12" x14ac:dyDescent="0.25">
      <c r="A12" s="11" t="s">
        <v>46</v>
      </c>
      <c r="B12" s="26">
        <v>6490</v>
      </c>
      <c r="C12" s="26">
        <v>10013</v>
      </c>
      <c r="D12" s="26">
        <v>55765</v>
      </c>
      <c r="E12" s="26">
        <v>65297</v>
      </c>
      <c r="F12" s="13">
        <f t="shared" si="0"/>
        <v>17.093158791356586</v>
      </c>
      <c r="G12" s="1"/>
      <c r="H12" s="1"/>
      <c r="I12" s="1"/>
    </row>
    <row r="13" spans="1:12" x14ac:dyDescent="0.25">
      <c r="A13" s="8" t="s">
        <v>47</v>
      </c>
      <c r="B13" s="25">
        <v>42997</v>
      </c>
      <c r="C13" s="25">
        <v>42437</v>
      </c>
      <c r="D13" s="25">
        <v>191642</v>
      </c>
      <c r="E13" s="25">
        <v>156554</v>
      </c>
      <c r="F13" s="10">
        <f t="shared" si="0"/>
        <v>-18.309138915269102</v>
      </c>
      <c r="G13" s="1"/>
      <c r="H13" s="1"/>
      <c r="I13" s="1"/>
    </row>
    <row r="14" spans="1:12" x14ac:dyDescent="0.25">
      <c r="A14" s="11" t="s">
        <v>48</v>
      </c>
      <c r="B14" s="26">
        <v>124087</v>
      </c>
      <c r="C14" s="26">
        <v>122584</v>
      </c>
      <c r="D14" s="26">
        <v>774377</v>
      </c>
      <c r="E14" s="26">
        <v>801032</v>
      </c>
      <c r="F14" s="13">
        <f t="shared" si="0"/>
        <v>3.4421218605407944</v>
      </c>
      <c r="G14" s="1"/>
      <c r="H14" s="1"/>
      <c r="I14" s="1"/>
    </row>
    <row r="15" spans="1:12" x14ac:dyDescent="0.25">
      <c r="A15" s="8" t="s">
        <v>49</v>
      </c>
      <c r="B15" s="25">
        <v>11170</v>
      </c>
      <c r="C15" s="25">
        <v>11920</v>
      </c>
      <c r="D15" s="25">
        <v>89158</v>
      </c>
      <c r="E15" s="25">
        <v>92680</v>
      </c>
      <c r="F15" s="10">
        <f t="shared" si="0"/>
        <v>3.9502904955247971</v>
      </c>
      <c r="G15" s="1"/>
      <c r="H15" s="1"/>
      <c r="I15" s="1"/>
    </row>
    <row r="16" spans="1:12" x14ac:dyDescent="0.25">
      <c r="A16" s="11" t="s">
        <v>50</v>
      </c>
      <c r="B16" s="26">
        <v>14936</v>
      </c>
      <c r="C16" s="26">
        <v>6641</v>
      </c>
      <c r="D16" s="26">
        <v>97240</v>
      </c>
      <c r="E16" s="26">
        <v>78541</v>
      </c>
      <c r="F16" s="13">
        <f t="shared" si="0"/>
        <v>-19.229740847387902</v>
      </c>
      <c r="G16" s="1"/>
      <c r="H16" s="1"/>
      <c r="I16" s="1"/>
    </row>
    <row r="17" spans="1:9" x14ac:dyDescent="0.25">
      <c r="A17" s="8" t="s">
        <v>51</v>
      </c>
      <c r="B17" s="25">
        <v>4296</v>
      </c>
      <c r="C17" s="25">
        <v>5011</v>
      </c>
      <c r="D17" s="25">
        <v>26557</v>
      </c>
      <c r="E17" s="25">
        <v>30225</v>
      </c>
      <c r="F17" s="10">
        <f t="shared" si="0"/>
        <v>13.811801031743045</v>
      </c>
      <c r="G17" s="1"/>
      <c r="H17" s="1"/>
      <c r="I17" s="1"/>
    </row>
    <row r="18" spans="1:9" x14ac:dyDescent="0.25">
      <c r="A18" s="11" t="s">
        <v>52</v>
      </c>
      <c r="B18" s="26">
        <v>32839</v>
      </c>
      <c r="C18" s="26">
        <v>31358</v>
      </c>
      <c r="D18" s="26">
        <v>253309</v>
      </c>
      <c r="E18" s="26">
        <v>263096</v>
      </c>
      <c r="F18" s="13">
        <f t="shared" si="0"/>
        <v>3.8636605884512534</v>
      </c>
      <c r="G18" s="1"/>
      <c r="H18" s="1"/>
      <c r="I18" s="1"/>
    </row>
    <row r="19" spans="1:9" x14ac:dyDescent="0.25">
      <c r="A19" s="8" t="s">
        <v>53</v>
      </c>
      <c r="B19" s="25">
        <v>1455</v>
      </c>
      <c r="C19" s="25">
        <v>2228</v>
      </c>
      <c r="D19" s="25">
        <v>9629</v>
      </c>
      <c r="E19" s="25">
        <v>11000</v>
      </c>
      <c r="F19" s="10">
        <f t="shared" si="0"/>
        <v>14.238238654065839</v>
      </c>
      <c r="G19" s="1"/>
      <c r="H19" s="1"/>
      <c r="I19" s="1"/>
    </row>
    <row r="20" spans="1:9" x14ac:dyDescent="0.25">
      <c r="A20" s="11" t="s">
        <v>54</v>
      </c>
      <c r="B20" s="26">
        <v>15158</v>
      </c>
      <c r="C20" s="26">
        <v>14600</v>
      </c>
      <c r="D20" s="26">
        <v>143667</v>
      </c>
      <c r="E20" s="26">
        <v>155443</v>
      </c>
      <c r="F20" s="13">
        <f t="shared" si="0"/>
        <v>8.196732722197865</v>
      </c>
      <c r="G20" s="1"/>
      <c r="H20" s="1"/>
      <c r="I20" s="1"/>
    </row>
    <row r="21" spans="1:9" x14ac:dyDescent="0.25">
      <c r="A21" s="8" t="s">
        <v>55</v>
      </c>
      <c r="B21" s="25">
        <v>7753</v>
      </c>
      <c r="C21" s="25">
        <v>16630</v>
      </c>
      <c r="D21" s="25">
        <v>65352</v>
      </c>
      <c r="E21" s="25">
        <v>75397</v>
      </c>
      <c r="F21" s="10">
        <f t="shared" si="0"/>
        <v>15.370608397600691</v>
      </c>
      <c r="G21" s="1"/>
      <c r="H21" s="1"/>
      <c r="I21" s="1"/>
    </row>
    <row r="22" spans="1:9" x14ac:dyDescent="0.25">
      <c r="A22" s="11" t="s">
        <v>56</v>
      </c>
      <c r="B22" s="26">
        <v>160626</v>
      </c>
      <c r="C22" s="26">
        <v>190162</v>
      </c>
      <c r="D22" s="26">
        <v>1402068</v>
      </c>
      <c r="E22" s="26">
        <v>1365053</v>
      </c>
      <c r="F22" s="13">
        <f t="shared" si="0"/>
        <v>-2.6400288716381795</v>
      </c>
      <c r="G22" s="1"/>
      <c r="H22" s="1"/>
      <c r="I22" s="1"/>
    </row>
    <row r="23" spans="1:9" x14ac:dyDescent="0.25">
      <c r="A23" s="8" t="s">
        <v>57</v>
      </c>
      <c r="B23" s="25">
        <v>6785</v>
      </c>
      <c r="C23" s="25">
        <v>9329</v>
      </c>
      <c r="D23" s="25">
        <v>54994</v>
      </c>
      <c r="E23" s="25">
        <v>75549</v>
      </c>
      <c r="F23" s="10">
        <f t="shared" si="0"/>
        <v>37.376804742335537</v>
      </c>
      <c r="G23" s="1"/>
      <c r="H23" s="1"/>
      <c r="I23" s="1"/>
    </row>
    <row r="24" spans="1:9" x14ac:dyDescent="0.25">
      <c r="A24" s="11" t="s">
        <v>58</v>
      </c>
      <c r="B24" s="26">
        <v>8027</v>
      </c>
      <c r="C24" s="26">
        <v>4464</v>
      </c>
      <c r="D24" s="26">
        <v>52910</v>
      </c>
      <c r="E24" s="26">
        <v>41479</v>
      </c>
      <c r="F24" s="13">
        <f t="shared" si="0"/>
        <v>-21.604611604611605</v>
      </c>
      <c r="G24" s="1"/>
      <c r="H24" s="1"/>
      <c r="I24" s="1"/>
    </row>
    <row r="25" spans="1:9" x14ac:dyDescent="0.25">
      <c r="A25" s="8" t="s">
        <v>59</v>
      </c>
      <c r="B25" s="25">
        <v>0</v>
      </c>
      <c r="C25" s="25">
        <v>263</v>
      </c>
      <c r="D25" s="25">
        <v>7164</v>
      </c>
      <c r="E25" s="25">
        <v>17079</v>
      </c>
      <c r="F25" s="10">
        <f t="shared" si="0"/>
        <v>138.40033500837521</v>
      </c>
      <c r="G25" s="1"/>
      <c r="H25" s="1"/>
      <c r="I25" s="1"/>
    </row>
    <row r="26" spans="1:9" x14ac:dyDescent="0.25">
      <c r="A26" s="11" t="s">
        <v>60</v>
      </c>
      <c r="B26" s="26">
        <v>1744</v>
      </c>
      <c r="C26" s="26">
        <v>1405</v>
      </c>
      <c r="D26" s="26">
        <v>12170</v>
      </c>
      <c r="E26" s="26">
        <v>11898</v>
      </c>
      <c r="F26" s="13">
        <f t="shared" si="0"/>
        <v>-2.2350041084634285</v>
      </c>
      <c r="G26" s="1"/>
      <c r="H26" s="1"/>
      <c r="I26" s="1"/>
    </row>
    <row r="27" spans="1:9" x14ac:dyDescent="0.25">
      <c r="A27" s="8" t="s">
        <v>61</v>
      </c>
      <c r="B27" s="25">
        <v>2615</v>
      </c>
      <c r="C27" s="25">
        <v>3381</v>
      </c>
      <c r="D27" s="25">
        <v>25428</v>
      </c>
      <c r="E27" s="25">
        <v>31340</v>
      </c>
      <c r="F27" s="10">
        <f t="shared" si="0"/>
        <v>23.249960673273563</v>
      </c>
      <c r="G27" s="1"/>
      <c r="H27" s="1"/>
      <c r="I27" s="1"/>
    </row>
    <row r="28" spans="1:9" x14ac:dyDescent="0.25">
      <c r="A28" s="11" t="s">
        <v>62</v>
      </c>
      <c r="B28" s="26">
        <v>80693</v>
      </c>
      <c r="C28" s="26">
        <v>81518</v>
      </c>
      <c r="D28" s="26">
        <v>679345</v>
      </c>
      <c r="E28" s="26">
        <v>629311</v>
      </c>
      <c r="F28" s="13">
        <f t="shared" si="0"/>
        <v>-7.365035438547423</v>
      </c>
      <c r="G28" s="1"/>
      <c r="H28" s="1"/>
      <c r="I28" s="1"/>
    </row>
    <row r="29" spans="1:9" x14ac:dyDescent="0.25">
      <c r="A29" s="8" t="s">
        <v>63</v>
      </c>
      <c r="B29" s="25">
        <v>4652</v>
      </c>
      <c r="C29" s="25">
        <v>5263</v>
      </c>
      <c r="D29" s="25">
        <v>40647</v>
      </c>
      <c r="E29" s="25">
        <v>37249</v>
      </c>
      <c r="F29" s="10">
        <f t="shared" si="0"/>
        <v>-8.3597805496100506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17763</v>
      </c>
      <c r="C31" s="25">
        <v>8646</v>
      </c>
      <c r="D31" s="25">
        <v>153160</v>
      </c>
      <c r="E31" s="25">
        <v>112376</v>
      </c>
      <c r="F31" s="10">
        <f t="shared" si="0"/>
        <v>-26.628362496735434</v>
      </c>
      <c r="G31" s="1"/>
      <c r="H31" s="1"/>
      <c r="I31" s="1"/>
    </row>
    <row r="32" spans="1:9" x14ac:dyDescent="0.25">
      <c r="A32" s="11" t="s">
        <v>66</v>
      </c>
      <c r="B32" s="26">
        <v>27204</v>
      </c>
      <c r="C32" s="26">
        <v>18166</v>
      </c>
      <c r="D32" s="26">
        <v>214969</v>
      </c>
      <c r="E32" s="26">
        <v>146862</v>
      </c>
      <c r="F32" s="13">
        <f t="shared" si="0"/>
        <v>-31.682242555903414</v>
      </c>
      <c r="G32" s="1"/>
      <c r="H32" s="1"/>
      <c r="I32" s="1"/>
    </row>
    <row r="33" spans="1:9" x14ac:dyDescent="0.25">
      <c r="A33" s="8" t="s">
        <v>67</v>
      </c>
      <c r="B33" s="25">
        <v>41601</v>
      </c>
      <c r="C33" s="25">
        <v>39382</v>
      </c>
      <c r="D33" s="25">
        <v>281987</v>
      </c>
      <c r="E33" s="25">
        <v>290351</v>
      </c>
      <c r="F33" s="10">
        <f t="shared" si="0"/>
        <v>2.9660941816466675</v>
      </c>
      <c r="G33" s="1"/>
      <c r="H33" s="1"/>
      <c r="I33" s="1"/>
    </row>
    <row r="34" spans="1:9" x14ac:dyDescent="0.25">
      <c r="A34" s="11" t="s">
        <v>68</v>
      </c>
      <c r="B34" s="26">
        <v>1098</v>
      </c>
      <c r="C34" s="26">
        <v>775</v>
      </c>
      <c r="D34" s="26">
        <v>5504</v>
      </c>
      <c r="E34" s="26">
        <v>5953</v>
      </c>
      <c r="F34" s="13">
        <f t="shared" si="0"/>
        <v>8.1577034883720927</v>
      </c>
      <c r="G34" s="1"/>
      <c r="H34" s="1"/>
      <c r="I34" s="1"/>
    </row>
    <row r="35" spans="1:9" x14ac:dyDescent="0.25">
      <c r="A35" s="14" t="s">
        <v>69</v>
      </c>
      <c r="B35" s="15">
        <f>SUM(B7:B34)</f>
        <v>893287</v>
      </c>
      <c r="C35" s="15">
        <f t="shared" ref="C35:E35" si="1">SUM(C7:C34)</f>
        <v>914992</v>
      </c>
      <c r="D35" s="15">
        <f t="shared" si="1"/>
        <v>6736321</v>
      </c>
      <c r="E35" s="15">
        <f t="shared" si="1"/>
        <v>6792057</v>
      </c>
      <c r="F35" s="16">
        <f t="shared" si="0"/>
        <v>0.82739525031541916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39438</v>
      </c>
      <c r="C38" s="41">
        <f>D7</f>
        <v>48420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2075017</v>
      </c>
      <c r="G38" s="42">
        <f>LOOKUP(E38,$A$38:$A$65,$C$38:$C$65)</f>
        <v>1870037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49488</v>
      </c>
      <c r="C39" s="41">
        <f t="shared" ref="C39:C65" si="5">D8</f>
        <v>39811</v>
      </c>
      <c r="D39" s="41">
        <f t="shared" ref="D39:D65" si="6">_xlfn.RANK.EQ(B39,$B$38:$B$65)+COUNTIF($B$38:$B$65,B39)-1</f>
        <v>17</v>
      </c>
      <c r="E39" s="42" t="str">
        <f t="shared" si="2"/>
        <v>LAS PALMAS</v>
      </c>
      <c r="F39" s="42">
        <f t="shared" ref="F39:F54" si="7">LOOKUP(E39,$A$38:$A$65,$B$38:$B$65)</f>
        <v>1365053</v>
      </c>
      <c r="G39" s="42">
        <f t="shared" ref="G39:G65" si="8">LOOKUP(E39,$A$38:$A$65,$C$38:$C$65)</f>
        <v>1402068</v>
      </c>
    </row>
    <row r="40" spans="1:9" x14ac:dyDescent="0.25">
      <c r="A40" s="42" t="str">
        <f t="shared" si="3"/>
        <v>ALMERIA</v>
      </c>
      <c r="B40" s="41">
        <f t="shared" si="4"/>
        <v>93920</v>
      </c>
      <c r="C40" s="41">
        <f t="shared" si="5"/>
        <v>103909</v>
      </c>
      <c r="D40" s="41">
        <f t="shared" si="6"/>
        <v>11</v>
      </c>
      <c r="E40" s="42" t="str">
        <f t="shared" si="2"/>
        <v>BARCELONA</v>
      </c>
      <c r="F40" s="42">
        <f t="shared" si="7"/>
        <v>801032</v>
      </c>
      <c r="G40" s="42">
        <f t="shared" si="8"/>
        <v>774377</v>
      </c>
    </row>
    <row r="41" spans="1:9" x14ac:dyDescent="0.25">
      <c r="A41" s="42" t="str">
        <f t="shared" si="3"/>
        <v>AVILES</v>
      </c>
      <c r="B41" s="41">
        <f t="shared" si="4"/>
        <v>40429</v>
      </c>
      <c r="C41" s="41">
        <f t="shared" si="5"/>
        <v>37102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629311</v>
      </c>
      <c r="G41" s="42">
        <f t="shared" si="8"/>
        <v>679345</v>
      </c>
    </row>
    <row r="42" spans="1:9" x14ac:dyDescent="0.25">
      <c r="A42" s="42" t="str">
        <f t="shared" si="3"/>
        <v>BAHIA DE ALGECIRAS</v>
      </c>
      <c r="B42" s="41">
        <f t="shared" si="4"/>
        <v>2075017</v>
      </c>
      <c r="C42" s="41">
        <f t="shared" si="5"/>
        <v>1870037</v>
      </c>
      <c r="D42" s="41">
        <f t="shared" si="6"/>
        <v>1</v>
      </c>
      <c r="E42" s="42" t="str">
        <f t="shared" si="2"/>
        <v>VIGO</v>
      </c>
      <c r="F42" s="42">
        <f t="shared" si="7"/>
        <v>290351</v>
      </c>
      <c r="G42" s="42">
        <f t="shared" si="8"/>
        <v>281987</v>
      </c>
    </row>
    <row r="43" spans="1:9" x14ac:dyDescent="0.25">
      <c r="A43" s="42" t="str">
        <f t="shared" si="3"/>
        <v>BAHIA DE CADIZ</v>
      </c>
      <c r="B43" s="41">
        <f t="shared" si="4"/>
        <v>65297</v>
      </c>
      <c r="C43" s="41">
        <f t="shared" si="5"/>
        <v>55765</v>
      </c>
      <c r="D43" s="41">
        <f t="shared" si="6"/>
        <v>16</v>
      </c>
      <c r="E43" s="42" t="str">
        <f t="shared" si="2"/>
        <v>CEUTA</v>
      </c>
      <c r="F43" s="42">
        <f t="shared" si="7"/>
        <v>263096</v>
      </c>
      <c r="G43" s="42">
        <f t="shared" si="8"/>
        <v>253309</v>
      </c>
    </row>
    <row r="44" spans="1:9" x14ac:dyDescent="0.25">
      <c r="A44" s="42" t="str">
        <f t="shared" si="3"/>
        <v>BALEARES</v>
      </c>
      <c r="B44" s="41">
        <f t="shared" si="4"/>
        <v>156554</v>
      </c>
      <c r="C44" s="41">
        <f t="shared" si="5"/>
        <v>191642</v>
      </c>
      <c r="D44" s="41">
        <f t="shared" si="6"/>
        <v>7</v>
      </c>
      <c r="E44" s="42" t="str">
        <f t="shared" si="2"/>
        <v>BALEARES</v>
      </c>
      <c r="F44" s="42">
        <f t="shared" si="7"/>
        <v>156554</v>
      </c>
      <c r="G44" s="42">
        <f t="shared" si="8"/>
        <v>191642</v>
      </c>
    </row>
    <row r="45" spans="1:9" x14ac:dyDescent="0.25">
      <c r="A45" s="42" t="str">
        <f t="shared" si="3"/>
        <v>BARCELONA</v>
      </c>
      <c r="B45" s="41">
        <f t="shared" si="4"/>
        <v>801032</v>
      </c>
      <c r="C45" s="41">
        <f t="shared" si="5"/>
        <v>774377</v>
      </c>
      <c r="D45" s="41">
        <f t="shared" si="6"/>
        <v>3</v>
      </c>
      <c r="E45" s="42" t="str">
        <f t="shared" si="2"/>
        <v>GIJON</v>
      </c>
      <c r="F45" s="42">
        <f t="shared" si="7"/>
        <v>155443</v>
      </c>
      <c r="G45" s="42">
        <f t="shared" si="8"/>
        <v>143667</v>
      </c>
    </row>
    <row r="46" spans="1:9" x14ac:dyDescent="0.25">
      <c r="A46" s="42" t="str">
        <f t="shared" si="3"/>
        <v>BILBAO</v>
      </c>
      <c r="B46" s="41">
        <f t="shared" si="4"/>
        <v>92680</v>
      </c>
      <c r="C46" s="41">
        <f t="shared" si="5"/>
        <v>89158</v>
      </c>
      <c r="D46" s="41">
        <f t="shared" si="6"/>
        <v>12</v>
      </c>
      <c r="E46" s="42" t="str">
        <f t="shared" si="2"/>
        <v>VALENCIA</v>
      </c>
      <c r="F46" s="42">
        <f t="shared" si="7"/>
        <v>146862</v>
      </c>
      <c r="G46" s="42">
        <f t="shared" si="8"/>
        <v>214969</v>
      </c>
    </row>
    <row r="47" spans="1:9" x14ac:dyDescent="0.25">
      <c r="A47" s="42" t="str">
        <f t="shared" si="3"/>
        <v>CARTAGENA</v>
      </c>
      <c r="B47" s="41">
        <f t="shared" si="4"/>
        <v>78541</v>
      </c>
      <c r="C47" s="41">
        <f t="shared" si="5"/>
        <v>97240</v>
      </c>
      <c r="D47" s="41">
        <f t="shared" si="6"/>
        <v>13</v>
      </c>
      <c r="E47" s="42" t="str">
        <f t="shared" si="2"/>
        <v>TARRAGONA</v>
      </c>
      <c r="F47" s="42">
        <f t="shared" si="7"/>
        <v>112376</v>
      </c>
      <c r="G47" s="42">
        <f t="shared" si="8"/>
        <v>153160</v>
      </c>
    </row>
    <row r="48" spans="1:9" x14ac:dyDescent="0.25">
      <c r="A48" s="42" t="str">
        <f t="shared" si="3"/>
        <v>CASTELLON</v>
      </c>
      <c r="B48" s="41">
        <f t="shared" si="4"/>
        <v>30225</v>
      </c>
      <c r="C48" s="41">
        <f t="shared" si="5"/>
        <v>26557</v>
      </c>
      <c r="D48" s="41">
        <f t="shared" si="6"/>
        <v>23</v>
      </c>
      <c r="E48" s="42" t="str">
        <f t="shared" si="2"/>
        <v>ALMERIA</v>
      </c>
      <c r="F48" s="42">
        <f t="shared" si="7"/>
        <v>93920</v>
      </c>
      <c r="G48" s="42">
        <f t="shared" si="8"/>
        <v>103909</v>
      </c>
    </row>
    <row r="49" spans="1:7" x14ac:dyDescent="0.25">
      <c r="A49" s="42" t="str">
        <f t="shared" si="3"/>
        <v>CEUTA</v>
      </c>
      <c r="B49" s="41">
        <f t="shared" si="4"/>
        <v>263096</v>
      </c>
      <c r="C49" s="41">
        <f t="shared" si="5"/>
        <v>253309</v>
      </c>
      <c r="D49" s="41">
        <f t="shared" si="6"/>
        <v>6</v>
      </c>
      <c r="E49" s="42" t="str">
        <f t="shared" si="2"/>
        <v>BILBAO</v>
      </c>
      <c r="F49" s="42">
        <f t="shared" si="7"/>
        <v>92680</v>
      </c>
      <c r="G49" s="42">
        <f t="shared" si="8"/>
        <v>89158</v>
      </c>
    </row>
    <row r="50" spans="1:7" x14ac:dyDescent="0.25">
      <c r="A50" s="42" t="str">
        <f t="shared" si="3"/>
        <v>FERROL-SAN CIBRAO</v>
      </c>
      <c r="B50" s="41">
        <f t="shared" si="4"/>
        <v>11000</v>
      </c>
      <c r="C50" s="41">
        <f t="shared" si="5"/>
        <v>9629</v>
      </c>
      <c r="D50" s="41">
        <f t="shared" si="6"/>
        <v>26</v>
      </c>
      <c r="E50" s="42" t="str">
        <f t="shared" si="2"/>
        <v>CARTAGENA</v>
      </c>
      <c r="F50" s="42">
        <f t="shared" si="7"/>
        <v>78541</v>
      </c>
      <c r="G50" s="42">
        <f t="shared" si="8"/>
        <v>97240</v>
      </c>
    </row>
    <row r="51" spans="1:7" x14ac:dyDescent="0.25">
      <c r="A51" s="42" t="str">
        <f t="shared" si="3"/>
        <v>GIJON</v>
      </c>
      <c r="B51" s="41">
        <f t="shared" si="4"/>
        <v>155443</v>
      </c>
      <c r="C51" s="41">
        <f t="shared" si="5"/>
        <v>143667</v>
      </c>
      <c r="D51" s="41">
        <f t="shared" si="6"/>
        <v>8</v>
      </c>
      <c r="E51" s="42" t="str">
        <f t="shared" si="2"/>
        <v>MALAGA</v>
      </c>
      <c r="F51" s="42">
        <f t="shared" si="7"/>
        <v>75549</v>
      </c>
      <c r="G51" s="42">
        <f t="shared" si="8"/>
        <v>54994</v>
      </c>
    </row>
    <row r="52" spans="1:7" x14ac:dyDescent="0.25">
      <c r="A52" s="42" t="str">
        <f t="shared" si="3"/>
        <v>HUELVA</v>
      </c>
      <c r="B52" s="41">
        <f t="shared" si="4"/>
        <v>75397</v>
      </c>
      <c r="C52" s="41">
        <f t="shared" si="5"/>
        <v>65352</v>
      </c>
      <c r="D52" s="41">
        <f t="shared" si="6"/>
        <v>15</v>
      </c>
      <c r="E52" s="42" t="str">
        <f t="shared" si="2"/>
        <v>HUELVA</v>
      </c>
      <c r="F52" s="42">
        <f t="shared" si="7"/>
        <v>75397</v>
      </c>
      <c r="G52" s="42">
        <f t="shared" si="8"/>
        <v>65352</v>
      </c>
    </row>
    <row r="53" spans="1:7" x14ac:dyDescent="0.25">
      <c r="A53" s="42" t="str">
        <f t="shared" si="3"/>
        <v>LAS PALMAS</v>
      </c>
      <c r="B53" s="41">
        <f t="shared" si="4"/>
        <v>1365053</v>
      </c>
      <c r="C53" s="41">
        <f t="shared" si="5"/>
        <v>1402068</v>
      </c>
      <c r="D53" s="41">
        <f t="shared" si="6"/>
        <v>2</v>
      </c>
      <c r="E53" s="42" t="str">
        <f t="shared" si="2"/>
        <v>BAHIA DE CADIZ</v>
      </c>
      <c r="F53" s="42">
        <f t="shared" si="7"/>
        <v>65297</v>
      </c>
      <c r="G53" s="42">
        <f t="shared" si="8"/>
        <v>55765</v>
      </c>
    </row>
    <row r="54" spans="1:7" x14ac:dyDescent="0.25">
      <c r="A54" s="42" t="str">
        <f t="shared" si="3"/>
        <v>MALAGA</v>
      </c>
      <c r="B54" s="41">
        <f t="shared" si="4"/>
        <v>75549</v>
      </c>
      <c r="C54" s="41">
        <f t="shared" si="5"/>
        <v>54994</v>
      </c>
      <c r="D54" s="41">
        <f t="shared" si="6"/>
        <v>14</v>
      </c>
      <c r="E54" s="42" t="str">
        <f t="shared" si="2"/>
        <v>ALICANTE</v>
      </c>
      <c r="F54" s="42">
        <f t="shared" si="7"/>
        <v>49488</v>
      </c>
      <c r="G54" s="42">
        <f t="shared" si="8"/>
        <v>39811</v>
      </c>
    </row>
    <row r="55" spans="1:7" x14ac:dyDescent="0.25">
      <c r="A55" s="42" t="str">
        <f t="shared" si="3"/>
        <v>MARIN Y RIA DE PONTEVEDRA</v>
      </c>
      <c r="B55" s="41">
        <f t="shared" si="4"/>
        <v>41479</v>
      </c>
      <c r="C55" s="41">
        <f t="shared" si="5"/>
        <v>52910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41479</v>
      </c>
      <c r="G55" s="42">
        <f t="shared" si="8"/>
        <v>52910</v>
      </c>
    </row>
    <row r="56" spans="1:7" x14ac:dyDescent="0.25">
      <c r="A56" s="42" t="str">
        <f t="shared" si="3"/>
        <v>MELILLA</v>
      </c>
      <c r="B56" s="41">
        <f t="shared" si="4"/>
        <v>17079</v>
      </c>
      <c r="C56" s="41">
        <f t="shared" si="5"/>
        <v>7164</v>
      </c>
      <c r="D56" s="41">
        <f t="shared" si="6"/>
        <v>24</v>
      </c>
      <c r="E56" s="42" t="str">
        <f t="shared" si="2"/>
        <v>AVILES</v>
      </c>
      <c r="F56" s="42">
        <f t="shared" si="9"/>
        <v>40429</v>
      </c>
      <c r="G56" s="42">
        <f t="shared" si="8"/>
        <v>37102</v>
      </c>
    </row>
    <row r="57" spans="1:7" x14ac:dyDescent="0.25">
      <c r="A57" s="42" t="str">
        <f t="shared" si="3"/>
        <v>MOTRIL</v>
      </c>
      <c r="B57" s="41">
        <f t="shared" si="4"/>
        <v>11898</v>
      </c>
      <c r="C57" s="41">
        <f t="shared" si="5"/>
        <v>12170</v>
      </c>
      <c r="D57" s="41">
        <f t="shared" si="6"/>
        <v>25</v>
      </c>
      <c r="E57" s="42" t="str">
        <f t="shared" si="2"/>
        <v>A CORUÑA</v>
      </c>
      <c r="F57" s="42">
        <f t="shared" si="9"/>
        <v>39438</v>
      </c>
      <c r="G57" s="42">
        <f t="shared" si="8"/>
        <v>48420</v>
      </c>
    </row>
    <row r="58" spans="1:7" x14ac:dyDescent="0.25">
      <c r="A58" s="42" t="str">
        <f t="shared" si="3"/>
        <v>PASAIA</v>
      </c>
      <c r="B58" s="41">
        <f t="shared" si="4"/>
        <v>31340</v>
      </c>
      <c r="C58" s="41">
        <f t="shared" si="5"/>
        <v>25428</v>
      </c>
      <c r="D58" s="41">
        <f t="shared" si="6"/>
        <v>22</v>
      </c>
      <c r="E58" s="42" t="str">
        <f t="shared" si="2"/>
        <v>SANTANDER</v>
      </c>
      <c r="F58" s="42">
        <f t="shared" si="9"/>
        <v>37249</v>
      </c>
      <c r="G58" s="42">
        <f t="shared" si="8"/>
        <v>40647</v>
      </c>
    </row>
    <row r="59" spans="1:7" x14ac:dyDescent="0.25">
      <c r="A59" s="42" t="str">
        <f t="shared" si="3"/>
        <v>SANTA CRUZ DE TENERIFE</v>
      </c>
      <c r="B59" s="41">
        <f t="shared" si="4"/>
        <v>629311</v>
      </c>
      <c r="C59" s="41">
        <f t="shared" si="5"/>
        <v>679345</v>
      </c>
      <c r="D59" s="41">
        <f t="shared" si="6"/>
        <v>4</v>
      </c>
      <c r="E59" s="42" t="str">
        <f t="shared" si="2"/>
        <v>PASAIA</v>
      </c>
      <c r="F59" s="42">
        <f t="shared" si="9"/>
        <v>31340</v>
      </c>
      <c r="G59" s="42">
        <f t="shared" si="8"/>
        <v>25428</v>
      </c>
    </row>
    <row r="60" spans="1:7" x14ac:dyDescent="0.25">
      <c r="A60" s="42" t="str">
        <f t="shared" si="3"/>
        <v>SANTANDER</v>
      </c>
      <c r="B60" s="41">
        <f t="shared" si="4"/>
        <v>37249</v>
      </c>
      <c r="C60" s="41">
        <f t="shared" si="5"/>
        <v>40647</v>
      </c>
      <c r="D60" s="41">
        <f t="shared" si="6"/>
        <v>21</v>
      </c>
      <c r="E60" s="42" t="str">
        <f t="shared" si="2"/>
        <v>CASTELLON</v>
      </c>
      <c r="F60" s="42">
        <f t="shared" si="9"/>
        <v>30225</v>
      </c>
      <c r="G60" s="42">
        <f t="shared" si="8"/>
        <v>26557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17079</v>
      </c>
      <c r="G61" s="42">
        <f t="shared" si="8"/>
        <v>7164</v>
      </c>
    </row>
    <row r="62" spans="1:7" x14ac:dyDescent="0.25">
      <c r="A62" s="42" t="str">
        <f t="shared" si="3"/>
        <v>TARRAGONA</v>
      </c>
      <c r="B62" s="41">
        <f t="shared" si="4"/>
        <v>112376</v>
      </c>
      <c r="C62" s="41">
        <f t="shared" si="5"/>
        <v>153160</v>
      </c>
      <c r="D62" s="41">
        <f t="shared" si="6"/>
        <v>10</v>
      </c>
      <c r="E62" s="42" t="str">
        <f t="shared" si="2"/>
        <v>MOTRIL</v>
      </c>
      <c r="F62" s="42">
        <f t="shared" si="9"/>
        <v>11898</v>
      </c>
      <c r="G62" s="42">
        <f t="shared" si="8"/>
        <v>12170</v>
      </c>
    </row>
    <row r="63" spans="1:7" x14ac:dyDescent="0.25">
      <c r="A63" s="42" t="str">
        <f t="shared" si="3"/>
        <v>VALENCIA</v>
      </c>
      <c r="B63" s="41">
        <f t="shared" si="4"/>
        <v>146862</v>
      </c>
      <c r="C63" s="41">
        <f t="shared" si="5"/>
        <v>214969</v>
      </c>
      <c r="D63" s="41">
        <f t="shared" si="6"/>
        <v>9</v>
      </c>
      <c r="E63" s="42" t="str">
        <f t="shared" si="2"/>
        <v>FERROL-SAN CIBRAO</v>
      </c>
      <c r="F63" s="42">
        <f t="shared" si="9"/>
        <v>11000</v>
      </c>
      <c r="G63" s="42">
        <f t="shared" si="8"/>
        <v>9629</v>
      </c>
    </row>
    <row r="64" spans="1:7" x14ac:dyDescent="0.25">
      <c r="A64" s="42" t="str">
        <f t="shared" si="3"/>
        <v>VIGO</v>
      </c>
      <c r="B64" s="41">
        <f t="shared" si="4"/>
        <v>290351</v>
      </c>
      <c r="C64" s="41">
        <f t="shared" si="5"/>
        <v>281987</v>
      </c>
      <c r="D64" s="41">
        <f t="shared" si="6"/>
        <v>5</v>
      </c>
      <c r="E64" s="42" t="str">
        <f t="shared" si="2"/>
        <v>VILAGARCIA</v>
      </c>
      <c r="F64" s="42">
        <f t="shared" si="9"/>
        <v>5953</v>
      </c>
      <c r="G64" s="42">
        <f t="shared" si="8"/>
        <v>5504</v>
      </c>
    </row>
    <row r="65" spans="1:7" x14ac:dyDescent="0.25">
      <c r="A65" s="42" t="str">
        <f t="shared" si="3"/>
        <v>VILAGARCIA</v>
      </c>
      <c r="B65" s="41">
        <f t="shared" si="4"/>
        <v>5953</v>
      </c>
      <c r="C65" s="41">
        <f t="shared" si="5"/>
        <v>5504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8264</v>
      </c>
      <c r="D10" s="28">
        <v>38534</v>
      </c>
      <c r="E10" s="28">
        <v>14646</v>
      </c>
      <c r="F10" s="13">
        <f t="shared" si="0"/>
        <v>-61.992007058701404</v>
      </c>
      <c r="G10" s="1"/>
      <c r="H10" s="1"/>
      <c r="I10" s="1"/>
    </row>
    <row r="11" spans="1:12" x14ac:dyDescent="0.25">
      <c r="A11" s="8" t="s">
        <v>45</v>
      </c>
      <c r="B11" s="27">
        <v>2847691</v>
      </c>
      <c r="C11" s="27">
        <v>3242475</v>
      </c>
      <c r="D11" s="27">
        <v>22431072</v>
      </c>
      <c r="E11" s="27">
        <v>23300791</v>
      </c>
      <c r="F11" s="10">
        <f t="shared" si="0"/>
        <v>3.8772957440464779</v>
      </c>
      <c r="G11" s="1"/>
      <c r="H11" s="1"/>
      <c r="I11" s="1"/>
    </row>
    <row r="12" spans="1:12" x14ac:dyDescent="0.25">
      <c r="A12" s="11" t="s">
        <v>46</v>
      </c>
      <c r="B12" s="28">
        <v>2006</v>
      </c>
      <c r="C12" s="28">
        <v>2300</v>
      </c>
      <c r="D12" s="28">
        <v>27657</v>
      </c>
      <c r="E12" s="28">
        <v>89300</v>
      </c>
      <c r="F12" s="13">
        <f t="shared" si="0"/>
        <v>222.88389919369416</v>
      </c>
      <c r="G12" s="1"/>
      <c r="H12" s="1"/>
      <c r="I12" s="1"/>
    </row>
    <row r="13" spans="1:12" x14ac:dyDescent="0.25">
      <c r="A13" s="8" t="s">
        <v>47</v>
      </c>
      <c r="B13" s="27">
        <v>1217</v>
      </c>
      <c r="C13" s="27">
        <v>1265</v>
      </c>
      <c r="D13" s="27">
        <v>53720</v>
      </c>
      <c r="E13" s="27">
        <v>16767</v>
      </c>
      <c r="F13" s="10">
        <f t="shared" si="0"/>
        <v>-68.788160833953839</v>
      </c>
      <c r="G13" s="1"/>
      <c r="H13" s="1"/>
      <c r="I13" s="1"/>
    </row>
    <row r="14" spans="1:12" x14ac:dyDescent="0.25">
      <c r="A14" s="11" t="s">
        <v>48</v>
      </c>
      <c r="B14" s="28">
        <v>703685</v>
      </c>
      <c r="C14" s="28">
        <v>962997</v>
      </c>
      <c r="D14" s="28">
        <v>5555609</v>
      </c>
      <c r="E14" s="28">
        <v>6871272</v>
      </c>
      <c r="F14" s="13">
        <f t="shared" si="0"/>
        <v>23.681706181986527</v>
      </c>
      <c r="G14" s="1"/>
      <c r="H14" s="1"/>
      <c r="I14" s="1"/>
    </row>
    <row r="15" spans="1:12" x14ac:dyDescent="0.25">
      <c r="A15" s="8" t="s">
        <v>49</v>
      </c>
      <c r="B15" s="27">
        <v>64878</v>
      </c>
      <c r="C15" s="27">
        <v>43714</v>
      </c>
      <c r="D15" s="27">
        <v>906603</v>
      </c>
      <c r="E15" s="27">
        <v>708817</v>
      </c>
      <c r="F15" s="10">
        <f t="shared" si="0"/>
        <v>-21.816164296831133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0</v>
      </c>
      <c r="D16" s="28">
        <v>2</v>
      </c>
      <c r="E16" s="28">
        <v>3461</v>
      </c>
      <c r="F16" s="13">
        <f t="shared" si="0"/>
        <v>172950</v>
      </c>
      <c r="G16" s="1"/>
      <c r="H16" s="1"/>
      <c r="I16" s="1"/>
    </row>
    <row r="17" spans="1:9" x14ac:dyDescent="0.25">
      <c r="A17" s="8" t="s">
        <v>51</v>
      </c>
      <c r="B17" s="27">
        <v>102</v>
      </c>
      <c r="C17" s="27">
        <v>26</v>
      </c>
      <c r="D17" s="27">
        <v>6792</v>
      </c>
      <c r="E17" s="27">
        <v>1756</v>
      </c>
      <c r="F17" s="10">
        <f t="shared" si="0"/>
        <v>-74.146054181389871</v>
      </c>
      <c r="G17" s="1"/>
      <c r="H17" s="1"/>
      <c r="I17" s="1"/>
    </row>
    <row r="18" spans="1:9" x14ac:dyDescent="0.25">
      <c r="A18" s="11" t="s">
        <v>52</v>
      </c>
      <c r="B18" s="28">
        <v>18562</v>
      </c>
      <c r="C18" s="28">
        <v>56637</v>
      </c>
      <c r="D18" s="28">
        <v>226568</v>
      </c>
      <c r="E18" s="28">
        <v>556728</v>
      </c>
      <c r="F18" s="13">
        <f t="shared" si="0"/>
        <v>145.72225557007167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8150</v>
      </c>
      <c r="D20" s="28">
        <v>0</v>
      </c>
      <c r="E20" s="28">
        <v>110023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879338</v>
      </c>
      <c r="C22" s="28">
        <v>969018</v>
      </c>
      <c r="D22" s="28">
        <v>6238071</v>
      </c>
      <c r="E22" s="28">
        <v>6479336</v>
      </c>
      <c r="F22" s="13">
        <f t="shared" si="0"/>
        <v>3.8676218978591237</v>
      </c>
      <c r="G22" s="1"/>
      <c r="H22" s="1"/>
      <c r="I22" s="1"/>
    </row>
    <row r="23" spans="1:9" x14ac:dyDescent="0.25">
      <c r="A23" s="8" t="s">
        <v>57</v>
      </c>
      <c r="B23" s="27">
        <v>204869</v>
      </c>
      <c r="C23" s="27">
        <v>165630</v>
      </c>
      <c r="D23" s="27">
        <v>1309301</v>
      </c>
      <c r="E23" s="27">
        <v>1505234</v>
      </c>
      <c r="F23" s="10">
        <f t="shared" si="0"/>
        <v>14.964702539752125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335</v>
      </c>
      <c r="D24" s="28">
        <v>0</v>
      </c>
      <c r="E24" s="28">
        <v>335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10</v>
      </c>
      <c r="D25" s="27">
        <v>0</v>
      </c>
      <c r="E25" s="27">
        <v>10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0</v>
      </c>
      <c r="E26" s="28">
        <v>14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39203</v>
      </c>
      <c r="C28" s="28">
        <v>23924</v>
      </c>
      <c r="D28" s="28">
        <v>350063</v>
      </c>
      <c r="E28" s="28">
        <v>222821</v>
      </c>
      <c r="F28" s="13">
        <f t="shared" si="0"/>
        <v>-36.348314446256815</v>
      </c>
      <c r="G28" s="1"/>
      <c r="H28" s="1"/>
      <c r="I28" s="1"/>
    </row>
    <row r="29" spans="1:9" x14ac:dyDescent="0.25">
      <c r="A29" s="8" t="s">
        <v>63</v>
      </c>
      <c r="B29" s="27">
        <v>0</v>
      </c>
      <c r="C29" s="27">
        <v>2527</v>
      </c>
      <c r="D29" s="27">
        <v>1271</v>
      </c>
      <c r="E29" s="27">
        <v>8558</v>
      </c>
      <c r="F29" s="10">
        <f t="shared" si="0"/>
        <v>573.32808811959092</v>
      </c>
      <c r="G29" s="1"/>
      <c r="H29" s="1"/>
      <c r="I29" s="1"/>
    </row>
    <row r="30" spans="1:9" x14ac:dyDescent="0.25">
      <c r="A30" s="11" t="s">
        <v>64</v>
      </c>
      <c r="B30" s="28">
        <v>3</v>
      </c>
      <c r="C30" s="28">
        <v>0</v>
      </c>
      <c r="D30" s="28">
        <v>104</v>
      </c>
      <c r="E30" s="28">
        <v>3889</v>
      </c>
      <c r="F30" s="17">
        <f t="shared" si="0"/>
        <v>3639.4230769230771</v>
      </c>
      <c r="G30" s="1"/>
      <c r="H30" s="1"/>
      <c r="I30" s="1"/>
    </row>
    <row r="31" spans="1:9" x14ac:dyDescent="0.25">
      <c r="A31" s="8" t="s">
        <v>65</v>
      </c>
      <c r="B31" s="27">
        <v>234613</v>
      </c>
      <c r="C31" s="27">
        <v>274109</v>
      </c>
      <c r="D31" s="27">
        <v>1780404</v>
      </c>
      <c r="E31" s="27">
        <v>1850086</v>
      </c>
      <c r="F31" s="10">
        <f t="shared" si="0"/>
        <v>3.9138307934603631</v>
      </c>
      <c r="G31" s="1"/>
      <c r="H31" s="1"/>
      <c r="I31" s="1"/>
    </row>
    <row r="32" spans="1:9" x14ac:dyDescent="0.25">
      <c r="A32" s="11" t="s">
        <v>66</v>
      </c>
      <c r="B32" s="28">
        <v>892705</v>
      </c>
      <c r="C32" s="28">
        <v>944331</v>
      </c>
      <c r="D32" s="28">
        <v>6557252</v>
      </c>
      <c r="E32" s="28">
        <v>7080415</v>
      </c>
      <c r="F32" s="13">
        <f t="shared" si="0"/>
        <v>7.9783878978572176</v>
      </c>
      <c r="G32" s="1"/>
      <c r="H32" s="1"/>
      <c r="I32" s="1"/>
    </row>
    <row r="33" spans="1:9" x14ac:dyDescent="0.25">
      <c r="A33" s="8" t="s">
        <v>67</v>
      </c>
      <c r="B33" s="27">
        <v>2786</v>
      </c>
      <c r="C33" s="27">
        <v>3322</v>
      </c>
      <c r="D33" s="27">
        <v>46801</v>
      </c>
      <c r="E33" s="27">
        <v>57548</v>
      </c>
      <c r="F33" s="10">
        <f t="shared" si="0"/>
        <v>22.963184547338727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5891658</v>
      </c>
      <c r="C35" s="15">
        <f t="shared" ref="C35:E35" si="1">SUM(C7:C34)</f>
        <v>6709034</v>
      </c>
      <c r="D35" s="15">
        <f t="shared" si="1"/>
        <v>45529824</v>
      </c>
      <c r="E35" s="15">
        <f t="shared" si="1"/>
        <v>48881807</v>
      </c>
      <c r="F35" s="16">
        <f t="shared" si="0"/>
        <v>7.362169904280762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23300791</v>
      </c>
      <c r="G38" s="42">
        <f>LOOKUP(E38,$A$38:$A$65,$C$38:$C$65)</f>
        <v>22431072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7080415</v>
      </c>
      <c r="G39" s="42">
        <f t="shared" ref="G39:G65" si="8">LOOKUP(E39,$A$38:$A$65,$C$38:$C$65)</f>
        <v>6557252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6871272</v>
      </c>
      <c r="G40" s="42">
        <f t="shared" si="8"/>
        <v>5555609</v>
      </c>
    </row>
    <row r="41" spans="1:9" x14ac:dyDescent="0.25">
      <c r="A41" s="42" t="str">
        <f t="shared" si="3"/>
        <v>AVILES</v>
      </c>
      <c r="B41" s="41">
        <f t="shared" si="4"/>
        <v>14646</v>
      </c>
      <c r="C41" s="41">
        <f t="shared" si="5"/>
        <v>38534</v>
      </c>
      <c r="D41" s="41">
        <f t="shared" si="6"/>
        <v>14</v>
      </c>
      <c r="E41" s="42" t="str">
        <f t="shared" si="2"/>
        <v>LAS PALMAS</v>
      </c>
      <c r="F41" s="42">
        <f t="shared" si="7"/>
        <v>6479336</v>
      </c>
      <c r="G41" s="42">
        <f t="shared" si="8"/>
        <v>6238071</v>
      </c>
    </row>
    <row r="42" spans="1:9" x14ac:dyDescent="0.25">
      <c r="A42" s="42" t="str">
        <f t="shared" si="3"/>
        <v>BAHIA DE ALGECIRAS</v>
      </c>
      <c r="B42" s="41">
        <f t="shared" si="4"/>
        <v>23300791</v>
      </c>
      <c r="C42" s="41">
        <f t="shared" si="5"/>
        <v>22431072</v>
      </c>
      <c r="D42" s="41">
        <f t="shared" si="6"/>
        <v>1</v>
      </c>
      <c r="E42" s="42" t="str">
        <f t="shared" si="2"/>
        <v>TARRAGONA</v>
      </c>
      <c r="F42" s="42">
        <f t="shared" si="7"/>
        <v>1850086</v>
      </c>
      <c r="G42" s="42">
        <f t="shared" si="8"/>
        <v>1780404</v>
      </c>
    </row>
    <row r="43" spans="1:9" x14ac:dyDescent="0.25">
      <c r="A43" s="42" t="str">
        <f t="shared" si="3"/>
        <v>BAHIA DE CADIZ</v>
      </c>
      <c r="B43" s="41">
        <f t="shared" si="4"/>
        <v>89300</v>
      </c>
      <c r="C43" s="41">
        <f t="shared" si="5"/>
        <v>27657</v>
      </c>
      <c r="D43" s="41">
        <f t="shared" si="6"/>
        <v>11</v>
      </c>
      <c r="E43" s="42" t="str">
        <f t="shared" si="2"/>
        <v>MALAGA</v>
      </c>
      <c r="F43" s="42">
        <f t="shared" si="7"/>
        <v>1505234</v>
      </c>
      <c r="G43" s="42">
        <f t="shared" si="8"/>
        <v>1309301</v>
      </c>
    </row>
    <row r="44" spans="1:9" x14ac:dyDescent="0.25">
      <c r="A44" s="42" t="str">
        <f t="shared" si="3"/>
        <v>BALEARES</v>
      </c>
      <c r="B44" s="41">
        <f t="shared" si="4"/>
        <v>16767</v>
      </c>
      <c r="C44" s="41">
        <f t="shared" si="5"/>
        <v>53720</v>
      </c>
      <c r="D44" s="41">
        <f t="shared" si="6"/>
        <v>13</v>
      </c>
      <c r="E44" s="42" t="str">
        <f t="shared" si="2"/>
        <v>BILBAO</v>
      </c>
      <c r="F44" s="42">
        <f t="shared" si="7"/>
        <v>708817</v>
      </c>
      <c r="G44" s="42">
        <f t="shared" si="8"/>
        <v>906603</v>
      </c>
    </row>
    <row r="45" spans="1:9" x14ac:dyDescent="0.25">
      <c r="A45" s="42" t="str">
        <f t="shared" si="3"/>
        <v>BARCELONA</v>
      </c>
      <c r="B45" s="41">
        <f t="shared" si="4"/>
        <v>6871272</v>
      </c>
      <c r="C45" s="41">
        <f t="shared" si="5"/>
        <v>5555609</v>
      </c>
      <c r="D45" s="41">
        <f t="shared" si="6"/>
        <v>3</v>
      </c>
      <c r="E45" s="42" t="str">
        <f t="shared" si="2"/>
        <v>CEUTA</v>
      </c>
      <c r="F45" s="42">
        <f t="shared" si="7"/>
        <v>556728</v>
      </c>
      <c r="G45" s="42">
        <f t="shared" si="8"/>
        <v>226568</v>
      </c>
    </row>
    <row r="46" spans="1:9" x14ac:dyDescent="0.25">
      <c r="A46" s="42" t="str">
        <f t="shared" si="3"/>
        <v>BILBAO</v>
      </c>
      <c r="B46" s="41">
        <f t="shared" si="4"/>
        <v>708817</v>
      </c>
      <c r="C46" s="41">
        <f t="shared" si="5"/>
        <v>906603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222821</v>
      </c>
      <c r="G46" s="42">
        <f t="shared" si="8"/>
        <v>350063</v>
      </c>
    </row>
    <row r="47" spans="1:9" x14ac:dyDescent="0.25">
      <c r="A47" s="42" t="str">
        <f t="shared" si="3"/>
        <v>CARTAGENA</v>
      </c>
      <c r="B47" s="41">
        <f t="shared" si="4"/>
        <v>3461</v>
      </c>
      <c r="C47" s="41">
        <f t="shared" si="5"/>
        <v>2</v>
      </c>
      <c r="D47" s="41">
        <f t="shared" si="6"/>
        <v>17</v>
      </c>
      <c r="E47" s="42" t="str">
        <f t="shared" si="2"/>
        <v>GIJON</v>
      </c>
      <c r="F47" s="42">
        <f t="shared" si="7"/>
        <v>110023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1756</v>
      </c>
      <c r="C48" s="41">
        <f t="shared" si="5"/>
        <v>6792</v>
      </c>
      <c r="D48" s="41">
        <f t="shared" si="6"/>
        <v>18</v>
      </c>
      <c r="E48" s="42" t="str">
        <f t="shared" si="2"/>
        <v>BAHIA DE CADIZ</v>
      </c>
      <c r="F48" s="42">
        <f t="shared" si="7"/>
        <v>89300</v>
      </c>
      <c r="G48" s="42">
        <f t="shared" si="8"/>
        <v>27657</v>
      </c>
    </row>
    <row r="49" spans="1:7" x14ac:dyDescent="0.25">
      <c r="A49" s="42" t="str">
        <f t="shared" si="3"/>
        <v>CEUTA</v>
      </c>
      <c r="B49" s="41">
        <f t="shared" si="4"/>
        <v>556728</v>
      </c>
      <c r="C49" s="41">
        <f t="shared" si="5"/>
        <v>226568</v>
      </c>
      <c r="D49" s="41">
        <f t="shared" si="6"/>
        <v>8</v>
      </c>
      <c r="E49" s="42" t="str">
        <f t="shared" si="2"/>
        <v>VIGO</v>
      </c>
      <c r="F49" s="42">
        <f t="shared" si="7"/>
        <v>57548</v>
      </c>
      <c r="G49" s="42">
        <f t="shared" si="8"/>
        <v>46801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16767</v>
      </c>
      <c r="G50" s="42">
        <f t="shared" si="8"/>
        <v>53720</v>
      </c>
    </row>
    <row r="51" spans="1:7" x14ac:dyDescent="0.25">
      <c r="A51" s="42" t="str">
        <f t="shared" si="3"/>
        <v>GIJON</v>
      </c>
      <c r="B51" s="41">
        <f t="shared" si="4"/>
        <v>110023</v>
      </c>
      <c r="C51" s="41">
        <f t="shared" si="5"/>
        <v>0</v>
      </c>
      <c r="D51" s="41">
        <f t="shared" si="6"/>
        <v>10</v>
      </c>
      <c r="E51" s="42" t="str">
        <f t="shared" si="2"/>
        <v>AVILES</v>
      </c>
      <c r="F51" s="42">
        <f t="shared" si="7"/>
        <v>14646</v>
      </c>
      <c r="G51" s="42">
        <f t="shared" si="8"/>
        <v>38534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8558</v>
      </c>
      <c r="G52" s="42">
        <f t="shared" si="8"/>
        <v>1271</v>
      </c>
    </row>
    <row r="53" spans="1:7" x14ac:dyDescent="0.25">
      <c r="A53" s="42" t="str">
        <f t="shared" si="3"/>
        <v>LAS PALMAS</v>
      </c>
      <c r="B53" s="41">
        <f t="shared" si="4"/>
        <v>6479336</v>
      </c>
      <c r="C53" s="41">
        <f t="shared" si="5"/>
        <v>6238071</v>
      </c>
      <c r="D53" s="41">
        <f t="shared" si="6"/>
        <v>4</v>
      </c>
      <c r="E53" s="42" t="str">
        <f t="shared" si="2"/>
        <v>SEVILLA</v>
      </c>
      <c r="F53" s="42">
        <f t="shared" si="7"/>
        <v>3889</v>
      </c>
      <c r="G53" s="42">
        <f t="shared" si="8"/>
        <v>104</v>
      </c>
    </row>
    <row r="54" spans="1:7" x14ac:dyDescent="0.25">
      <c r="A54" s="42" t="str">
        <f t="shared" si="3"/>
        <v>MALAGA</v>
      </c>
      <c r="B54" s="41">
        <f t="shared" si="4"/>
        <v>1505234</v>
      </c>
      <c r="C54" s="41">
        <f t="shared" si="5"/>
        <v>1309301</v>
      </c>
      <c r="D54" s="41">
        <f t="shared" si="6"/>
        <v>6</v>
      </c>
      <c r="E54" s="42" t="str">
        <f t="shared" si="2"/>
        <v>CARTAGENA</v>
      </c>
      <c r="F54" s="42">
        <f t="shared" si="7"/>
        <v>3461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335</v>
      </c>
      <c r="C55" s="41">
        <f t="shared" si="5"/>
        <v>0</v>
      </c>
      <c r="D55" s="41">
        <f t="shared" si="6"/>
        <v>19</v>
      </c>
      <c r="E55" s="42" t="str">
        <f t="shared" si="2"/>
        <v>CASTELLON</v>
      </c>
      <c r="F55" s="42">
        <f t="shared" ref="F55:F65" si="9">LOOKUP(E55,$A$38:$A$65,$B$38:$B$65)</f>
        <v>1756</v>
      </c>
      <c r="G55" s="42">
        <f t="shared" si="8"/>
        <v>6792</v>
      </c>
    </row>
    <row r="56" spans="1:7" x14ac:dyDescent="0.25">
      <c r="A56" s="42" t="str">
        <f t="shared" si="3"/>
        <v>MELILLA</v>
      </c>
      <c r="B56" s="41">
        <f t="shared" si="4"/>
        <v>10</v>
      </c>
      <c r="C56" s="41">
        <f t="shared" si="5"/>
        <v>0</v>
      </c>
      <c r="D56" s="41">
        <f t="shared" si="6"/>
        <v>21</v>
      </c>
      <c r="E56" s="42" t="str">
        <f t="shared" si="2"/>
        <v>MARIN Y RIA DE PONTEVEDRA</v>
      </c>
      <c r="F56" s="42">
        <f t="shared" si="9"/>
        <v>335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14</v>
      </c>
      <c r="C57" s="41">
        <f t="shared" si="5"/>
        <v>0</v>
      </c>
      <c r="D57" s="41">
        <f t="shared" si="6"/>
        <v>20</v>
      </c>
      <c r="E57" s="42" t="str">
        <f t="shared" si="2"/>
        <v>MOTRIL</v>
      </c>
      <c r="F57" s="42">
        <f t="shared" si="9"/>
        <v>14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10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222821</v>
      </c>
      <c r="C59" s="41">
        <f t="shared" si="5"/>
        <v>350063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8558</v>
      </c>
      <c r="C60" s="41">
        <f t="shared" si="5"/>
        <v>1271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3889</v>
      </c>
      <c r="C61" s="41">
        <f t="shared" si="5"/>
        <v>104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1850086</v>
      </c>
      <c r="C62" s="41">
        <f t="shared" si="5"/>
        <v>1780404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7080415</v>
      </c>
      <c r="C63" s="41">
        <f t="shared" si="5"/>
        <v>6557252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57548</v>
      </c>
      <c r="C64" s="41">
        <f t="shared" si="5"/>
        <v>46801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2842287</v>
      </c>
      <c r="C11" s="29">
        <v>3242349</v>
      </c>
      <c r="D11" s="29">
        <v>22383018</v>
      </c>
      <c r="E11" s="29">
        <v>23291864</v>
      </c>
      <c r="F11" s="10">
        <f t="shared" si="0"/>
        <v>4.0604265251450897</v>
      </c>
      <c r="G11" s="1"/>
      <c r="H11" s="1"/>
      <c r="I11" s="1"/>
    </row>
    <row r="12" spans="1:12" x14ac:dyDescent="0.25">
      <c r="A12" s="11" t="s">
        <v>46</v>
      </c>
      <c r="B12" s="30">
        <v>2006</v>
      </c>
      <c r="C12" s="30">
        <v>2300</v>
      </c>
      <c r="D12" s="30">
        <v>21735</v>
      </c>
      <c r="E12" s="30">
        <v>73358</v>
      </c>
      <c r="F12" s="13">
        <f t="shared" si="0"/>
        <v>237.51092707614447</v>
      </c>
      <c r="G12" s="1"/>
      <c r="H12" s="1"/>
      <c r="I12" s="1"/>
    </row>
    <row r="13" spans="1:12" x14ac:dyDescent="0.25">
      <c r="A13" s="8" t="s">
        <v>47</v>
      </c>
      <c r="B13" s="29">
        <v>348</v>
      </c>
      <c r="C13" s="29">
        <v>312</v>
      </c>
      <c r="D13" s="29">
        <v>24029</v>
      </c>
      <c r="E13" s="29">
        <v>3538</v>
      </c>
      <c r="F13" s="10">
        <f t="shared" si="0"/>
        <v>-85.276124682675103</v>
      </c>
      <c r="G13" s="1"/>
      <c r="H13" s="1"/>
      <c r="I13" s="1"/>
    </row>
    <row r="14" spans="1:12" x14ac:dyDescent="0.25">
      <c r="A14" s="11" t="s">
        <v>48</v>
      </c>
      <c r="B14" s="30">
        <v>689033</v>
      </c>
      <c r="C14" s="30">
        <v>919310</v>
      </c>
      <c r="D14" s="30">
        <v>5360298</v>
      </c>
      <c r="E14" s="30">
        <v>6656678</v>
      </c>
      <c r="F14" s="13">
        <f t="shared" si="0"/>
        <v>24.184849424416328</v>
      </c>
      <c r="G14" s="1"/>
      <c r="H14" s="1"/>
      <c r="I14" s="1"/>
    </row>
    <row r="15" spans="1:12" x14ac:dyDescent="0.25">
      <c r="A15" s="8" t="s">
        <v>49</v>
      </c>
      <c r="B15" s="29">
        <v>6337</v>
      </c>
      <c r="C15" s="29">
        <v>17986</v>
      </c>
      <c r="D15" s="29">
        <v>97092</v>
      </c>
      <c r="E15" s="29">
        <v>104178</v>
      </c>
      <c r="F15" s="10">
        <f t="shared" si="0"/>
        <v>7.2982326041280459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102</v>
      </c>
      <c r="C17" s="29">
        <v>26</v>
      </c>
      <c r="D17" s="29">
        <v>6690</v>
      </c>
      <c r="E17" s="29">
        <v>1756</v>
      </c>
      <c r="F17" s="10">
        <f t="shared" si="0"/>
        <v>-73.751868460388636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50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872930</v>
      </c>
      <c r="C22" s="30">
        <v>912798</v>
      </c>
      <c r="D22" s="30">
        <v>6155973</v>
      </c>
      <c r="E22" s="30">
        <v>6231611</v>
      </c>
      <c r="F22" s="13">
        <f t="shared" si="0"/>
        <v>1.2286928483929387</v>
      </c>
      <c r="G22" s="1"/>
      <c r="H22" s="1"/>
      <c r="I22" s="1"/>
    </row>
    <row r="23" spans="1:9" x14ac:dyDescent="0.25">
      <c r="A23" s="8" t="s">
        <v>57</v>
      </c>
      <c r="B23" s="29">
        <v>204867</v>
      </c>
      <c r="C23" s="29">
        <v>165630</v>
      </c>
      <c r="D23" s="29">
        <v>1309084</v>
      </c>
      <c r="E23" s="29">
        <v>1503981</v>
      </c>
      <c r="F23" s="10">
        <f t="shared" si="0"/>
        <v>14.888043853564781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335</v>
      </c>
      <c r="D24" s="30">
        <v>0</v>
      </c>
      <c r="E24" s="30">
        <v>335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37126</v>
      </c>
      <c r="C28" s="30">
        <v>21234</v>
      </c>
      <c r="D28" s="30">
        <v>318641</v>
      </c>
      <c r="E28" s="30">
        <v>202308</v>
      </c>
      <c r="F28" s="13">
        <f t="shared" si="0"/>
        <v>-36.50911213560088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3</v>
      </c>
      <c r="C30" s="30">
        <v>0</v>
      </c>
      <c r="D30" s="30">
        <v>104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3281</v>
      </c>
      <c r="C31" s="29">
        <v>513</v>
      </c>
      <c r="D31" s="29">
        <v>3637</v>
      </c>
      <c r="E31" s="29">
        <v>12510</v>
      </c>
      <c r="F31" s="10">
        <f t="shared" si="0"/>
        <v>243.96480615892222</v>
      </c>
      <c r="G31" s="1"/>
      <c r="H31" s="1"/>
      <c r="I31" s="1"/>
    </row>
    <row r="32" spans="1:9" x14ac:dyDescent="0.25">
      <c r="A32" s="11" t="s">
        <v>66</v>
      </c>
      <c r="B32" s="30">
        <v>886939</v>
      </c>
      <c r="C32" s="30">
        <v>942511</v>
      </c>
      <c r="D32" s="30">
        <v>6475142</v>
      </c>
      <c r="E32" s="30">
        <v>7054027</v>
      </c>
      <c r="F32" s="13">
        <f t="shared" si="0"/>
        <v>8.9401128191474442</v>
      </c>
      <c r="G32" s="1"/>
      <c r="H32" s="1"/>
      <c r="I32" s="1"/>
    </row>
    <row r="33" spans="1:9" x14ac:dyDescent="0.25">
      <c r="A33" s="8" t="s">
        <v>67</v>
      </c>
      <c r="B33" s="29">
        <v>1963</v>
      </c>
      <c r="C33" s="29">
        <v>1521</v>
      </c>
      <c r="D33" s="29">
        <v>40023</v>
      </c>
      <c r="E33" s="29">
        <v>24026</v>
      </c>
      <c r="F33" s="10">
        <f t="shared" si="0"/>
        <v>-39.969517527421729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5547222</v>
      </c>
      <c r="C35" s="15">
        <f t="shared" ref="C35:E35" si="1">SUM(C7:C34)</f>
        <v>6226825</v>
      </c>
      <c r="D35" s="15">
        <f t="shared" si="1"/>
        <v>42195466</v>
      </c>
      <c r="E35" s="15">
        <f t="shared" si="1"/>
        <v>45160226</v>
      </c>
      <c r="F35" s="16">
        <f t="shared" si="0"/>
        <v>7.0262525362322066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23291864</v>
      </c>
      <c r="G38" s="42">
        <f>LOOKUP(E38,$A$38:$A$65,$C$38:$C$65)</f>
        <v>22383018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7054027</v>
      </c>
      <c r="G39" s="42">
        <f t="shared" ref="G39:G65" si="8">LOOKUP(E39,$A$38:$A$65,$C$38:$C$65)</f>
        <v>6475142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6656678</v>
      </c>
      <c r="G40" s="42">
        <f t="shared" si="8"/>
        <v>5360298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6231611</v>
      </c>
      <c r="G41" s="42">
        <f t="shared" si="8"/>
        <v>6155973</v>
      </c>
    </row>
    <row r="42" spans="1:9" x14ac:dyDescent="0.25">
      <c r="A42" s="42" t="str">
        <f t="shared" si="3"/>
        <v>BAHIA DE ALGECIRAS</v>
      </c>
      <c r="B42" s="41">
        <f t="shared" si="4"/>
        <v>23291864</v>
      </c>
      <c r="C42" s="41">
        <f t="shared" si="5"/>
        <v>22383018</v>
      </c>
      <c r="D42" s="41">
        <f t="shared" si="6"/>
        <v>1</v>
      </c>
      <c r="E42" s="42" t="str">
        <f t="shared" si="2"/>
        <v>MALAGA</v>
      </c>
      <c r="F42" s="42">
        <f t="shared" si="7"/>
        <v>1503981</v>
      </c>
      <c r="G42" s="42">
        <f t="shared" si="8"/>
        <v>1309084</v>
      </c>
    </row>
    <row r="43" spans="1:9" x14ac:dyDescent="0.25">
      <c r="A43" s="42" t="str">
        <f t="shared" si="3"/>
        <v>BAHIA DE CADIZ</v>
      </c>
      <c r="B43" s="41">
        <f t="shared" si="4"/>
        <v>73358</v>
      </c>
      <c r="C43" s="41">
        <f t="shared" si="5"/>
        <v>21735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202308</v>
      </c>
      <c r="G43" s="42">
        <f t="shared" si="8"/>
        <v>318641</v>
      </c>
    </row>
    <row r="44" spans="1:9" x14ac:dyDescent="0.25">
      <c r="A44" s="42" t="str">
        <f t="shared" si="3"/>
        <v>BALEARES</v>
      </c>
      <c r="B44" s="41">
        <f t="shared" si="4"/>
        <v>3538</v>
      </c>
      <c r="C44" s="41">
        <f t="shared" si="5"/>
        <v>24029</v>
      </c>
      <c r="D44" s="41">
        <f t="shared" si="6"/>
        <v>11</v>
      </c>
      <c r="E44" s="42" t="str">
        <f t="shared" si="2"/>
        <v>BILBAO</v>
      </c>
      <c r="F44" s="42">
        <f t="shared" si="7"/>
        <v>104178</v>
      </c>
      <c r="G44" s="42">
        <f t="shared" si="8"/>
        <v>97092</v>
      </c>
    </row>
    <row r="45" spans="1:9" x14ac:dyDescent="0.25">
      <c r="A45" s="42" t="str">
        <f t="shared" si="3"/>
        <v>BARCELONA</v>
      </c>
      <c r="B45" s="41">
        <f t="shared" si="4"/>
        <v>6656678</v>
      </c>
      <c r="C45" s="41">
        <f t="shared" si="5"/>
        <v>5360298</v>
      </c>
      <c r="D45" s="41">
        <f t="shared" si="6"/>
        <v>3</v>
      </c>
      <c r="E45" s="42" t="str">
        <f t="shared" si="2"/>
        <v>BAHIA DE CADIZ</v>
      </c>
      <c r="F45" s="42">
        <f t="shared" si="7"/>
        <v>73358</v>
      </c>
      <c r="G45" s="42">
        <f t="shared" si="8"/>
        <v>21735</v>
      </c>
    </row>
    <row r="46" spans="1:9" x14ac:dyDescent="0.25">
      <c r="A46" s="42" t="str">
        <f t="shared" si="3"/>
        <v>BILBAO</v>
      </c>
      <c r="B46" s="41">
        <f t="shared" si="4"/>
        <v>104178</v>
      </c>
      <c r="C46" s="41">
        <f t="shared" si="5"/>
        <v>97092</v>
      </c>
      <c r="D46" s="41">
        <f t="shared" si="6"/>
        <v>7</v>
      </c>
      <c r="E46" s="42" t="str">
        <f t="shared" si="2"/>
        <v>VIGO</v>
      </c>
      <c r="F46" s="42">
        <f t="shared" si="7"/>
        <v>24026</v>
      </c>
      <c r="G46" s="42">
        <f t="shared" si="8"/>
        <v>40023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12510</v>
      </c>
      <c r="G47" s="42">
        <f t="shared" si="8"/>
        <v>3637</v>
      </c>
    </row>
    <row r="48" spans="1:9" x14ac:dyDescent="0.25">
      <c r="A48" s="42" t="str">
        <f t="shared" si="3"/>
        <v>CASTELLON</v>
      </c>
      <c r="B48" s="41">
        <f t="shared" si="4"/>
        <v>1756</v>
      </c>
      <c r="C48" s="41">
        <f t="shared" si="5"/>
        <v>6690</v>
      </c>
      <c r="D48" s="41">
        <f t="shared" si="6"/>
        <v>12</v>
      </c>
      <c r="E48" s="42" t="str">
        <f t="shared" si="2"/>
        <v>BALEARES</v>
      </c>
      <c r="F48" s="42">
        <f t="shared" si="7"/>
        <v>3538</v>
      </c>
      <c r="G48" s="42">
        <f t="shared" si="8"/>
        <v>24029</v>
      </c>
    </row>
    <row r="49" spans="1:7" x14ac:dyDescent="0.25">
      <c r="A49" s="42" t="str">
        <f t="shared" si="3"/>
        <v>CEUTA</v>
      </c>
      <c r="B49" s="41">
        <f t="shared" si="4"/>
        <v>50</v>
      </c>
      <c r="C49" s="41">
        <f t="shared" si="5"/>
        <v>0</v>
      </c>
      <c r="D49" s="41">
        <f t="shared" si="6"/>
        <v>14</v>
      </c>
      <c r="E49" s="42" t="str">
        <f t="shared" si="2"/>
        <v>CASTELLON</v>
      </c>
      <c r="F49" s="42">
        <f t="shared" si="7"/>
        <v>1756</v>
      </c>
      <c r="G49" s="42">
        <f t="shared" si="8"/>
        <v>6690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335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50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6231611</v>
      </c>
      <c r="C53" s="41">
        <f t="shared" si="5"/>
        <v>6155973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1503981</v>
      </c>
      <c r="C54" s="41">
        <f t="shared" si="5"/>
        <v>1309084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335</v>
      </c>
      <c r="C55" s="41">
        <f t="shared" si="5"/>
        <v>0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202308</v>
      </c>
      <c r="C59" s="41">
        <f t="shared" si="5"/>
        <v>318641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104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12510</v>
      </c>
      <c r="C62" s="41">
        <f t="shared" si="5"/>
        <v>3637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7054027</v>
      </c>
      <c r="C63" s="41">
        <f t="shared" si="5"/>
        <v>6475142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24026</v>
      </c>
      <c r="C64" s="41">
        <f t="shared" si="5"/>
        <v>40023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0</v>
      </c>
      <c r="D7" s="31">
        <v>0</v>
      </c>
      <c r="E7" s="31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87411</v>
      </c>
      <c r="C8" s="32">
        <v>97864</v>
      </c>
      <c r="D8" s="32">
        <v>732589</v>
      </c>
      <c r="E8" s="32">
        <v>760562</v>
      </c>
      <c r="F8" s="13">
        <f t="shared" ref="F8:F35" si="0">((E8*100)/D8)-100</f>
        <v>3.8183756512860612</v>
      </c>
      <c r="G8" s="1"/>
      <c r="H8" s="1"/>
      <c r="I8" s="1"/>
    </row>
    <row r="9" spans="1:12" x14ac:dyDescent="0.25">
      <c r="A9" s="8" t="s">
        <v>43</v>
      </c>
      <c r="B9" s="31">
        <v>19</v>
      </c>
      <c r="C9" s="31">
        <v>29</v>
      </c>
      <c r="D9" s="31">
        <v>104</v>
      </c>
      <c r="E9" s="31">
        <v>315</v>
      </c>
      <c r="F9" s="10">
        <f t="shared" si="0"/>
        <v>202.88461538461536</v>
      </c>
      <c r="G9" s="1"/>
      <c r="H9" s="1"/>
      <c r="I9" s="1"/>
    </row>
    <row r="10" spans="1:12" x14ac:dyDescent="0.25">
      <c r="A10" s="11" t="s">
        <v>44</v>
      </c>
      <c r="B10" s="32">
        <v>8648</v>
      </c>
      <c r="C10" s="32">
        <v>4601</v>
      </c>
      <c r="D10" s="32">
        <v>62124</v>
      </c>
      <c r="E10" s="32">
        <v>50799</v>
      </c>
      <c r="F10" s="17">
        <f t="shared" si="0"/>
        <v>-18.229669692872321</v>
      </c>
      <c r="G10" s="1"/>
      <c r="H10" s="1"/>
      <c r="I10" s="1"/>
    </row>
    <row r="11" spans="1:12" x14ac:dyDescent="0.25">
      <c r="A11" s="8" t="s">
        <v>45</v>
      </c>
      <c r="B11" s="31">
        <v>3070265</v>
      </c>
      <c r="C11" s="31">
        <v>3370770</v>
      </c>
      <c r="D11" s="31">
        <v>23834344</v>
      </c>
      <c r="E11" s="31">
        <v>24991983</v>
      </c>
      <c r="F11" s="10">
        <f t="shared" si="0"/>
        <v>4.8570206085806262</v>
      </c>
      <c r="G11" s="1"/>
      <c r="H11" s="1"/>
      <c r="I11" s="1"/>
    </row>
    <row r="12" spans="1:12" x14ac:dyDescent="0.25">
      <c r="A12" s="11" t="s">
        <v>46</v>
      </c>
      <c r="B12" s="32">
        <v>88591</v>
      </c>
      <c r="C12" s="32">
        <v>91099</v>
      </c>
      <c r="D12" s="32">
        <v>724195</v>
      </c>
      <c r="E12" s="32">
        <v>842249</v>
      </c>
      <c r="F12" s="13">
        <f t="shared" si="0"/>
        <v>16.301410531693818</v>
      </c>
      <c r="G12" s="1"/>
      <c r="H12" s="1"/>
      <c r="I12" s="1"/>
    </row>
    <row r="13" spans="1:12" x14ac:dyDescent="0.25">
      <c r="A13" s="8" t="s">
        <v>47</v>
      </c>
      <c r="B13" s="31">
        <v>121785</v>
      </c>
      <c r="C13" s="31">
        <v>127025</v>
      </c>
      <c r="D13" s="31">
        <v>913587</v>
      </c>
      <c r="E13" s="31">
        <v>990807</v>
      </c>
      <c r="F13" s="10">
        <f t="shared" si="0"/>
        <v>8.4523969802547612</v>
      </c>
      <c r="G13" s="1"/>
      <c r="H13" s="1"/>
      <c r="I13" s="1"/>
    </row>
    <row r="14" spans="1:12" x14ac:dyDescent="0.25">
      <c r="A14" s="11" t="s">
        <v>48</v>
      </c>
      <c r="B14" s="32">
        <v>1627538</v>
      </c>
      <c r="C14" s="32">
        <v>1934090</v>
      </c>
      <c r="D14" s="32">
        <v>13379426</v>
      </c>
      <c r="E14" s="32">
        <v>14899314</v>
      </c>
      <c r="F14" s="13">
        <f t="shared" si="0"/>
        <v>11.359889430234148</v>
      </c>
      <c r="G14" s="1"/>
      <c r="H14" s="1"/>
      <c r="I14" s="1"/>
    </row>
    <row r="15" spans="1:12" x14ac:dyDescent="0.25">
      <c r="A15" s="8" t="s">
        <v>49</v>
      </c>
      <c r="B15" s="31">
        <v>437571</v>
      </c>
      <c r="C15" s="31">
        <v>470445</v>
      </c>
      <c r="D15" s="31">
        <v>3490282</v>
      </c>
      <c r="E15" s="31">
        <v>3631596</v>
      </c>
      <c r="F15" s="10">
        <f t="shared" si="0"/>
        <v>4.0487845967746949</v>
      </c>
      <c r="G15" s="1"/>
      <c r="H15" s="1"/>
      <c r="I15" s="1"/>
    </row>
    <row r="16" spans="1:12" x14ac:dyDescent="0.25">
      <c r="A16" s="11" t="s">
        <v>50</v>
      </c>
      <c r="B16" s="32">
        <v>36970</v>
      </c>
      <c r="C16" s="32">
        <v>21986</v>
      </c>
      <c r="D16" s="32">
        <v>243100</v>
      </c>
      <c r="E16" s="32">
        <v>247053</v>
      </c>
      <c r="F16" s="13">
        <f t="shared" si="0"/>
        <v>1.6260798025503931</v>
      </c>
      <c r="G16" s="1"/>
      <c r="H16" s="1"/>
      <c r="I16" s="1"/>
    </row>
    <row r="17" spans="1:9" x14ac:dyDescent="0.25">
      <c r="A17" s="8" t="s">
        <v>51</v>
      </c>
      <c r="B17" s="31">
        <v>38439</v>
      </c>
      <c r="C17" s="31">
        <v>94332</v>
      </c>
      <c r="D17" s="31">
        <v>358536</v>
      </c>
      <c r="E17" s="31">
        <v>549323</v>
      </c>
      <c r="F17" s="10">
        <f t="shared" si="0"/>
        <v>53.212787558292604</v>
      </c>
      <c r="G17" s="1"/>
      <c r="H17" s="1"/>
      <c r="I17" s="1"/>
    </row>
    <row r="18" spans="1:9" x14ac:dyDescent="0.25">
      <c r="A18" s="11" t="s">
        <v>52</v>
      </c>
      <c r="B18" s="32">
        <v>5613</v>
      </c>
      <c r="C18" s="32">
        <v>5010</v>
      </c>
      <c r="D18" s="32">
        <v>37918</v>
      </c>
      <c r="E18" s="32">
        <v>35832</v>
      </c>
      <c r="F18" s="13">
        <f t="shared" si="0"/>
        <v>-5.5013450076480837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285</v>
      </c>
      <c r="D19" s="31">
        <v>99</v>
      </c>
      <c r="E19" s="31">
        <v>798</v>
      </c>
      <c r="F19" s="10">
        <f t="shared" si="0"/>
        <v>706.06060606060601</v>
      </c>
      <c r="G19" s="1"/>
      <c r="H19" s="1"/>
      <c r="I19" s="1"/>
    </row>
    <row r="20" spans="1:9" x14ac:dyDescent="0.25">
      <c r="A20" s="11" t="s">
        <v>54</v>
      </c>
      <c r="B20" s="32">
        <v>2537</v>
      </c>
      <c r="C20" s="32">
        <v>8922</v>
      </c>
      <c r="D20" s="32">
        <v>45182</v>
      </c>
      <c r="E20" s="32">
        <v>43840</v>
      </c>
      <c r="F20" s="13">
        <f t="shared" si="0"/>
        <v>-2.9702093754149814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1189063</v>
      </c>
      <c r="C22" s="32">
        <v>1253613</v>
      </c>
      <c r="D22" s="32">
        <v>8722860</v>
      </c>
      <c r="E22" s="32">
        <v>8818981</v>
      </c>
      <c r="F22" s="13">
        <f t="shared" si="0"/>
        <v>1.1019436285805284</v>
      </c>
      <c r="G22" s="1"/>
      <c r="H22" s="1"/>
      <c r="I22" s="1"/>
    </row>
    <row r="23" spans="1:9" x14ac:dyDescent="0.25">
      <c r="A23" s="8" t="s">
        <v>57</v>
      </c>
      <c r="B23" s="31">
        <v>206780</v>
      </c>
      <c r="C23" s="31">
        <v>173482</v>
      </c>
      <c r="D23" s="31">
        <v>1323493</v>
      </c>
      <c r="E23" s="31">
        <v>1556912</v>
      </c>
      <c r="F23" s="10">
        <f t="shared" si="0"/>
        <v>17.636587424338472</v>
      </c>
      <c r="G23" s="1"/>
      <c r="H23" s="1"/>
      <c r="I23" s="1"/>
    </row>
    <row r="24" spans="1:9" x14ac:dyDescent="0.25">
      <c r="A24" s="11" t="s">
        <v>58</v>
      </c>
      <c r="B24" s="32">
        <v>21031</v>
      </c>
      <c r="C24" s="32">
        <v>19583</v>
      </c>
      <c r="D24" s="32">
        <v>180531</v>
      </c>
      <c r="E24" s="32">
        <v>210860</v>
      </c>
      <c r="F24" s="13">
        <f t="shared" si="0"/>
        <v>16.799884784330672</v>
      </c>
      <c r="G24" s="1"/>
      <c r="H24" s="1"/>
      <c r="I24" s="1"/>
    </row>
    <row r="25" spans="1:9" x14ac:dyDescent="0.25">
      <c r="A25" s="8" t="s">
        <v>59</v>
      </c>
      <c r="B25" s="31">
        <v>9225</v>
      </c>
      <c r="C25" s="31">
        <v>17975</v>
      </c>
      <c r="D25" s="31">
        <v>80959</v>
      </c>
      <c r="E25" s="31">
        <v>99395</v>
      </c>
      <c r="F25" s="10">
        <f t="shared" si="0"/>
        <v>22.772020405390379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62</v>
      </c>
      <c r="D27" s="31">
        <v>0</v>
      </c>
      <c r="E27" s="31">
        <v>234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303249</v>
      </c>
      <c r="C28" s="32">
        <v>281119</v>
      </c>
      <c r="D28" s="32">
        <v>2409737</v>
      </c>
      <c r="E28" s="32">
        <v>2335837</v>
      </c>
      <c r="F28" s="13">
        <f t="shared" si="0"/>
        <v>-3.0667247089620133</v>
      </c>
      <c r="G28" s="1"/>
      <c r="H28" s="1"/>
      <c r="I28" s="1"/>
    </row>
    <row r="29" spans="1:9" x14ac:dyDescent="0.25">
      <c r="A29" s="8" t="s">
        <v>63</v>
      </c>
      <c r="B29" s="31">
        <v>75</v>
      </c>
      <c r="C29" s="31">
        <v>99</v>
      </c>
      <c r="D29" s="31">
        <v>926</v>
      </c>
      <c r="E29" s="31">
        <v>1113</v>
      </c>
      <c r="F29" s="10">
        <f t="shared" si="0"/>
        <v>20.194384449244055</v>
      </c>
      <c r="G29" s="1"/>
      <c r="H29" s="1"/>
      <c r="I29" s="1"/>
    </row>
    <row r="30" spans="1:9" x14ac:dyDescent="0.25">
      <c r="A30" s="11" t="s">
        <v>64</v>
      </c>
      <c r="B30" s="32">
        <v>55972</v>
      </c>
      <c r="C30" s="32">
        <v>74597</v>
      </c>
      <c r="D30" s="32">
        <v>513024</v>
      </c>
      <c r="E30" s="32">
        <v>560755</v>
      </c>
      <c r="F30" s="13">
        <f t="shared" si="0"/>
        <v>9.3038532310379196</v>
      </c>
      <c r="G30" s="1"/>
      <c r="H30" s="1"/>
      <c r="I30" s="1"/>
    </row>
    <row r="31" spans="1:9" x14ac:dyDescent="0.25">
      <c r="A31" s="8" t="s">
        <v>65</v>
      </c>
      <c r="B31" s="31">
        <v>7042</v>
      </c>
      <c r="C31" s="31">
        <v>5065</v>
      </c>
      <c r="D31" s="31">
        <v>39431</v>
      </c>
      <c r="E31" s="31">
        <v>38562</v>
      </c>
      <c r="F31" s="10">
        <f t="shared" si="0"/>
        <v>-2.2038497628769278</v>
      </c>
      <c r="G31" s="1"/>
      <c r="H31" s="1"/>
      <c r="I31" s="1"/>
    </row>
    <row r="32" spans="1:9" x14ac:dyDescent="0.25">
      <c r="A32" s="11" t="s">
        <v>66</v>
      </c>
      <c r="B32" s="32">
        <v>2263598</v>
      </c>
      <c r="C32" s="32">
        <v>2386049</v>
      </c>
      <c r="D32" s="32">
        <v>17437777</v>
      </c>
      <c r="E32" s="32">
        <v>18526832</v>
      </c>
      <c r="F32" s="13">
        <f t="shared" si="0"/>
        <v>6.2453774927847689</v>
      </c>
      <c r="G32" s="1"/>
      <c r="H32" s="1"/>
      <c r="I32" s="1"/>
    </row>
    <row r="33" spans="1:9" x14ac:dyDescent="0.25">
      <c r="A33" s="8" t="s">
        <v>67</v>
      </c>
      <c r="B33" s="31">
        <v>133896</v>
      </c>
      <c r="C33" s="31">
        <v>165204</v>
      </c>
      <c r="D33" s="31">
        <v>1422146</v>
      </c>
      <c r="E33" s="31">
        <v>1538518</v>
      </c>
      <c r="F33" s="10">
        <f t="shared" si="0"/>
        <v>8.1828447993384685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75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9715318</v>
      </c>
      <c r="C35" s="15">
        <f t="shared" ref="C35:E35" si="1">SUM(C7:C34)</f>
        <v>10603306</v>
      </c>
      <c r="D35" s="15">
        <f t="shared" si="1"/>
        <v>75952370</v>
      </c>
      <c r="E35" s="15">
        <f t="shared" si="1"/>
        <v>80732545</v>
      </c>
      <c r="F35" s="16">
        <f t="shared" si="0"/>
        <v>6.2936482429712157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24991983</v>
      </c>
      <c r="G38" s="42">
        <f>LOOKUP(E38,$A$38:$A$65,$C$38:$C$65)</f>
        <v>23834344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760562</v>
      </c>
      <c r="C39" s="41">
        <f t="shared" ref="C39:C65" si="5">D8</f>
        <v>732589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18526832</v>
      </c>
      <c r="G39" s="42">
        <f t="shared" ref="G39:G65" si="8">LOOKUP(E39,$A$38:$A$65,$C$38:$C$65)</f>
        <v>17437777</v>
      </c>
    </row>
    <row r="40" spans="1:9" x14ac:dyDescent="0.25">
      <c r="A40" s="42" t="str">
        <f t="shared" si="3"/>
        <v>ALMERIA</v>
      </c>
      <c r="B40" s="41">
        <f t="shared" si="4"/>
        <v>315</v>
      </c>
      <c r="C40" s="41">
        <f t="shared" si="5"/>
        <v>104</v>
      </c>
      <c r="D40" s="41">
        <f t="shared" si="6"/>
        <v>23</v>
      </c>
      <c r="E40" s="42" t="str">
        <f t="shared" si="2"/>
        <v>BARCELONA</v>
      </c>
      <c r="F40" s="42">
        <f t="shared" si="7"/>
        <v>14899314</v>
      </c>
      <c r="G40" s="42">
        <f t="shared" si="8"/>
        <v>13379426</v>
      </c>
    </row>
    <row r="41" spans="1:9" x14ac:dyDescent="0.25">
      <c r="A41" s="42" t="str">
        <f t="shared" si="3"/>
        <v>AVILES</v>
      </c>
      <c r="B41" s="41">
        <f t="shared" si="4"/>
        <v>50799</v>
      </c>
      <c r="C41" s="41">
        <f t="shared" si="5"/>
        <v>62124</v>
      </c>
      <c r="D41" s="41">
        <f t="shared" si="6"/>
        <v>17</v>
      </c>
      <c r="E41" s="42" t="str">
        <f t="shared" si="2"/>
        <v>LAS PALMAS</v>
      </c>
      <c r="F41" s="42">
        <f t="shared" si="7"/>
        <v>8818981</v>
      </c>
      <c r="G41" s="42">
        <f t="shared" si="8"/>
        <v>8722860</v>
      </c>
    </row>
    <row r="42" spans="1:9" x14ac:dyDescent="0.25">
      <c r="A42" s="42" t="str">
        <f t="shared" si="3"/>
        <v>BAHIA DE ALGECIRAS</v>
      </c>
      <c r="B42" s="41">
        <f t="shared" si="4"/>
        <v>24991983</v>
      </c>
      <c r="C42" s="41">
        <f t="shared" si="5"/>
        <v>23834344</v>
      </c>
      <c r="D42" s="41">
        <f t="shared" si="6"/>
        <v>1</v>
      </c>
      <c r="E42" s="42" t="str">
        <f t="shared" si="2"/>
        <v>BILBAO</v>
      </c>
      <c r="F42" s="42">
        <f t="shared" si="7"/>
        <v>3631596</v>
      </c>
      <c r="G42" s="42">
        <f t="shared" si="8"/>
        <v>3490282</v>
      </c>
    </row>
    <row r="43" spans="1:9" x14ac:dyDescent="0.25">
      <c r="A43" s="42" t="str">
        <f t="shared" si="3"/>
        <v>BAHIA DE CADIZ</v>
      </c>
      <c r="B43" s="41">
        <f t="shared" si="4"/>
        <v>842249</v>
      </c>
      <c r="C43" s="41">
        <f t="shared" si="5"/>
        <v>724195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2335837</v>
      </c>
      <c r="G43" s="42">
        <f t="shared" si="8"/>
        <v>2409737</v>
      </c>
    </row>
    <row r="44" spans="1:9" x14ac:dyDescent="0.25">
      <c r="A44" s="42" t="str">
        <f t="shared" si="3"/>
        <v>BALEARES</v>
      </c>
      <c r="B44" s="41">
        <f t="shared" si="4"/>
        <v>990807</v>
      </c>
      <c r="C44" s="41">
        <f t="shared" si="5"/>
        <v>913587</v>
      </c>
      <c r="D44" s="41">
        <f t="shared" si="6"/>
        <v>9</v>
      </c>
      <c r="E44" s="42" t="str">
        <f t="shared" si="2"/>
        <v>MALAGA</v>
      </c>
      <c r="F44" s="42">
        <f t="shared" si="7"/>
        <v>1556912</v>
      </c>
      <c r="G44" s="42">
        <f t="shared" si="8"/>
        <v>1323493</v>
      </c>
    </row>
    <row r="45" spans="1:9" x14ac:dyDescent="0.25">
      <c r="A45" s="42" t="str">
        <f t="shared" si="3"/>
        <v>BARCELONA</v>
      </c>
      <c r="B45" s="41">
        <f t="shared" si="4"/>
        <v>14899314</v>
      </c>
      <c r="C45" s="41">
        <f t="shared" si="5"/>
        <v>13379426</v>
      </c>
      <c r="D45" s="41">
        <f t="shared" si="6"/>
        <v>3</v>
      </c>
      <c r="E45" s="42" t="str">
        <f t="shared" si="2"/>
        <v>VIGO</v>
      </c>
      <c r="F45" s="42">
        <f t="shared" si="7"/>
        <v>1538518</v>
      </c>
      <c r="G45" s="42">
        <f t="shared" si="8"/>
        <v>1422146</v>
      </c>
    </row>
    <row r="46" spans="1:9" x14ac:dyDescent="0.25">
      <c r="A46" s="42" t="str">
        <f t="shared" si="3"/>
        <v>BILBAO</v>
      </c>
      <c r="B46" s="41">
        <f t="shared" si="4"/>
        <v>3631596</v>
      </c>
      <c r="C46" s="41">
        <f t="shared" si="5"/>
        <v>3490282</v>
      </c>
      <c r="D46" s="41">
        <f t="shared" si="6"/>
        <v>5</v>
      </c>
      <c r="E46" s="42" t="str">
        <f t="shared" si="2"/>
        <v>BALEARES</v>
      </c>
      <c r="F46" s="42">
        <f t="shared" si="7"/>
        <v>990807</v>
      </c>
      <c r="G46" s="42">
        <f t="shared" si="8"/>
        <v>913587</v>
      </c>
    </row>
    <row r="47" spans="1:9" x14ac:dyDescent="0.25">
      <c r="A47" s="42" t="str">
        <f t="shared" si="3"/>
        <v>CARTAGENA</v>
      </c>
      <c r="B47" s="41">
        <f t="shared" si="4"/>
        <v>247053</v>
      </c>
      <c r="C47" s="41">
        <f t="shared" si="5"/>
        <v>243100</v>
      </c>
      <c r="D47" s="41">
        <f t="shared" si="6"/>
        <v>14</v>
      </c>
      <c r="E47" s="42" t="str">
        <f t="shared" si="2"/>
        <v>BAHIA DE CADIZ</v>
      </c>
      <c r="F47" s="42">
        <f t="shared" si="7"/>
        <v>842249</v>
      </c>
      <c r="G47" s="42">
        <f t="shared" si="8"/>
        <v>724195</v>
      </c>
    </row>
    <row r="48" spans="1:9" x14ac:dyDescent="0.25">
      <c r="A48" s="42" t="str">
        <f t="shared" si="3"/>
        <v>CASTELLON</v>
      </c>
      <c r="B48" s="41">
        <f t="shared" si="4"/>
        <v>549323</v>
      </c>
      <c r="C48" s="41">
        <f t="shared" si="5"/>
        <v>358536</v>
      </c>
      <c r="D48" s="41">
        <f t="shared" si="6"/>
        <v>13</v>
      </c>
      <c r="E48" s="42" t="str">
        <f t="shared" si="2"/>
        <v>ALICANTE</v>
      </c>
      <c r="F48" s="42">
        <f t="shared" si="7"/>
        <v>760562</v>
      </c>
      <c r="G48" s="42">
        <f t="shared" si="8"/>
        <v>732589</v>
      </c>
    </row>
    <row r="49" spans="1:7" x14ac:dyDescent="0.25">
      <c r="A49" s="42" t="str">
        <f t="shared" si="3"/>
        <v>CEUTA</v>
      </c>
      <c r="B49" s="41">
        <f t="shared" si="4"/>
        <v>35832</v>
      </c>
      <c r="C49" s="41">
        <f t="shared" si="5"/>
        <v>37918</v>
      </c>
      <c r="D49" s="41">
        <f t="shared" si="6"/>
        <v>20</v>
      </c>
      <c r="E49" s="42" t="str">
        <f t="shared" si="2"/>
        <v>SEVILLA</v>
      </c>
      <c r="F49" s="42">
        <f t="shared" si="7"/>
        <v>560755</v>
      </c>
      <c r="G49" s="42">
        <f t="shared" si="8"/>
        <v>513024</v>
      </c>
    </row>
    <row r="50" spans="1:7" x14ac:dyDescent="0.25">
      <c r="A50" s="42" t="str">
        <f t="shared" si="3"/>
        <v>FERROL-SAN CIBRAO</v>
      </c>
      <c r="B50" s="41">
        <f t="shared" si="4"/>
        <v>798</v>
      </c>
      <c r="C50" s="41">
        <f t="shared" si="5"/>
        <v>99</v>
      </c>
      <c r="D50" s="41">
        <f t="shared" si="6"/>
        <v>22</v>
      </c>
      <c r="E50" s="42" t="str">
        <f t="shared" si="2"/>
        <v>CASTELLON</v>
      </c>
      <c r="F50" s="42">
        <f t="shared" si="7"/>
        <v>549323</v>
      </c>
      <c r="G50" s="42">
        <f t="shared" si="8"/>
        <v>358536</v>
      </c>
    </row>
    <row r="51" spans="1:7" x14ac:dyDescent="0.25">
      <c r="A51" s="42" t="str">
        <f t="shared" si="3"/>
        <v>GIJON</v>
      </c>
      <c r="B51" s="41">
        <f t="shared" si="4"/>
        <v>43840</v>
      </c>
      <c r="C51" s="41">
        <f t="shared" si="5"/>
        <v>45182</v>
      </c>
      <c r="D51" s="41">
        <f t="shared" si="6"/>
        <v>18</v>
      </c>
      <c r="E51" s="42" t="str">
        <f t="shared" si="2"/>
        <v>CARTAGENA</v>
      </c>
      <c r="F51" s="42">
        <f t="shared" si="7"/>
        <v>247053</v>
      </c>
      <c r="G51" s="42">
        <f t="shared" si="8"/>
        <v>243100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210860</v>
      </c>
      <c r="G52" s="42">
        <f t="shared" si="8"/>
        <v>180531</v>
      </c>
    </row>
    <row r="53" spans="1:7" x14ac:dyDescent="0.25">
      <c r="A53" s="42" t="str">
        <f t="shared" si="3"/>
        <v>LAS PALMAS</v>
      </c>
      <c r="B53" s="41">
        <f t="shared" si="4"/>
        <v>8818981</v>
      </c>
      <c r="C53" s="41">
        <f t="shared" si="5"/>
        <v>8722860</v>
      </c>
      <c r="D53" s="41">
        <f t="shared" si="6"/>
        <v>4</v>
      </c>
      <c r="E53" s="42" t="str">
        <f t="shared" si="2"/>
        <v>MELILLA</v>
      </c>
      <c r="F53" s="42">
        <f t="shared" si="7"/>
        <v>99395</v>
      </c>
      <c r="G53" s="42">
        <f t="shared" si="8"/>
        <v>80959</v>
      </c>
    </row>
    <row r="54" spans="1:7" x14ac:dyDescent="0.25">
      <c r="A54" s="42" t="str">
        <f t="shared" si="3"/>
        <v>MALAGA</v>
      </c>
      <c r="B54" s="41">
        <f t="shared" si="4"/>
        <v>1556912</v>
      </c>
      <c r="C54" s="41">
        <f t="shared" si="5"/>
        <v>1323493</v>
      </c>
      <c r="D54" s="41">
        <f t="shared" si="6"/>
        <v>7</v>
      </c>
      <c r="E54" s="42" t="str">
        <f t="shared" si="2"/>
        <v>AVILES</v>
      </c>
      <c r="F54" s="42">
        <f t="shared" si="7"/>
        <v>50799</v>
      </c>
      <c r="G54" s="42">
        <f t="shared" si="8"/>
        <v>62124</v>
      </c>
    </row>
    <row r="55" spans="1:7" x14ac:dyDescent="0.25">
      <c r="A55" s="42" t="str">
        <f t="shared" si="3"/>
        <v>MARIN Y RIA DE PONTEVEDRA</v>
      </c>
      <c r="B55" s="41">
        <f t="shared" si="4"/>
        <v>210860</v>
      </c>
      <c r="C55" s="41">
        <f t="shared" si="5"/>
        <v>180531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43840</v>
      </c>
      <c r="G55" s="42">
        <f t="shared" si="8"/>
        <v>45182</v>
      </c>
    </row>
    <row r="56" spans="1:7" x14ac:dyDescent="0.25">
      <c r="A56" s="42" t="str">
        <f t="shared" si="3"/>
        <v>MELILLA</v>
      </c>
      <c r="B56" s="41">
        <f t="shared" si="4"/>
        <v>99395</v>
      </c>
      <c r="C56" s="41">
        <f t="shared" si="5"/>
        <v>80959</v>
      </c>
      <c r="D56" s="41">
        <f t="shared" si="6"/>
        <v>16</v>
      </c>
      <c r="E56" s="42" t="str">
        <f t="shared" si="2"/>
        <v>TARRAGONA</v>
      </c>
      <c r="F56" s="42">
        <f t="shared" si="9"/>
        <v>38562</v>
      </c>
      <c r="G56" s="42">
        <f t="shared" si="8"/>
        <v>39431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CEUTA</v>
      </c>
      <c r="F57" s="42">
        <f t="shared" si="9"/>
        <v>35832</v>
      </c>
      <c r="G57" s="42">
        <f t="shared" si="8"/>
        <v>37918</v>
      </c>
    </row>
    <row r="58" spans="1:7" x14ac:dyDescent="0.25">
      <c r="A58" s="42" t="str">
        <f t="shared" si="3"/>
        <v>PASAIA</v>
      </c>
      <c r="B58" s="41">
        <f t="shared" si="4"/>
        <v>234</v>
      </c>
      <c r="C58" s="41">
        <f t="shared" si="5"/>
        <v>0</v>
      </c>
      <c r="D58" s="41">
        <f t="shared" si="6"/>
        <v>24</v>
      </c>
      <c r="E58" s="42" t="str">
        <f t="shared" si="2"/>
        <v>SANTANDER</v>
      </c>
      <c r="F58" s="42">
        <f t="shared" si="9"/>
        <v>1113</v>
      </c>
      <c r="G58" s="42">
        <f t="shared" si="8"/>
        <v>926</v>
      </c>
    </row>
    <row r="59" spans="1:7" x14ac:dyDescent="0.25">
      <c r="A59" s="42" t="str">
        <f t="shared" si="3"/>
        <v>SANTA CRUZ DE TENERIFE</v>
      </c>
      <c r="B59" s="41">
        <f t="shared" si="4"/>
        <v>2335837</v>
      </c>
      <c r="C59" s="41">
        <f t="shared" si="5"/>
        <v>2409737</v>
      </c>
      <c r="D59" s="41">
        <f t="shared" si="6"/>
        <v>6</v>
      </c>
      <c r="E59" s="42" t="str">
        <f t="shared" si="2"/>
        <v>FERROL-SAN CIBRAO</v>
      </c>
      <c r="F59" s="42">
        <f t="shared" si="9"/>
        <v>798</v>
      </c>
      <c r="G59" s="42">
        <f t="shared" si="8"/>
        <v>99</v>
      </c>
    </row>
    <row r="60" spans="1:7" x14ac:dyDescent="0.25">
      <c r="A60" s="42" t="str">
        <f t="shared" si="3"/>
        <v>SANTANDER</v>
      </c>
      <c r="B60" s="41">
        <f t="shared" si="4"/>
        <v>1113</v>
      </c>
      <c r="C60" s="41">
        <f t="shared" si="5"/>
        <v>926</v>
      </c>
      <c r="D60" s="41">
        <f t="shared" si="6"/>
        <v>21</v>
      </c>
      <c r="E60" s="42" t="str">
        <f t="shared" si="2"/>
        <v>ALMERIA</v>
      </c>
      <c r="F60" s="42">
        <f t="shared" si="9"/>
        <v>315</v>
      </c>
      <c r="G60" s="42">
        <f t="shared" si="8"/>
        <v>104</v>
      </c>
    </row>
    <row r="61" spans="1:7" x14ac:dyDescent="0.25">
      <c r="A61" s="42" t="str">
        <f t="shared" si="3"/>
        <v>SEVILLA</v>
      </c>
      <c r="B61" s="41">
        <f t="shared" si="4"/>
        <v>560755</v>
      </c>
      <c r="C61" s="41">
        <f t="shared" si="5"/>
        <v>513024</v>
      </c>
      <c r="D61" s="41">
        <f t="shared" si="6"/>
        <v>12</v>
      </c>
      <c r="E61" s="42" t="str">
        <f t="shared" si="2"/>
        <v>PASAIA</v>
      </c>
      <c r="F61" s="42">
        <f t="shared" si="9"/>
        <v>234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38562</v>
      </c>
      <c r="C62" s="41">
        <f t="shared" si="5"/>
        <v>39431</v>
      </c>
      <c r="D62" s="41">
        <f t="shared" si="6"/>
        <v>19</v>
      </c>
      <c r="E62" s="42" t="str">
        <f t="shared" si="2"/>
        <v>VILAGARCIA</v>
      </c>
      <c r="F62" s="42">
        <f t="shared" si="9"/>
        <v>75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18526832</v>
      </c>
      <c r="C63" s="41">
        <f t="shared" si="5"/>
        <v>17437777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1538518</v>
      </c>
      <c r="C64" s="41">
        <f t="shared" si="5"/>
        <v>1422146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75</v>
      </c>
      <c r="C65" s="41">
        <f t="shared" si="5"/>
        <v>0</v>
      </c>
      <c r="D65" s="41">
        <f t="shared" si="6"/>
        <v>25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23921</v>
      </c>
      <c r="C8" s="34">
        <v>18642</v>
      </c>
      <c r="D8" s="34">
        <v>218108</v>
      </c>
      <c r="E8" s="34">
        <v>201892</v>
      </c>
      <c r="F8" s="13">
        <f t="shared" ref="F8:F35" si="0">((E8*100)/D8)-100</f>
        <v>-7.4348487905074592</v>
      </c>
      <c r="G8" s="1"/>
      <c r="H8" s="1"/>
      <c r="I8" s="1"/>
    </row>
    <row r="9" spans="1:12" x14ac:dyDescent="0.25">
      <c r="A9" s="8" t="s">
        <v>43</v>
      </c>
      <c r="B9" s="33">
        <v>23594</v>
      </c>
      <c r="C9" s="33">
        <v>26056</v>
      </c>
      <c r="D9" s="33">
        <v>247674</v>
      </c>
      <c r="E9" s="33">
        <v>264509</v>
      </c>
      <c r="F9" s="10">
        <f t="shared" si="0"/>
        <v>6.7972415352439128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191738</v>
      </c>
      <c r="C11" s="33">
        <v>201988</v>
      </c>
      <c r="D11" s="33">
        <v>2559975</v>
      </c>
      <c r="E11" s="33">
        <v>2658861</v>
      </c>
      <c r="F11" s="10">
        <f t="shared" si="0"/>
        <v>3.8627720973837683</v>
      </c>
      <c r="G11" s="1"/>
      <c r="H11" s="1"/>
      <c r="I11" s="1"/>
    </row>
    <row r="12" spans="1:12" x14ac:dyDescent="0.25">
      <c r="A12" s="11" t="s">
        <v>46</v>
      </c>
      <c r="B12" s="34">
        <v>141010</v>
      </c>
      <c r="C12" s="34">
        <v>133708</v>
      </c>
      <c r="D12" s="34">
        <v>1152927</v>
      </c>
      <c r="E12" s="34">
        <v>1153993</v>
      </c>
      <c r="F12" s="13">
        <f t="shared" si="0"/>
        <v>9.2460320558018338E-2</v>
      </c>
      <c r="G12" s="1"/>
      <c r="H12" s="1"/>
      <c r="I12" s="1"/>
    </row>
    <row r="13" spans="1:12" x14ac:dyDescent="0.25">
      <c r="A13" s="8" t="s">
        <v>47</v>
      </c>
      <c r="B13" s="33">
        <v>829794</v>
      </c>
      <c r="C13" s="33">
        <v>900502</v>
      </c>
      <c r="D13" s="33">
        <v>5827395</v>
      </c>
      <c r="E13" s="33">
        <v>6779781</v>
      </c>
      <c r="F13" s="10">
        <f t="shared" si="0"/>
        <v>16.343254576015525</v>
      </c>
      <c r="G13" s="1"/>
      <c r="H13" s="1"/>
      <c r="I13" s="1"/>
    </row>
    <row r="14" spans="1:12" x14ac:dyDescent="0.25">
      <c r="A14" s="11" t="s">
        <v>48</v>
      </c>
      <c r="B14" s="34">
        <v>626369</v>
      </c>
      <c r="C14" s="34">
        <v>757505</v>
      </c>
      <c r="D14" s="34">
        <v>5085133</v>
      </c>
      <c r="E14" s="34">
        <v>6278159</v>
      </c>
      <c r="F14" s="13">
        <f t="shared" si="0"/>
        <v>23.46105795069667</v>
      </c>
      <c r="G14" s="1"/>
      <c r="H14" s="1"/>
      <c r="I14" s="1"/>
    </row>
    <row r="15" spans="1:12" x14ac:dyDescent="0.25">
      <c r="A15" s="8" t="s">
        <v>49</v>
      </c>
      <c r="B15" s="33">
        <v>47762</v>
      </c>
      <c r="C15" s="33">
        <v>82879</v>
      </c>
      <c r="D15" s="33">
        <v>307720</v>
      </c>
      <c r="E15" s="33">
        <v>440666</v>
      </c>
      <c r="F15" s="10">
        <f t="shared" si="0"/>
        <v>43.203561679448853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15197</v>
      </c>
      <c r="C17" s="33">
        <v>16197</v>
      </c>
      <c r="D17" s="33">
        <v>103359</v>
      </c>
      <c r="E17" s="33">
        <v>167223</v>
      </c>
      <c r="F17" s="10">
        <f t="shared" si="0"/>
        <v>61.788523495776843</v>
      </c>
      <c r="G17" s="1"/>
      <c r="H17" s="1"/>
      <c r="I17" s="1"/>
    </row>
    <row r="18" spans="1:9" x14ac:dyDescent="0.25">
      <c r="A18" s="11" t="s">
        <v>52</v>
      </c>
      <c r="B18" s="34">
        <v>74124</v>
      </c>
      <c r="C18" s="34">
        <v>75203</v>
      </c>
      <c r="D18" s="34">
        <v>541835</v>
      </c>
      <c r="E18" s="34">
        <v>556316</v>
      </c>
      <c r="F18" s="13">
        <f t="shared" si="0"/>
        <v>2.6725848274843855</v>
      </c>
      <c r="G18" s="1"/>
      <c r="H18" s="1"/>
      <c r="I18" s="1"/>
    </row>
    <row r="19" spans="1:9" x14ac:dyDescent="0.25">
      <c r="A19" s="8" t="s">
        <v>53</v>
      </c>
      <c r="B19" s="33">
        <v>22347</v>
      </c>
      <c r="C19" s="33">
        <v>19790</v>
      </c>
      <c r="D19" s="33">
        <v>111161</v>
      </c>
      <c r="E19" s="33">
        <v>136001</v>
      </c>
      <c r="F19" s="10">
        <f t="shared" si="0"/>
        <v>22.345966660969225</v>
      </c>
      <c r="G19" s="1"/>
      <c r="H19" s="1"/>
      <c r="I19" s="1"/>
    </row>
    <row r="20" spans="1:9" x14ac:dyDescent="0.25">
      <c r="A20" s="11" t="s">
        <v>54</v>
      </c>
      <c r="B20" s="34">
        <v>129</v>
      </c>
      <c r="C20" s="34">
        <v>0</v>
      </c>
      <c r="D20" s="34">
        <v>13181</v>
      </c>
      <c r="E20" s="34">
        <v>1012</v>
      </c>
      <c r="F20" s="13">
        <f t="shared" si="0"/>
        <v>-92.322282072680366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263705</v>
      </c>
      <c r="C22" s="34">
        <v>290640</v>
      </c>
      <c r="D22" s="34">
        <v>1947635</v>
      </c>
      <c r="E22" s="34">
        <v>1982347</v>
      </c>
      <c r="F22" s="13">
        <f t="shared" si="0"/>
        <v>1.7822641305994154</v>
      </c>
      <c r="G22" s="1"/>
      <c r="H22" s="1"/>
      <c r="I22" s="1"/>
    </row>
    <row r="23" spans="1:9" x14ac:dyDescent="0.25">
      <c r="A23" s="8" t="s">
        <v>57</v>
      </c>
      <c r="B23" s="33">
        <v>33543</v>
      </c>
      <c r="C23" s="33">
        <v>36645</v>
      </c>
      <c r="D23" s="33">
        <v>251794</v>
      </c>
      <c r="E23" s="33">
        <v>273093</v>
      </c>
      <c r="F23" s="10">
        <f t="shared" si="0"/>
        <v>8.4588989411979583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45509</v>
      </c>
      <c r="C25" s="33">
        <v>45870</v>
      </c>
      <c r="D25" s="33">
        <v>342125</v>
      </c>
      <c r="E25" s="33">
        <v>362859</v>
      </c>
      <c r="F25" s="10">
        <f t="shared" si="0"/>
        <v>6.0603580562659829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23926</v>
      </c>
      <c r="C27" s="33">
        <v>28350</v>
      </c>
      <c r="D27" s="33">
        <v>314875</v>
      </c>
      <c r="E27" s="33">
        <v>341704</v>
      </c>
      <c r="F27" s="10">
        <f t="shared" si="0"/>
        <v>8.5205240174672525</v>
      </c>
      <c r="G27" s="1"/>
      <c r="H27" s="1"/>
      <c r="I27" s="1"/>
    </row>
    <row r="28" spans="1:9" x14ac:dyDescent="0.25">
      <c r="A28" s="11" t="s">
        <v>62</v>
      </c>
      <c r="B28" s="34">
        <v>311710</v>
      </c>
      <c r="C28" s="34">
        <v>315189</v>
      </c>
      <c r="D28" s="34">
        <v>2449136</v>
      </c>
      <c r="E28" s="34">
        <v>2469063</v>
      </c>
      <c r="F28" s="13">
        <f t="shared" si="0"/>
        <v>0.81363386925021075</v>
      </c>
      <c r="G28" s="1"/>
      <c r="H28" s="1"/>
      <c r="I28" s="1"/>
    </row>
    <row r="29" spans="1:9" x14ac:dyDescent="0.25">
      <c r="A29" s="8" t="s">
        <v>63</v>
      </c>
      <c r="B29" s="33">
        <v>54878</v>
      </c>
      <c r="C29" s="33">
        <v>66331</v>
      </c>
      <c r="D29" s="33">
        <v>569452</v>
      </c>
      <c r="E29" s="33">
        <v>618242</v>
      </c>
      <c r="F29" s="10">
        <f t="shared" si="0"/>
        <v>8.5678863187766439</v>
      </c>
      <c r="G29" s="1"/>
      <c r="H29" s="1"/>
      <c r="I29" s="1"/>
    </row>
    <row r="30" spans="1:9" x14ac:dyDescent="0.25">
      <c r="A30" s="11" t="s">
        <v>64</v>
      </c>
      <c r="B30" s="34">
        <v>52761</v>
      </c>
      <c r="C30" s="34">
        <v>15168</v>
      </c>
      <c r="D30" s="34">
        <v>471076</v>
      </c>
      <c r="E30" s="34">
        <v>137239</v>
      </c>
      <c r="F30" s="13">
        <f t="shared" si="0"/>
        <v>-70.866908948874496</v>
      </c>
      <c r="G30" s="1"/>
      <c r="H30" s="1"/>
      <c r="I30" s="1"/>
    </row>
    <row r="31" spans="1:9" x14ac:dyDescent="0.25">
      <c r="A31" s="8" t="s">
        <v>65</v>
      </c>
      <c r="B31" s="33">
        <v>56235</v>
      </c>
      <c r="C31" s="33">
        <v>36928</v>
      </c>
      <c r="D31" s="33">
        <v>447316</v>
      </c>
      <c r="E31" s="33">
        <v>578278</v>
      </c>
      <c r="F31" s="10">
        <f t="shared" si="0"/>
        <v>29.277289432973561</v>
      </c>
      <c r="G31" s="1"/>
      <c r="H31" s="1"/>
      <c r="I31" s="1"/>
    </row>
    <row r="32" spans="1:9" x14ac:dyDescent="0.25">
      <c r="A32" s="11" t="s">
        <v>66</v>
      </c>
      <c r="B32" s="34">
        <v>234886</v>
      </c>
      <c r="C32" s="34">
        <v>318627</v>
      </c>
      <c r="D32" s="34">
        <v>2544204</v>
      </c>
      <c r="E32" s="34">
        <v>2678238</v>
      </c>
      <c r="F32" s="13">
        <f t="shared" si="0"/>
        <v>5.2682096246999066</v>
      </c>
      <c r="G32" s="1"/>
      <c r="H32" s="1"/>
      <c r="I32" s="1"/>
    </row>
    <row r="33" spans="1:9" x14ac:dyDescent="0.25">
      <c r="A33" s="8" t="s">
        <v>67</v>
      </c>
      <c r="B33" s="33">
        <v>20100</v>
      </c>
      <c r="C33" s="33">
        <v>22291</v>
      </c>
      <c r="D33" s="33">
        <v>618943</v>
      </c>
      <c r="E33" s="33">
        <v>651684</v>
      </c>
      <c r="F33" s="10">
        <f t="shared" si="0"/>
        <v>5.2898247496134587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3093238</v>
      </c>
      <c r="C35" s="15">
        <f t="shared" ref="C35:E35" si="1">SUM(C7:C34)</f>
        <v>3408509</v>
      </c>
      <c r="D35" s="15">
        <f t="shared" si="1"/>
        <v>26127230</v>
      </c>
      <c r="E35" s="15">
        <f t="shared" si="1"/>
        <v>28731160</v>
      </c>
      <c r="F35" s="16">
        <f t="shared" si="0"/>
        <v>9.9663454564452536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6779781</v>
      </c>
      <c r="G38" s="42">
        <f>LOOKUP(E38,$A$38:$A$65,$C$38:$C$65)</f>
        <v>5827395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201892</v>
      </c>
      <c r="C39" s="41">
        <f t="shared" ref="C39:C65" si="5">D8</f>
        <v>218108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6278159</v>
      </c>
      <c r="G39" s="42">
        <f t="shared" ref="G39:G65" si="8">LOOKUP(E39,$A$38:$A$65,$C$38:$C$65)</f>
        <v>5085133</v>
      </c>
    </row>
    <row r="40" spans="1:9" x14ac:dyDescent="0.25">
      <c r="A40" s="42" t="str">
        <f t="shared" si="3"/>
        <v>ALMERIA</v>
      </c>
      <c r="B40" s="41">
        <f t="shared" si="4"/>
        <v>264509</v>
      </c>
      <c r="C40" s="41">
        <f t="shared" si="5"/>
        <v>247674</v>
      </c>
      <c r="D40" s="41">
        <f t="shared" si="6"/>
        <v>16</v>
      </c>
      <c r="E40" s="42" t="str">
        <f t="shared" si="2"/>
        <v>VALENCIA</v>
      </c>
      <c r="F40" s="42">
        <f t="shared" si="7"/>
        <v>2678238</v>
      </c>
      <c r="G40" s="42">
        <f t="shared" si="8"/>
        <v>2544204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2658861</v>
      </c>
      <c r="G41" s="42">
        <f t="shared" si="8"/>
        <v>2559975</v>
      </c>
    </row>
    <row r="42" spans="1:9" x14ac:dyDescent="0.25">
      <c r="A42" s="42" t="str">
        <f t="shared" si="3"/>
        <v>BAHIA DE ALGECIRAS</v>
      </c>
      <c r="B42" s="41">
        <f t="shared" si="4"/>
        <v>2658861</v>
      </c>
      <c r="C42" s="41">
        <f t="shared" si="5"/>
        <v>2559975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2469063</v>
      </c>
      <c r="G42" s="42">
        <f t="shared" si="8"/>
        <v>2449136</v>
      </c>
    </row>
    <row r="43" spans="1:9" x14ac:dyDescent="0.25">
      <c r="A43" s="42" t="str">
        <f t="shared" si="3"/>
        <v>BAHIA DE CADIZ</v>
      </c>
      <c r="B43" s="41">
        <f t="shared" si="4"/>
        <v>1153993</v>
      </c>
      <c r="C43" s="41">
        <f t="shared" si="5"/>
        <v>1152927</v>
      </c>
      <c r="D43" s="41">
        <f t="shared" si="6"/>
        <v>7</v>
      </c>
      <c r="E43" s="42" t="str">
        <f t="shared" si="2"/>
        <v>LAS PALMAS</v>
      </c>
      <c r="F43" s="42">
        <f t="shared" si="7"/>
        <v>1982347</v>
      </c>
      <c r="G43" s="42">
        <f t="shared" si="8"/>
        <v>1947635</v>
      </c>
    </row>
    <row r="44" spans="1:9" x14ac:dyDescent="0.25">
      <c r="A44" s="42" t="str">
        <f t="shared" si="3"/>
        <v>BALEARES</v>
      </c>
      <c r="B44" s="41">
        <f t="shared" si="4"/>
        <v>6779781</v>
      </c>
      <c r="C44" s="41">
        <f t="shared" si="5"/>
        <v>5827395</v>
      </c>
      <c r="D44" s="41">
        <f t="shared" si="6"/>
        <v>1</v>
      </c>
      <c r="E44" s="42" t="str">
        <f t="shared" si="2"/>
        <v>BAHIA DE CADIZ</v>
      </c>
      <c r="F44" s="42">
        <f t="shared" si="7"/>
        <v>1153993</v>
      </c>
      <c r="G44" s="42">
        <f t="shared" si="8"/>
        <v>1152927</v>
      </c>
    </row>
    <row r="45" spans="1:9" x14ac:dyDescent="0.25">
      <c r="A45" s="42" t="str">
        <f t="shared" si="3"/>
        <v>BARCELONA</v>
      </c>
      <c r="B45" s="41">
        <f t="shared" si="4"/>
        <v>6278159</v>
      </c>
      <c r="C45" s="41">
        <f t="shared" si="5"/>
        <v>5085133</v>
      </c>
      <c r="D45" s="41">
        <f t="shared" si="6"/>
        <v>2</v>
      </c>
      <c r="E45" s="42" t="str">
        <f t="shared" si="2"/>
        <v>VIGO</v>
      </c>
      <c r="F45" s="42">
        <f t="shared" si="7"/>
        <v>651684</v>
      </c>
      <c r="G45" s="42">
        <f t="shared" si="8"/>
        <v>618943</v>
      </c>
    </row>
    <row r="46" spans="1:9" x14ac:dyDescent="0.25">
      <c r="A46" s="42" t="str">
        <f t="shared" si="3"/>
        <v>BILBAO</v>
      </c>
      <c r="B46" s="41">
        <f t="shared" si="4"/>
        <v>440666</v>
      </c>
      <c r="C46" s="41">
        <f t="shared" si="5"/>
        <v>307720</v>
      </c>
      <c r="D46" s="41">
        <f t="shared" si="6"/>
        <v>12</v>
      </c>
      <c r="E46" s="42" t="str">
        <f t="shared" si="2"/>
        <v>SANTANDER</v>
      </c>
      <c r="F46" s="42">
        <f t="shared" si="7"/>
        <v>618242</v>
      </c>
      <c r="G46" s="42">
        <f t="shared" si="8"/>
        <v>569452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TARRAGONA</v>
      </c>
      <c r="F47" s="42">
        <f t="shared" si="7"/>
        <v>578278</v>
      </c>
      <c r="G47" s="42">
        <f t="shared" si="8"/>
        <v>447316</v>
      </c>
    </row>
    <row r="48" spans="1:9" x14ac:dyDescent="0.25">
      <c r="A48" s="42" t="str">
        <f t="shared" si="3"/>
        <v>CASTELLON</v>
      </c>
      <c r="B48" s="41">
        <f t="shared" si="4"/>
        <v>167223</v>
      </c>
      <c r="C48" s="41">
        <f t="shared" si="5"/>
        <v>103359</v>
      </c>
      <c r="D48" s="41">
        <f t="shared" si="6"/>
        <v>18</v>
      </c>
      <c r="E48" s="42" t="str">
        <f t="shared" si="2"/>
        <v>CEUTA</v>
      </c>
      <c r="F48" s="42">
        <f t="shared" si="7"/>
        <v>556316</v>
      </c>
      <c r="G48" s="42">
        <f t="shared" si="8"/>
        <v>541835</v>
      </c>
    </row>
    <row r="49" spans="1:7" x14ac:dyDescent="0.25">
      <c r="A49" s="42" t="str">
        <f t="shared" si="3"/>
        <v>CEUTA</v>
      </c>
      <c r="B49" s="41">
        <f t="shared" si="4"/>
        <v>556316</v>
      </c>
      <c r="C49" s="41">
        <f t="shared" si="5"/>
        <v>541835</v>
      </c>
      <c r="D49" s="41">
        <f t="shared" si="6"/>
        <v>11</v>
      </c>
      <c r="E49" s="42" t="str">
        <f t="shared" si="2"/>
        <v>BILBAO</v>
      </c>
      <c r="F49" s="42">
        <f t="shared" si="7"/>
        <v>440666</v>
      </c>
      <c r="G49" s="42">
        <f t="shared" si="8"/>
        <v>307720</v>
      </c>
    </row>
    <row r="50" spans="1:7" x14ac:dyDescent="0.25">
      <c r="A50" s="42" t="str">
        <f t="shared" si="3"/>
        <v>FERROL-SAN CIBRAO</v>
      </c>
      <c r="B50" s="41">
        <f t="shared" si="4"/>
        <v>136001</v>
      </c>
      <c r="C50" s="41">
        <f t="shared" si="5"/>
        <v>111161</v>
      </c>
      <c r="D50" s="41">
        <f t="shared" si="6"/>
        <v>20</v>
      </c>
      <c r="E50" s="42" t="str">
        <f t="shared" si="2"/>
        <v>MELILLA</v>
      </c>
      <c r="F50" s="42">
        <f t="shared" si="7"/>
        <v>362859</v>
      </c>
      <c r="G50" s="42">
        <f t="shared" si="8"/>
        <v>342125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13181</v>
      </c>
      <c r="D51" s="41">
        <f t="shared" si="6"/>
        <v>21</v>
      </c>
      <c r="E51" s="42" t="str">
        <f t="shared" si="2"/>
        <v>PASAIA</v>
      </c>
      <c r="F51" s="42">
        <f t="shared" si="7"/>
        <v>341704</v>
      </c>
      <c r="G51" s="42">
        <f t="shared" si="8"/>
        <v>314875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273093</v>
      </c>
      <c r="G52" s="42">
        <f t="shared" si="8"/>
        <v>251794</v>
      </c>
    </row>
    <row r="53" spans="1:7" x14ac:dyDescent="0.25">
      <c r="A53" s="42" t="str">
        <f t="shared" si="3"/>
        <v>LAS PALMAS</v>
      </c>
      <c r="B53" s="41">
        <f t="shared" si="4"/>
        <v>1982347</v>
      </c>
      <c r="C53" s="41">
        <f t="shared" si="5"/>
        <v>1947635</v>
      </c>
      <c r="D53" s="41">
        <f t="shared" si="6"/>
        <v>6</v>
      </c>
      <c r="E53" s="42" t="str">
        <f t="shared" si="2"/>
        <v>ALMERIA</v>
      </c>
      <c r="F53" s="42">
        <f t="shared" si="7"/>
        <v>264509</v>
      </c>
      <c r="G53" s="42">
        <f t="shared" si="8"/>
        <v>247674</v>
      </c>
    </row>
    <row r="54" spans="1:7" x14ac:dyDescent="0.25">
      <c r="A54" s="42" t="str">
        <f t="shared" si="3"/>
        <v>MALAGA</v>
      </c>
      <c r="B54" s="41">
        <f t="shared" si="4"/>
        <v>273093</v>
      </c>
      <c r="C54" s="41">
        <f t="shared" si="5"/>
        <v>251794</v>
      </c>
      <c r="D54" s="41">
        <f t="shared" si="6"/>
        <v>15</v>
      </c>
      <c r="E54" s="42" t="str">
        <f t="shared" si="2"/>
        <v>ALICANTE</v>
      </c>
      <c r="F54" s="42">
        <f t="shared" si="7"/>
        <v>201892</v>
      </c>
      <c r="G54" s="42">
        <f t="shared" si="8"/>
        <v>218108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167223</v>
      </c>
      <c r="G55" s="42">
        <f t="shared" si="8"/>
        <v>103359</v>
      </c>
    </row>
    <row r="56" spans="1:7" x14ac:dyDescent="0.25">
      <c r="A56" s="42" t="str">
        <f t="shared" si="3"/>
        <v>MELILLA</v>
      </c>
      <c r="B56" s="41">
        <f t="shared" si="4"/>
        <v>362859</v>
      </c>
      <c r="C56" s="41">
        <f t="shared" si="5"/>
        <v>342125</v>
      </c>
      <c r="D56" s="41">
        <f t="shared" si="6"/>
        <v>13</v>
      </c>
      <c r="E56" s="42" t="str">
        <f t="shared" si="2"/>
        <v>SEVILLA</v>
      </c>
      <c r="F56" s="42">
        <f t="shared" si="9"/>
        <v>137239</v>
      </c>
      <c r="G56" s="42">
        <f t="shared" si="8"/>
        <v>471076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FERROL-SAN CIBRAO</v>
      </c>
      <c r="F57" s="42">
        <f t="shared" si="9"/>
        <v>136001</v>
      </c>
      <c r="G57" s="42">
        <f t="shared" si="8"/>
        <v>111161</v>
      </c>
    </row>
    <row r="58" spans="1:7" x14ac:dyDescent="0.25">
      <c r="A58" s="42" t="str">
        <f t="shared" si="3"/>
        <v>PASAIA</v>
      </c>
      <c r="B58" s="41">
        <f t="shared" si="4"/>
        <v>341704</v>
      </c>
      <c r="C58" s="41">
        <f t="shared" si="5"/>
        <v>314875</v>
      </c>
      <c r="D58" s="41">
        <f t="shared" si="6"/>
        <v>14</v>
      </c>
      <c r="E58" s="42" t="str">
        <f t="shared" si="2"/>
        <v>GIJON</v>
      </c>
      <c r="F58" s="42">
        <f t="shared" si="9"/>
        <v>1012</v>
      </c>
      <c r="G58" s="42">
        <f t="shared" si="8"/>
        <v>13181</v>
      </c>
    </row>
    <row r="59" spans="1:7" x14ac:dyDescent="0.25">
      <c r="A59" s="42" t="str">
        <f t="shared" si="3"/>
        <v>SANTA CRUZ DE TENERIFE</v>
      </c>
      <c r="B59" s="41">
        <f t="shared" si="4"/>
        <v>2469063</v>
      </c>
      <c r="C59" s="41">
        <f t="shared" si="5"/>
        <v>2449136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618242</v>
      </c>
      <c r="C60" s="41">
        <f t="shared" si="5"/>
        <v>569452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137239</v>
      </c>
      <c r="C61" s="41">
        <f t="shared" si="5"/>
        <v>471076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578278</v>
      </c>
      <c r="C62" s="41">
        <f t="shared" si="5"/>
        <v>447316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2678238</v>
      </c>
      <c r="C63" s="41">
        <f t="shared" si="5"/>
        <v>2544204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651684</v>
      </c>
      <c r="C64" s="41">
        <f t="shared" si="5"/>
        <v>618943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0</v>
      </c>
      <c r="D7" s="35">
        <v>0</v>
      </c>
      <c r="E7" s="35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13935</v>
      </c>
      <c r="C8" s="36">
        <v>14356</v>
      </c>
      <c r="D8" s="36">
        <v>105992</v>
      </c>
      <c r="E8" s="36">
        <v>110491</v>
      </c>
      <c r="F8" s="13">
        <f t="shared" ref="F8:F35" si="0">((E8*100)/D8)-100</f>
        <v>4.2446599743376794</v>
      </c>
      <c r="G8" s="1"/>
      <c r="H8" s="1"/>
      <c r="I8" s="1"/>
    </row>
    <row r="9" spans="1:12" x14ac:dyDescent="0.25">
      <c r="A9" s="8" t="s">
        <v>43</v>
      </c>
      <c r="B9" s="35">
        <v>9</v>
      </c>
      <c r="C9" s="35">
        <v>14</v>
      </c>
      <c r="D9" s="35">
        <v>51</v>
      </c>
      <c r="E9" s="35">
        <v>135</v>
      </c>
      <c r="F9" s="10">
        <f t="shared" si="0"/>
        <v>164.70588235294116</v>
      </c>
      <c r="G9" s="1"/>
      <c r="H9" s="1"/>
      <c r="I9" s="1"/>
    </row>
    <row r="10" spans="1:12" x14ac:dyDescent="0.25">
      <c r="A10" s="11" t="s">
        <v>44</v>
      </c>
      <c r="B10" s="36">
        <v>1089</v>
      </c>
      <c r="C10" s="36">
        <v>551</v>
      </c>
      <c r="D10" s="36">
        <v>7206</v>
      </c>
      <c r="E10" s="36">
        <v>6265</v>
      </c>
      <c r="F10" s="17">
        <f t="shared" si="0"/>
        <v>-13.058562309186783</v>
      </c>
      <c r="G10" s="1"/>
      <c r="H10" s="1"/>
      <c r="I10" s="1"/>
    </row>
    <row r="11" spans="1:12" x14ac:dyDescent="0.25">
      <c r="A11" s="8" t="s">
        <v>45</v>
      </c>
      <c r="B11" s="35">
        <v>271675.01</v>
      </c>
      <c r="C11" s="35">
        <v>277613</v>
      </c>
      <c r="D11" s="35">
        <v>2149872</v>
      </c>
      <c r="E11" s="35">
        <v>2048766</v>
      </c>
      <c r="F11" s="10">
        <f t="shared" si="0"/>
        <v>-4.7028846368528008</v>
      </c>
      <c r="G11" s="1"/>
      <c r="H11" s="1"/>
      <c r="I11" s="1"/>
    </row>
    <row r="12" spans="1:12" x14ac:dyDescent="0.25">
      <c r="A12" s="11" t="s">
        <v>46</v>
      </c>
      <c r="B12" s="36">
        <v>10240</v>
      </c>
      <c r="C12" s="36">
        <v>10565.5</v>
      </c>
      <c r="D12" s="36">
        <v>85098</v>
      </c>
      <c r="E12" s="36">
        <v>99384</v>
      </c>
      <c r="F12" s="13">
        <f t="shared" si="0"/>
        <v>16.787703588803495</v>
      </c>
      <c r="G12" s="1"/>
      <c r="H12" s="1"/>
      <c r="I12" s="1"/>
    </row>
    <row r="13" spans="1:12" x14ac:dyDescent="0.25">
      <c r="A13" s="8" t="s">
        <v>47</v>
      </c>
      <c r="B13" s="35">
        <v>18628</v>
      </c>
      <c r="C13" s="35">
        <v>18969</v>
      </c>
      <c r="D13" s="35">
        <v>129048</v>
      </c>
      <c r="E13" s="35">
        <v>144001</v>
      </c>
      <c r="F13" s="10">
        <f t="shared" si="0"/>
        <v>11.58716136631331</v>
      </c>
      <c r="G13" s="1"/>
      <c r="H13" s="1"/>
      <c r="I13" s="1"/>
    </row>
    <row r="14" spans="1:12" x14ac:dyDescent="0.25">
      <c r="A14" s="11" t="s">
        <v>48</v>
      </c>
      <c r="B14" s="36">
        <v>170628</v>
      </c>
      <c r="C14" s="36">
        <v>205012</v>
      </c>
      <c r="D14" s="36">
        <v>1386837</v>
      </c>
      <c r="E14" s="36">
        <v>1532052</v>
      </c>
      <c r="F14" s="13">
        <f t="shared" si="0"/>
        <v>10.470949361749078</v>
      </c>
      <c r="G14" s="1"/>
      <c r="H14" s="1"/>
      <c r="I14" s="1"/>
    </row>
    <row r="15" spans="1:12" x14ac:dyDescent="0.25">
      <c r="A15" s="8" t="s">
        <v>49</v>
      </c>
      <c r="B15" s="35">
        <v>40626</v>
      </c>
      <c r="C15" s="35">
        <v>45367</v>
      </c>
      <c r="D15" s="35">
        <v>318877</v>
      </c>
      <c r="E15" s="35">
        <v>342588</v>
      </c>
      <c r="F15" s="10">
        <f t="shared" si="0"/>
        <v>7.4357824490320752</v>
      </c>
      <c r="G15" s="1"/>
      <c r="H15" s="1"/>
      <c r="I15" s="1"/>
    </row>
    <row r="16" spans="1:12" x14ac:dyDescent="0.25">
      <c r="A16" s="11" t="s">
        <v>50</v>
      </c>
      <c r="B16" s="36">
        <v>3670</v>
      </c>
      <c r="C16" s="36">
        <v>1941</v>
      </c>
      <c r="D16" s="36">
        <v>24710</v>
      </c>
      <c r="E16" s="36">
        <v>23178</v>
      </c>
      <c r="F16" s="13">
        <f t="shared" si="0"/>
        <v>-6.1999190611088579</v>
      </c>
      <c r="G16" s="1"/>
      <c r="H16" s="1"/>
      <c r="I16" s="1"/>
    </row>
    <row r="17" spans="1:9" x14ac:dyDescent="0.25">
      <c r="A17" s="8" t="s">
        <v>51</v>
      </c>
      <c r="B17" s="35">
        <v>3156</v>
      </c>
      <c r="C17" s="35">
        <v>7333</v>
      </c>
      <c r="D17" s="35">
        <v>28042</v>
      </c>
      <c r="E17" s="35">
        <v>41437</v>
      </c>
      <c r="F17" s="10">
        <f t="shared" si="0"/>
        <v>47.767634262891363</v>
      </c>
      <c r="G17" s="1"/>
      <c r="H17" s="1"/>
      <c r="I17" s="1"/>
    </row>
    <row r="18" spans="1:9" x14ac:dyDescent="0.25">
      <c r="A18" s="11" t="s">
        <v>52</v>
      </c>
      <c r="B18" s="36">
        <v>836</v>
      </c>
      <c r="C18" s="36">
        <v>865</v>
      </c>
      <c r="D18" s="36">
        <v>5859</v>
      </c>
      <c r="E18" s="36">
        <v>5625</v>
      </c>
      <c r="F18" s="13">
        <f t="shared" si="0"/>
        <v>-3.993855606758828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29</v>
      </c>
      <c r="D19" s="35">
        <v>22</v>
      </c>
      <c r="E19" s="35">
        <v>123</v>
      </c>
      <c r="F19" s="10">
        <f t="shared" si="0"/>
        <v>459.09090909090912</v>
      </c>
      <c r="G19" s="1"/>
      <c r="H19" s="1"/>
      <c r="I19" s="1"/>
    </row>
    <row r="20" spans="1:9" x14ac:dyDescent="0.25">
      <c r="A20" s="11" t="s">
        <v>54</v>
      </c>
      <c r="B20" s="36">
        <v>159</v>
      </c>
      <c r="C20" s="36">
        <v>836</v>
      </c>
      <c r="D20" s="36">
        <v>3760</v>
      </c>
      <c r="E20" s="36">
        <v>4005</v>
      </c>
      <c r="F20" s="13">
        <f t="shared" si="0"/>
        <v>6.515957446808514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108861</v>
      </c>
      <c r="C22" s="36">
        <v>120855</v>
      </c>
      <c r="D22" s="36">
        <v>819401</v>
      </c>
      <c r="E22" s="36">
        <v>845277</v>
      </c>
      <c r="F22" s="13">
        <f t="shared" si="0"/>
        <v>3.1579165756448901</v>
      </c>
      <c r="G22" s="1"/>
      <c r="H22" s="1"/>
      <c r="I22" s="1"/>
    </row>
    <row r="23" spans="1:9" x14ac:dyDescent="0.25">
      <c r="A23" s="8" t="s">
        <v>57</v>
      </c>
      <c r="B23" s="35">
        <v>27298</v>
      </c>
      <c r="C23" s="35">
        <v>34376</v>
      </c>
      <c r="D23" s="35">
        <v>152002</v>
      </c>
      <c r="E23" s="35">
        <v>255820</v>
      </c>
      <c r="F23" s="10">
        <f t="shared" si="0"/>
        <v>68.30041709977499</v>
      </c>
      <c r="G23" s="1"/>
      <c r="H23" s="1"/>
      <c r="I23" s="1"/>
    </row>
    <row r="24" spans="1:9" x14ac:dyDescent="0.25">
      <c r="A24" s="11" t="s">
        <v>58</v>
      </c>
      <c r="B24" s="36">
        <v>2616</v>
      </c>
      <c r="C24" s="36">
        <v>2426</v>
      </c>
      <c r="D24" s="36">
        <v>21169</v>
      </c>
      <c r="E24" s="36">
        <v>24452</v>
      </c>
      <c r="F24" s="13">
        <f t="shared" si="0"/>
        <v>15.508526619112857</v>
      </c>
      <c r="G24" s="1"/>
      <c r="H24" s="1"/>
      <c r="I24" s="1"/>
    </row>
    <row r="25" spans="1:9" x14ac:dyDescent="0.25">
      <c r="A25" s="8" t="s">
        <v>59</v>
      </c>
      <c r="B25" s="35">
        <v>1346</v>
      </c>
      <c r="C25" s="35">
        <v>2324</v>
      </c>
      <c r="D25" s="35">
        <v>11388</v>
      </c>
      <c r="E25" s="35">
        <v>13414</v>
      </c>
      <c r="F25" s="10">
        <f t="shared" si="0"/>
        <v>17.790656831752727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2.5</v>
      </c>
      <c r="D27" s="35">
        <v>0</v>
      </c>
      <c r="E27" s="35">
        <v>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39112</v>
      </c>
      <c r="C28" s="36">
        <v>36204</v>
      </c>
      <c r="D28" s="36">
        <v>301445</v>
      </c>
      <c r="E28" s="36">
        <v>302491</v>
      </c>
      <c r="F28" s="13">
        <f t="shared" si="0"/>
        <v>0.34699530594303951</v>
      </c>
      <c r="G28" s="1"/>
      <c r="H28" s="1"/>
      <c r="I28" s="1"/>
    </row>
    <row r="29" spans="1:9" x14ac:dyDescent="0.25">
      <c r="A29" s="8" t="s">
        <v>63</v>
      </c>
      <c r="B29" s="35">
        <v>6</v>
      </c>
      <c r="C29" s="35">
        <v>8</v>
      </c>
      <c r="D29" s="35">
        <v>73</v>
      </c>
      <c r="E29" s="35">
        <v>80</v>
      </c>
      <c r="F29" s="10">
        <f t="shared" si="0"/>
        <v>9.5890410958904084</v>
      </c>
      <c r="G29" s="1"/>
      <c r="H29" s="1"/>
      <c r="I29" s="1"/>
    </row>
    <row r="30" spans="1:9" x14ac:dyDescent="0.25">
      <c r="A30" s="11" t="s">
        <v>64</v>
      </c>
      <c r="B30" s="36">
        <v>8046</v>
      </c>
      <c r="C30" s="36">
        <v>9476</v>
      </c>
      <c r="D30" s="36">
        <v>76098</v>
      </c>
      <c r="E30" s="36">
        <v>77311</v>
      </c>
      <c r="F30" s="13">
        <f t="shared" si="0"/>
        <v>1.5939972141186303</v>
      </c>
      <c r="G30" s="1"/>
      <c r="H30" s="1"/>
      <c r="I30" s="1"/>
    </row>
    <row r="31" spans="1:9" x14ac:dyDescent="0.25">
      <c r="A31" s="8" t="s">
        <v>65</v>
      </c>
      <c r="B31" s="35">
        <v>638.5</v>
      </c>
      <c r="C31" s="35">
        <v>714</v>
      </c>
      <c r="D31" s="35">
        <v>4036</v>
      </c>
      <c r="E31" s="35">
        <v>4835.5</v>
      </c>
      <c r="F31" s="10">
        <f t="shared" si="0"/>
        <v>19.80921704658077</v>
      </c>
      <c r="G31" s="1"/>
      <c r="H31" s="1"/>
      <c r="I31" s="1"/>
    </row>
    <row r="32" spans="1:9" x14ac:dyDescent="0.25">
      <c r="A32" s="11" t="s">
        <v>66</v>
      </c>
      <c r="B32" s="36">
        <v>212439</v>
      </c>
      <c r="C32" s="36">
        <v>233456</v>
      </c>
      <c r="D32" s="36">
        <v>1606287</v>
      </c>
      <c r="E32" s="36">
        <v>1729081</v>
      </c>
      <c r="F32" s="13">
        <f t="shared" si="0"/>
        <v>7.6445865527144292</v>
      </c>
      <c r="G32" s="1"/>
      <c r="H32" s="1"/>
      <c r="I32" s="1"/>
    </row>
    <row r="33" spans="1:9" x14ac:dyDescent="0.25">
      <c r="A33" s="8" t="s">
        <v>67</v>
      </c>
      <c r="B33" s="35">
        <v>14619</v>
      </c>
      <c r="C33" s="35">
        <v>17511</v>
      </c>
      <c r="D33" s="35">
        <v>136807</v>
      </c>
      <c r="E33" s="35">
        <v>150753</v>
      </c>
      <c r="F33" s="10">
        <f t="shared" si="0"/>
        <v>10.193922825586412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57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949632.51</v>
      </c>
      <c r="C35" s="15">
        <f t="shared" ref="C35:E35" si="1">SUM(C7:C34)</f>
        <v>1040804</v>
      </c>
      <c r="D35" s="15">
        <f t="shared" si="1"/>
        <v>7374080</v>
      </c>
      <c r="E35" s="15">
        <f t="shared" si="1"/>
        <v>7761626.5</v>
      </c>
      <c r="F35" s="16">
        <f t="shared" si="0"/>
        <v>5.2555234008852665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2048766</v>
      </c>
      <c r="G38" s="42">
        <f>LOOKUP(E38,$A$38:$A$65,$C$38:$C$65)</f>
        <v>2149872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110491</v>
      </c>
      <c r="C39" s="41">
        <f t="shared" ref="C39:C65" si="5">D8</f>
        <v>105992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1729081</v>
      </c>
      <c r="G39" s="42">
        <f t="shared" ref="G39:G65" si="8">LOOKUP(E39,$A$38:$A$65,$C$38:$C$65)</f>
        <v>1606287</v>
      </c>
    </row>
    <row r="40" spans="1:9" x14ac:dyDescent="0.25">
      <c r="A40" s="42" t="str">
        <f t="shared" si="3"/>
        <v>ALMERIA</v>
      </c>
      <c r="B40" s="41">
        <f t="shared" si="4"/>
        <v>135</v>
      </c>
      <c r="C40" s="41">
        <f t="shared" si="5"/>
        <v>51</v>
      </c>
      <c r="D40" s="41">
        <f t="shared" si="6"/>
        <v>21</v>
      </c>
      <c r="E40" s="42" t="str">
        <f t="shared" si="2"/>
        <v>BARCELONA</v>
      </c>
      <c r="F40" s="42">
        <f t="shared" si="7"/>
        <v>1532052</v>
      </c>
      <c r="G40" s="42">
        <f t="shared" si="8"/>
        <v>1386837</v>
      </c>
    </row>
    <row r="41" spans="1:9" x14ac:dyDescent="0.25">
      <c r="A41" s="42" t="str">
        <f t="shared" si="3"/>
        <v>AVILES</v>
      </c>
      <c r="B41" s="41">
        <f t="shared" si="4"/>
        <v>6265</v>
      </c>
      <c r="C41" s="41">
        <f t="shared" si="5"/>
        <v>7206</v>
      </c>
      <c r="D41" s="41">
        <f t="shared" si="6"/>
        <v>17</v>
      </c>
      <c r="E41" s="42" t="str">
        <f t="shared" si="2"/>
        <v>LAS PALMAS</v>
      </c>
      <c r="F41" s="42">
        <f t="shared" si="7"/>
        <v>845277</v>
      </c>
      <c r="G41" s="42">
        <f t="shared" si="8"/>
        <v>819401</v>
      </c>
    </row>
    <row r="42" spans="1:9" x14ac:dyDescent="0.25">
      <c r="A42" s="42" t="str">
        <f t="shared" si="3"/>
        <v>BAHIA DE ALGECIRAS</v>
      </c>
      <c r="B42" s="41">
        <f t="shared" si="4"/>
        <v>2048766</v>
      </c>
      <c r="C42" s="41">
        <f t="shared" si="5"/>
        <v>2149872</v>
      </c>
      <c r="D42" s="41">
        <f t="shared" si="6"/>
        <v>1</v>
      </c>
      <c r="E42" s="42" t="str">
        <f t="shared" si="2"/>
        <v>BILBAO</v>
      </c>
      <c r="F42" s="42">
        <f t="shared" si="7"/>
        <v>342588</v>
      </c>
      <c r="G42" s="42">
        <f t="shared" si="8"/>
        <v>318877</v>
      </c>
    </row>
    <row r="43" spans="1:9" x14ac:dyDescent="0.25">
      <c r="A43" s="42" t="str">
        <f t="shared" si="3"/>
        <v>BAHIA DE CADIZ</v>
      </c>
      <c r="B43" s="41">
        <f t="shared" si="4"/>
        <v>99384</v>
      </c>
      <c r="C43" s="41">
        <f t="shared" si="5"/>
        <v>85098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302491</v>
      </c>
      <c r="G43" s="42">
        <f t="shared" si="8"/>
        <v>301445</v>
      </c>
    </row>
    <row r="44" spans="1:9" x14ac:dyDescent="0.25">
      <c r="A44" s="42" t="str">
        <f t="shared" si="3"/>
        <v>BALEARES</v>
      </c>
      <c r="B44" s="41">
        <f t="shared" si="4"/>
        <v>144001</v>
      </c>
      <c r="C44" s="41">
        <f t="shared" si="5"/>
        <v>129048</v>
      </c>
      <c r="D44" s="41">
        <f t="shared" si="6"/>
        <v>9</v>
      </c>
      <c r="E44" s="42" t="str">
        <f t="shared" si="2"/>
        <v>MALAGA</v>
      </c>
      <c r="F44" s="42">
        <f t="shared" si="7"/>
        <v>255820</v>
      </c>
      <c r="G44" s="42">
        <f t="shared" si="8"/>
        <v>152002</v>
      </c>
    </row>
    <row r="45" spans="1:9" x14ac:dyDescent="0.25">
      <c r="A45" s="42" t="str">
        <f t="shared" si="3"/>
        <v>BARCELONA</v>
      </c>
      <c r="B45" s="41">
        <f t="shared" si="4"/>
        <v>1532052</v>
      </c>
      <c r="C45" s="41">
        <f t="shared" si="5"/>
        <v>1386837</v>
      </c>
      <c r="D45" s="41">
        <f t="shared" si="6"/>
        <v>3</v>
      </c>
      <c r="E45" s="42" t="str">
        <f t="shared" si="2"/>
        <v>VIGO</v>
      </c>
      <c r="F45" s="42">
        <f t="shared" si="7"/>
        <v>150753</v>
      </c>
      <c r="G45" s="42">
        <f t="shared" si="8"/>
        <v>136807</v>
      </c>
    </row>
    <row r="46" spans="1:9" x14ac:dyDescent="0.25">
      <c r="A46" s="42" t="str">
        <f t="shared" si="3"/>
        <v>BILBAO</v>
      </c>
      <c r="B46" s="41">
        <f t="shared" si="4"/>
        <v>342588</v>
      </c>
      <c r="C46" s="41">
        <f t="shared" si="5"/>
        <v>318877</v>
      </c>
      <c r="D46" s="41">
        <f t="shared" si="6"/>
        <v>5</v>
      </c>
      <c r="E46" s="42" t="str">
        <f t="shared" si="2"/>
        <v>BALEARES</v>
      </c>
      <c r="F46" s="42">
        <f t="shared" si="7"/>
        <v>144001</v>
      </c>
      <c r="G46" s="42">
        <f t="shared" si="8"/>
        <v>129048</v>
      </c>
    </row>
    <row r="47" spans="1:9" x14ac:dyDescent="0.25">
      <c r="A47" s="42" t="str">
        <f t="shared" si="3"/>
        <v>CARTAGENA</v>
      </c>
      <c r="B47" s="41">
        <f t="shared" si="4"/>
        <v>23178</v>
      </c>
      <c r="C47" s="41">
        <f t="shared" si="5"/>
        <v>24710</v>
      </c>
      <c r="D47" s="41">
        <f t="shared" si="6"/>
        <v>15</v>
      </c>
      <c r="E47" s="42" t="str">
        <f t="shared" si="2"/>
        <v>ALICANTE</v>
      </c>
      <c r="F47" s="42">
        <f t="shared" si="7"/>
        <v>110491</v>
      </c>
      <c r="G47" s="42">
        <f t="shared" si="8"/>
        <v>105992</v>
      </c>
    </row>
    <row r="48" spans="1:9" x14ac:dyDescent="0.25">
      <c r="A48" s="42" t="str">
        <f t="shared" si="3"/>
        <v>CASTELLON</v>
      </c>
      <c r="B48" s="41">
        <f t="shared" si="4"/>
        <v>41437</v>
      </c>
      <c r="C48" s="41">
        <f t="shared" si="5"/>
        <v>28042</v>
      </c>
      <c r="D48" s="41">
        <f t="shared" si="6"/>
        <v>13</v>
      </c>
      <c r="E48" s="42" t="str">
        <f t="shared" si="2"/>
        <v>BAHIA DE CADIZ</v>
      </c>
      <c r="F48" s="42">
        <f t="shared" si="7"/>
        <v>99384</v>
      </c>
      <c r="G48" s="42">
        <f t="shared" si="8"/>
        <v>85098</v>
      </c>
    </row>
    <row r="49" spans="1:7" x14ac:dyDescent="0.25">
      <c r="A49" s="42" t="str">
        <f t="shared" si="3"/>
        <v>CEUTA</v>
      </c>
      <c r="B49" s="41">
        <f t="shared" si="4"/>
        <v>5625</v>
      </c>
      <c r="C49" s="41">
        <f t="shared" si="5"/>
        <v>5859</v>
      </c>
      <c r="D49" s="41">
        <f t="shared" si="6"/>
        <v>18</v>
      </c>
      <c r="E49" s="42" t="str">
        <f t="shared" si="2"/>
        <v>SEVILLA</v>
      </c>
      <c r="F49" s="42">
        <f t="shared" si="7"/>
        <v>77311</v>
      </c>
      <c r="G49" s="42">
        <f t="shared" si="8"/>
        <v>76098</v>
      </c>
    </row>
    <row r="50" spans="1:7" x14ac:dyDescent="0.25">
      <c r="A50" s="42" t="str">
        <f t="shared" si="3"/>
        <v>FERROL-SAN CIBRAO</v>
      </c>
      <c r="B50" s="41">
        <f t="shared" si="4"/>
        <v>123</v>
      </c>
      <c r="C50" s="41">
        <f t="shared" si="5"/>
        <v>22</v>
      </c>
      <c r="D50" s="41">
        <f t="shared" si="6"/>
        <v>22</v>
      </c>
      <c r="E50" s="42" t="str">
        <f t="shared" si="2"/>
        <v>CASTELLON</v>
      </c>
      <c r="F50" s="42">
        <f t="shared" si="7"/>
        <v>41437</v>
      </c>
      <c r="G50" s="42">
        <f t="shared" si="8"/>
        <v>28042</v>
      </c>
    </row>
    <row r="51" spans="1:7" x14ac:dyDescent="0.25">
      <c r="A51" s="42" t="str">
        <f t="shared" si="3"/>
        <v>GIJON</v>
      </c>
      <c r="B51" s="41">
        <f t="shared" si="4"/>
        <v>4005</v>
      </c>
      <c r="C51" s="41">
        <f t="shared" si="5"/>
        <v>3760</v>
      </c>
      <c r="D51" s="41">
        <f t="shared" si="6"/>
        <v>20</v>
      </c>
      <c r="E51" s="42" t="str">
        <f t="shared" si="2"/>
        <v>MARIN Y RIA DE PONTEVEDRA</v>
      </c>
      <c r="F51" s="42">
        <f t="shared" si="7"/>
        <v>24452</v>
      </c>
      <c r="G51" s="42">
        <f t="shared" si="8"/>
        <v>21169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23178</v>
      </c>
      <c r="G52" s="42">
        <f t="shared" si="8"/>
        <v>24710</v>
      </c>
    </row>
    <row r="53" spans="1:7" x14ac:dyDescent="0.25">
      <c r="A53" s="42" t="str">
        <f t="shared" si="3"/>
        <v>LAS PALMAS</v>
      </c>
      <c r="B53" s="41">
        <f t="shared" si="4"/>
        <v>845277</v>
      </c>
      <c r="C53" s="41">
        <f t="shared" si="5"/>
        <v>819401</v>
      </c>
      <c r="D53" s="41">
        <f t="shared" si="6"/>
        <v>4</v>
      </c>
      <c r="E53" s="42" t="str">
        <f t="shared" si="2"/>
        <v>MELILLA</v>
      </c>
      <c r="F53" s="42">
        <f t="shared" si="7"/>
        <v>13414</v>
      </c>
      <c r="G53" s="42">
        <f t="shared" si="8"/>
        <v>11388</v>
      </c>
    </row>
    <row r="54" spans="1:7" x14ac:dyDescent="0.25">
      <c r="A54" s="42" t="str">
        <f t="shared" si="3"/>
        <v>MALAGA</v>
      </c>
      <c r="B54" s="41">
        <f t="shared" si="4"/>
        <v>255820</v>
      </c>
      <c r="C54" s="41">
        <f t="shared" si="5"/>
        <v>152002</v>
      </c>
      <c r="D54" s="41">
        <f t="shared" si="6"/>
        <v>7</v>
      </c>
      <c r="E54" s="42" t="str">
        <f t="shared" si="2"/>
        <v>AVILES</v>
      </c>
      <c r="F54" s="42">
        <f t="shared" si="7"/>
        <v>6265</v>
      </c>
      <c r="G54" s="42">
        <f t="shared" si="8"/>
        <v>7206</v>
      </c>
    </row>
    <row r="55" spans="1:7" x14ac:dyDescent="0.25">
      <c r="A55" s="42" t="str">
        <f t="shared" si="3"/>
        <v>MARIN Y RIA DE PONTEVEDRA</v>
      </c>
      <c r="B55" s="41">
        <f t="shared" si="4"/>
        <v>24452</v>
      </c>
      <c r="C55" s="41">
        <f t="shared" si="5"/>
        <v>21169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5625</v>
      </c>
      <c r="G55" s="42">
        <f t="shared" si="8"/>
        <v>5859</v>
      </c>
    </row>
    <row r="56" spans="1:7" x14ac:dyDescent="0.25">
      <c r="A56" s="42" t="str">
        <f t="shared" si="3"/>
        <v>MELILLA</v>
      </c>
      <c r="B56" s="41">
        <f t="shared" si="4"/>
        <v>13414</v>
      </c>
      <c r="C56" s="41">
        <f t="shared" si="5"/>
        <v>11388</v>
      </c>
      <c r="D56" s="41">
        <f t="shared" si="6"/>
        <v>16</v>
      </c>
      <c r="E56" s="42" t="str">
        <f t="shared" si="2"/>
        <v>TARRAGONA</v>
      </c>
      <c r="F56" s="42">
        <f t="shared" si="9"/>
        <v>4835.5</v>
      </c>
      <c r="G56" s="42">
        <f t="shared" si="8"/>
        <v>4036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4005</v>
      </c>
      <c r="G57" s="42">
        <f t="shared" si="8"/>
        <v>3760</v>
      </c>
    </row>
    <row r="58" spans="1:7" x14ac:dyDescent="0.25">
      <c r="A58" s="42" t="str">
        <f t="shared" si="3"/>
        <v>PASAIA</v>
      </c>
      <c r="B58" s="41">
        <f t="shared" si="4"/>
        <v>5</v>
      </c>
      <c r="C58" s="41">
        <f t="shared" si="5"/>
        <v>0</v>
      </c>
      <c r="D58" s="41">
        <f t="shared" si="6"/>
        <v>25</v>
      </c>
      <c r="E58" s="42" t="str">
        <f t="shared" si="2"/>
        <v>ALMERIA</v>
      </c>
      <c r="F58" s="42">
        <f t="shared" si="9"/>
        <v>135</v>
      </c>
      <c r="G58" s="42">
        <f t="shared" si="8"/>
        <v>51</v>
      </c>
    </row>
    <row r="59" spans="1:7" x14ac:dyDescent="0.25">
      <c r="A59" s="42" t="str">
        <f t="shared" si="3"/>
        <v>SANTA CRUZ DE TENERIFE</v>
      </c>
      <c r="B59" s="41">
        <f t="shared" si="4"/>
        <v>302491</v>
      </c>
      <c r="C59" s="41">
        <f t="shared" si="5"/>
        <v>301445</v>
      </c>
      <c r="D59" s="41">
        <f t="shared" si="6"/>
        <v>6</v>
      </c>
      <c r="E59" s="42" t="str">
        <f t="shared" si="2"/>
        <v>FERROL-SAN CIBRAO</v>
      </c>
      <c r="F59" s="42">
        <f t="shared" si="9"/>
        <v>123</v>
      </c>
      <c r="G59" s="42">
        <f t="shared" si="8"/>
        <v>22</v>
      </c>
    </row>
    <row r="60" spans="1:7" x14ac:dyDescent="0.25">
      <c r="A60" s="42" t="str">
        <f t="shared" si="3"/>
        <v>SANTANDER</v>
      </c>
      <c r="B60" s="41">
        <f t="shared" si="4"/>
        <v>80</v>
      </c>
      <c r="C60" s="41">
        <f t="shared" si="5"/>
        <v>73</v>
      </c>
      <c r="D60" s="41">
        <f t="shared" si="6"/>
        <v>23</v>
      </c>
      <c r="E60" s="42" t="str">
        <f t="shared" si="2"/>
        <v>SANTANDER</v>
      </c>
      <c r="F60" s="42">
        <f t="shared" si="9"/>
        <v>80</v>
      </c>
      <c r="G60" s="42">
        <f t="shared" si="8"/>
        <v>73</v>
      </c>
    </row>
    <row r="61" spans="1:7" x14ac:dyDescent="0.25">
      <c r="A61" s="42" t="str">
        <f t="shared" si="3"/>
        <v>SEVILLA</v>
      </c>
      <c r="B61" s="41">
        <f t="shared" si="4"/>
        <v>77311</v>
      </c>
      <c r="C61" s="41">
        <f t="shared" si="5"/>
        <v>76098</v>
      </c>
      <c r="D61" s="41">
        <f t="shared" si="6"/>
        <v>12</v>
      </c>
      <c r="E61" s="42" t="str">
        <f t="shared" si="2"/>
        <v>VILAGARCIA</v>
      </c>
      <c r="F61" s="42">
        <f t="shared" si="9"/>
        <v>57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4835.5</v>
      </c>
      <c r="C62" s="41">
        <f t="shared" si="5"/>
        <v>4036</v>
      </c>
      <c r="D62" s="41">
        <f t="shared" si="6"/>
        <v>19</v>
      </c>
      <c r="E62" s="42" t="str">
        <f t="shared" si="2"/>
        <v>PASAIA</v>
      </c>
      <c r="F62" s="42">
        <f t="shared" si="9"/>
        <v>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1729081</v>
      </c>
      <c r="C63" s="41">
        <f t="shared" si="5"/>
        <v>1606287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150753</v>
      </c>
      <c r="C64" s="41">
        <f t="shared" si="5"/>
        <v>136807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57</v>
      </c>
      <c r="C65" s="41">
        <f t="shared" si="5"/>
        <v>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243547.83</v>
      </c>
      <c r="C11" s="37">
        <v>267169</v>
      </c>
      <c r="D11" s="37">
        <v>2031628.22</v>
      </c>
      <c r="E11" s="37">
        <v>1763609</v>
      </c>
      <c r="F11" s="10">
        <f t="shared" si="0"/>
        <v>-13.192335948158856</v>
      </c>
      <c r="G11" s="1"/>
      <c r="H11" s="1"/>
      <c r="I11" s="1"/>
    </row>
    <row r="12" spans="1:12" x14ac:dyDescent="0.25">
      <c r="A12" s="11" t="s">
        <v>46</v>
      </c>
      <c r="B12" s="38">
        <v>757</v>
      </c>
      <c r="C12" s="38">
        <v>930</v>
      </c>
      <c r="D12" s="38">
        <v>9736</v>
      </c>
      <c r="E12" s="38">
        <v>16866</v>
      </c>
      <c r="F12" s="13">
        <f t="shared" si="0"/>
        <v>73.233360723089561</v>
      </c>
      <c r="G12" s="1"/>
      <c r="H12" s="1"/>
      <c r="I12" s="1"/>
    </row>
    <row r="13" spans="1:12" x14ac:dyDescent="0.25">
      <c r="A13" s="8" t="s">
        <v>47</v>
      </c>
      <c r="B13" s="37">
        <v>50</v>
      </c>
      <c r="C13" s="37">
        <v>41</v>
      </c>
      <c r="D13" s="37">
        <v>2128</v>
      </c>
      <c r="E13" s="37">
        <v>522</v>
      </c>
      <c r="F13" s="10">
        <f t="shared" si="0"/>
        <v>-75.469924812030072</v>
      </c>
      <c r="G13" s="1"/>
      <c r="H13" s="1"/>
      <c r="I13" s="1"/>
    </row>
    <row r="14" spans="1:12" x14ac:dyDescent="0.25">
      <c r="A14" s="11" t="s">
        <v>48</v>
      </c>
      <c r="B14" s="38">
        <v>57052</v>
      </c>
      <c r="C14" s="38">
        <v>81777</v>
      </c>
      <c r="D14" s="38">
        <v>476649</v>
      </c>
      <c r="E14" s="38">
        <v>573439</v>
      </c>
      <c r="F14" s="13">
        <f t="shared" si="0"/>
        <v>20.306347018455924</v>
      </c>
      <c r="G14" s="1"/>
      <c r="H14" s="1"/>
      <c r="I14" s="1"/>
    </row>
    <row r="15" spans="1:12" x14ac:dyDescent="0.25">
      <c r="A15" s="8" t="s">
        <v>49</v>
      </c>
      <c r="B15" s="37">
        <v>252</v>
      </c>
      <c r="C15" s="37">
        <v>1170</v>
      </c>
      <c r="D15" s="37">
        <v>5232</v>
      </c>
      <c r="E15" s="37">
        <v>6072</v>
      </c>
      <c r="F15" s="10">
        <f t="shared" si="0"/>
        <v>16.055045871559628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4</v>
      </c>
      <c r="C17" s="37">
        <v>2</v>
      </c>
      <c r="D17" s="37">
        <v>584</v>
      </c>
      <c r="E17" s="37">
        <v>117</v>
      </c>
      <c r="F17" s="10">
        <f t="shared" si="0"/>
        <v>-79.965753424657535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25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67472</v>
      </c>
      <c r="C22" s="38">
        <v>74158</v>
      </c>
      <c r="D22" s="38">
        <v>480201</v>
      </c>
      <c r="E22" s="38">
        <v>496685</v>
      </c>
      <c r="F22" s="13">
        <f t="shared" si="0"/>
        <v>3.4327292113094359</v>
      </c>
      <c r="G22" s="1"/>
      <c r="H22" s="1"/>
      <c r="I22" s="1"/>
    </row>
    <row r="23" spans="1:9" x14ac:dyDescent="0.25">
      <c r="A23" s="8" t="s">
        <v>57</v>
      </c>
      <c r="B23" s="37">
        <v>27047</v>
      </c>
      <c r="C23" s="37">
        <v>33546</v>
      </c>
      <c r="D23" s="37">
        <v>150347</v>
      </c>
      <c r="E23" s="37">
        <v>247427</v>
      </c>
      <c r="F23" s="10">
        <f t="shared" si="0"/>
        <v>64.570626617092472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22</v>
      </c>
      <c r="D24" s="38">
        <v>0</v>
      </c>
      <c r="E24" s="38">
        <v>22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3394</v>
      </c>
      <c r="C28" s="38">
        <v>1623</v>
      </c>
      <c r="D28" s="38">
        <v>22548</v>
      </c>
      <c r="E28" s="38">
        <v>14737</v>
      </c>
      <c r="F28" s="13">
        <f t="shared" si="0"/>
        <v>-34.641653361717232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1</v>
      </c>
      <c r="C30" s="38">
        <v>0</v>
      </c>
      <c r="D30" s="38">
        <v>12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223</v>
      </c>
      <c r="C31" s="37">
        <v>48</v>
      </c>
      <c r="D31" s="37">
        <v>405</v>
      </c>
      <c r="E31" s="37">
        <v>1052</v>
      </c>
      <c r="F31" s="10">
        <f t="shared" si="0"/>
        <v>159.75308641975306</v>
      </c>
      <c r="G31" s="1"/>
      <c r="H31" s="1"/>
      <c r="I31" s="1"/>
    </row>
    <row r="32" spans="1:9" x14ac:dyDescent="0.25">
      <c r="A32" s="11" t="s">
        <v>66</v>
      </c>
      <c r="B32" s="38">
        <v>61000</v>
      </c>
      <c r="C32" s="38">
        <v>68914</v>
      </c>
      <c r="D32" s="38">
        <v>445189</v>
      </c>
      <c r="E32" s="38">
        <v>527411</v>
      </c>
      <c r="F32" s="13">
        <f t="shared" si="0"/>
        <v>18.469009791347048</v>
      </c>
      <c r="G32" s="1"/>
      <c r="H32" s="1"/>
      <c r="I32" s="1"/>
    </row>
    <row r="33" spans="1:9" x14ac:dyDescent="0.25">
      <c r="A33" s="8" t="s">
        <v>67</v>
      </c>
      <c r="B33" s="37">
        <v>148</v>
      </c>
      <c r="C33" s="37">
        <v>110</v>
      </c>
      <c r="D33" s="37">
        <v>3039</v>
      </c>
      <c r="E33" s="37">
        <v>1733</v>
      </c>
      <c r="F33" s="10">
        <f t="shared" si="0"/>
        <v>-42.974662717999344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460947.82999999996</v>
      </c>
      <c r="C35" s="15">
        <f t="shared" ref="C35:E35" si="1">SUM(C7:C34)</f>
        <v>529510</v>
      </c>
      <c r="D35" s="15">
        <f t="shared" si="1"/>
        <v>3627698.2199999997</v>
      </c>
      <c r="E35" s="15">
        <f t="shared" si="1"/>
        <v>3649718</v>
      </c>
      <c r="F35" s="16">
        <f t="shared" si="0"/>
        <v>0.60699040175398977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1763609</v>
      </c>
      <c r="G38" s="42">
        <f>LOOKUP(E38,$A$38:$A$65,$C$38:$C$65)</f>
        <v>2031628.22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573439</v>
      </c>
      <c r="G39" s="42">
        <f t="shared" ref="G39:G65" si="8">LOOKUP(E39,$A$38:$A$65,$C$38:$C$65)</f>
        <v>476649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527411</v>
      </c>
      <c r="G40" s="42">
        <f t="shared" si="8"/>
        <v>445189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496685</v>
      </c>
      <c r="G41" s="42">
        <f t="shared" si="8"/>
        <v>480201</v>
      </c>
    </row>
    <row r="42" spans="1:9" x14ac:dyDescent="0.25">
      <c r="A42" s="42" t="str">
        <f t="shared" si="3"/>
        <v>BAHIA DE ALGECIRAS</v>
      </c>
      <c r="B42" s="41">
        <f t="shared" si="4"/>
        <v>1763609</v>
      </c>
      <c r="C42" s="41">
        <f t="shared" si="5"/>
        <v>2031628.22</v>
      </c>
      <c r="D42" s="41">
        <f t="shared" si="6"/>
        <v>1</v>
      </c>
      <c r="E42" s="42" t="str">
        <f t="shared" si="2"/>
        <v>MALAGA</v>
      </c>
      <c r="F42" s="42">
        <f t="shared" si="7"/>
        <v>247427</v>
      </c>
      <c r="G42" s="42">
        <f t="shared" si="8"/>
        <v>150347</v>
      </c>
    </row>
    <row r="43" spans="1:9" x14ac:dyDescent="0.25">
      <c r="A43" s="42" t="str">
        <f t="shared" si="3"/>
        <v>BAHIA DE CADIZ</v>
      </c>
      <c r="B43" s="41">
        <f t="shared" si="4"/>
        <v>16866</v>
      </c>
      <c r="C43" s="41">
        <f t="shared" si="5"/>
        <v>9736</v>
      </c>
      <c r="D43" s="41">
        <f t="shared" si="6"/>
        <v>6</v>
      </c>
      <c r="E43" s="42" t="str">
        <f t="shared" si="2"/>
        <v>BAHIA DE CADIZ</v>
      </c>
      <c r="F43" s="42">
        <f t="shared" si="7"/>
        <v>16866</v>
      </c>
      <c r="G43" s="42">
        <f t="shared" si="8"/>
        <v>9736</v>
      </c>
    </row>
    <row r="44" spans="1:9" x14ac:dyDescent="0.25">
      <c r="A44" s="42" t="str">
        <f t="shared" si="3"/>
        <v>BALEARES</v>
      </c>
      <c r="B44" s="41">
        <f t="shared" si="4"/>
        <v>522</v>
      </c>
      <c r="C44" s="41">
        <f t="shared" si="5"/>
        <v>2128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14737</v>
      </c>
      <c r="G44" s="42">
        <f t="shared" si="8"/>
        <v>22548</v>
      </c>
    </row>
    <row r="45" spans="1:9" x14ac:dyDescent="0.25">
      <c r="A45" s="42" t="str">
        <f t="shared" si="3"/>
        <v>BARCELONA</v>
      </c>
      <c r="B45" s="41">
        <f t="shared" si="4"/>
        <v>573439</v>
      </c>
      <c r="C45" s="41">
        <f t="shared" si="5"/>
        <v>476649</v>
      </c>
      <c r="D45" s="41">
        <f t="shared" si="6"/>
        <v>2</v>
      </c>
      <c r="E45" s="42" t="str">
        <f t="shared" si="2"/>
        <v>BILBAO</v>
      </c>
      <c r="F45" s="42">
        <f t="shared" si="7"/>
        <v>6072</v>
      </c>
      <c r="G45" s="42">
        <f t="shared" si="8"/>
        <v>5232</v>
      </c>
    </row>
    <row r="46" spans="1:9" x14ac:dyDescent="0.25">
      <c r="A46" s="42" t="str">
        <f t="shared" si="3"/>
        <v>BILBAO</v>
      </c>
      <c r="B46" s="41">
        <f t="shared" si="4"/>
        <v>6072</v>
      </c>
      <c r="C46" s="41">
        <f t="shared" si="5"/>
        <v>5232</v>
      </c>
      <c r="D46" s="41">
        <f t="shared" si="6"/>
        <v>8</v>
      </c>
      <c r="E46" s="42" t="str">
        <f t="shared" si="2"/>
        <v>VIGO</v>
      </c>
      <c r="F46" s="42">
        <f t="shared" si="7"/>
        <v>1733</v>
      </c>
      <c r="G46" s="42">
        <f t="shared" si="8"/>
        <v>3039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1052</v>
      </c>
      <c r="G47" s="42">
        <f t="shared" si="8"/>
        <v>405</v>
      </c>
    </row>
    <row r="48" spans="1:9" x14ac:dyDescent="0.25">
      <c r="A48" s="42" t="str">
        <f t="shared" si="3"/>
        <v>CASTELLON</v>
      </c>
      <c r="B48" s="41">
        <f t="shared" si="4"/>
        <v>117</v>
      </c>
      <c r="C48" s="41">
        <f t="shared" si="5"/>
        <v>584</v>
      </c>
      <c r="D48" s="41">
        <f t="shared" si="6"/>
        <v>12</v>
      </c>
      <c r="E48" s="42" t="str">
        <f t="shared" si="2"/>
        <v>BALEARES</v>
      </c>
      <c r="F48" s="42">
        <f t="shared" si="7"/>
        <v>522</v>
      </c>
      <c r="G48" s="42">
        <f t="shared" si="8"/>
        <v>2128</v>
      </c>
    </row>
    <row r="49" spans="1:7" x14ac:dyDescent="0.25">
      <c r="A49" s="42" t="str">
        <f t="shared" si="3"/>
        <v>CEUTA</v>
      </c>
      <c r="B49" s="41">
        <f t="shared" si="4"/>
        <v>25</v>
      </c>
      <c r="C49" s="41">
        <f t="shared" si="5"/>
        <v>0</v>
      </c>
      <c r="D49" s="41">
        <f t="shared" si="6"/>
        <v>13</v>
      </c>
      <c r="E49" s="42" t="str">
        <f t="shared" si="2"/>
        <v>CASTELLON</v>
      </c>
      <c r="F49" s="42">
        <f t="shared" si="7"/>
        <v>117</v>
      </c>
      <c r="G49" s="42">
        <f t="shared" si="8"/>
        <v>584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25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22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496685</v>
      </c>
      <c r="C53" s="41">
        <f t="shared" si="5"/>
        <v>480201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247427</v>
      </c>
      <c r="C54" s="41">
        <f t="shared" si="5"/>
        <v>150347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22</v>
      </c>
      <c r="C55" s="41">
        <f t="shared" si="5"/>
        <v>0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14737</v>
      </c>
      <c r="C59" s="41">
        <f t="shared" si="5"/>
        <v>22548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1052</v>
      </c>
      <c r="C62" s="41">
        <f t="shared" si="5"/>
        <v>405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527411</v>
      </c>
      <c r="C63" s="41">
        <f t="shared" si="5"/>
        <v>445189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1733</v>
      </c>
      <c r="C64" s="41">
        <f t="shared" si="5"/>
        <v>3039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891</v>
      </c>
      <c r="C7" s="9">
        <v>5034</v>
      </c>
      <c r="D7" s="9">
        <v>16322</v>
      </c>
      <c r="E7" s="9">
        <v>22907</v>
      </c>
      <c r="F7" s="10">
        <f>((E7*100)/D7)-100</f>
        <v>40.344320548952339</v>
      </c>
      <c r="G7" s="1"/>
      <c r="H7" s="1"/>
      <c r="I7" s="1"/>
    </row>
    <row r="8" spans="1:12" x14ac:dyDescent="0.25">
      <c r="A8" s="11" t="s">
        <v>42</v>
      </c>
      <c r="B8" s="12">
        <v>69355</v>
      </c>
      <c r="C8" s="12">
        <v>87385</v>
      </c>
      <c r="D8" s="12">
        <v>201599</v>
      </c>
      <c r="E8" s="12">
        <v>256491</v>
      </c>
      <c r="F8" s="13">
        <f t="shared" ref="F8:F35" si="0">((E8*100)/D8)-100</f>
        <v>27.228309664234445</v>
      </c>
      <c r="G8" s="1"/>
      <c r="H8" s="1"/>
      <c r="I8" s="1"/>
    </row>
    <row r="9" spans="1:12" x14ac:dyDescent="0.25">
      <c r="A9" s="8" t="s">
        <v>43</v>
      </c>
      <c r="B9" s="9">
        <v>308510</v>
      </c>
      <c r="C9" s="9">
        <v>283790</v>
      </c>
      <c r="D9" s="9">
        <v>880306</v>
      </c>
      <c r="E9" s="9">
        <v>827308</v>
      </c>
      <c r="F9" s="10">
        <f t="shared" si="0"/>
        <v>-6.0204065404529814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988604</v>
      </c>
      <c r="C11" s="9">
        <v>989266</v>
      </c>
      <c r="D11" s="9">
        <v>3506592</v>
      </c>
      <c r="E11" s="9">
        <v>3664216</v>
      </c>
      <c r="F11" s="10">
        <f t="shared" si="0"/>
        <v>4.4950767012529553</v>
      </c>
      <c r="G11" s="1"/>
      <c r="H11" s="1"/>
      <c r="I11" s="1"/>
    </row>
    <row r="12" spans="1:12" x14ac:dyDescent="0.25">
      <c r="A12" s="11" t="s">
        <v>46</v>
      </c>
      <c r="B12" s="12">
        <v>14850</v>
      </c>
      <c r="C12" s="12">
        <v>14390</v>
      </c>
      <c r="D12" s="12">
        <v>91954</v>
      </c>
      <c r="E12" s="12">
        <v>110269</v>
      </c>
      <c r="F12" s="13">
        <f t="shared" si="0"/>
        <v>19.917567479391863</v>
      </c>
      <c r="G12" s="1"/>
      <c r="H12" s="1"/>
      <c r="I12" s="1"/>
    </row>
    <row r="13" spans="1:12" x14ac:dyDescent="0.25">
      <c r="A13" s="8" t="s">
        <v>47</v>
      </c>
      <c r="B13" s="9">
        <v>1068980</v>
      </c>
      <c r="C13" s="9">
        <v>1159529</v>
      </c>
      <c r="D13" s="9">
        <v>3824330</v>
      </c>
      <c r="E13" s="9">
        <v>3949947</v>
      </c>
      <c r="F13" s="10">
        <f t="shared" si="0"/>
        <v>3.2846799308637031</v>
      </c>
      <c r="G13" s="1"/>
      <c r="H13" s="1"/>
      <c r="I13" s="1"/>
    </row>
    <row r="14" spans="1:12" x14ac:dyDescent="0.25">
      <c r="A14" s="11" t="s">
        <v>48</v>
      </c>
      <c r="B14" s="12">
        <v>456531</v>
      </c>
      <c r="C14" s="12">
        <v>500818</v>
      </c>
      <c r="D14" s="12">
        <v>1540092</v>
      </c>
      <c r="E14" s="12">
        <v>1763331</v>
      </c>
      <c r="F14" s="13">
        <f t="shared" si="0"/>
        <v>14.495173015638031</v>
      </c>
      <c r="G14" s="1"/>
      <c r="H14" s="1"/>
      <c r="I14" s="1"/>
    </row>
    <row r="15" spans="1:12" x14ac:dyDescent="0.25">
      <c r="A15" s="8" t="s">
        <v>49</v>
      </c>
      <c r="B15" s="9">
        <v>26040</v>
      </c>
      <c r="C15" s="9">
        <v>34076</v>
      </c>
      <c r="D15" s="9">
        <v>107184</v>
      </c>
      <c r="E15" s="9">
        <v>119602</v>
      </c>
      <c r="F15" s="10">
        <f t="shared" si="0"/>
        <v>11.585684430512018</v>
      </c>
      <c r="G15" s="1"/>
      <c r="H15" s="1"/>
      <c r="I15" s="1"/>
    </row>
    <row r="16" spans="1:12" x14ac:dyDescent="0.25">
      <c r="A16" s="11" t="s">
        <v>50</v>
      </c>
      <c r="B16" s="12">
        <v>3330</v>
      </c>
      <c r="C16" s="12">
        <v>5866</v>
      </c>
      <c r="D16" s="12">
        <v>20309</v>
      </c>
      <c r="E16" s="12">
        <v>18536</v>
      </c>
      <c r="F16" s="13">
        <f t="shared" si="0"/>
        <v>-8.7301196513860901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359917</v>
      </c>
      <c r="C18" s="12">
        <v>390001</v>
      </c>
      <c r="D18" s="12">
        <v>1499362</v>
      </c>
      <c r="E18" s="12">
        <v>1632116</v>
      </c>
      <c r="F18" s="13">
        <f t="shared" si="0"/>
        <v>8.8540325818581493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135</v>
      </c>
      <c r="D20" s="12">
        <v>537</v>
      </c>
      <c r="E20" s="12">
        <v>1391</v>
      </c>
      <c r="F20" s="13">
        <f t="shared" si="0"/>
        <v>159.03165735567973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264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86499</v>
      </c>
      <c r="C22" s="12">
        <v>75702</v>
      </c>
      <c r="D22" s="12">
        <v>644513</v>
      </c>
      <c r="E22" s="12">
        <v>445923</v>
      </c>
      <c r="F22" s="13">
        <f t="shared" si="0"/>
        <v>-30.812411852049536</v>
      </c>
      <c r="G22" s="1"/>
      <c r="H22" s="1"/>
      <c r="I22" s="1"/>
    </row>
    <row r="23" spans="1:9" x14ac:dyDescent="0.25">
      <c r="A23" s="8" t="s">
        <v>57</v>
      </c>
      <c r="B23" s="9">
        <v>59826</v>
      </c>
      <c r="C23" s="9">
        <v>40017</v>
      </c>
      <c r="D23" s="9">
        <v>312881</v>
      </c>
      <c r="E23" s="9">
        <v>290122</v>
      </c>
      <c r="F23" s="10">
        <f t="shared" si="0"/>
        <v>-7.2740115251485378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77588</v>
      </c>
      <c r="C25" s="9">
        <v>74885</v>
      </c>
      <c r="D25" s="9">
        <v>278205</v>
      </c>
      <c r="E25" s="9">
        <v>306979</v>
      </c>
      <c r="F25" s="10">
        <f t="shared" si="0"/>
        <v>10.342732876835427</v>
      </c>
      <c r="G25" s="1"/>
      <c r="H25" s="1"/>
      <c r="I25" s="1"/>
    </row>
    <row r="26" spans="1:9" x14ac:dyDescent="0.25">
      <c r="A26" s="11" t="s">
        <v>60</v>
      </c>
      <c r="B26" s="12">
        <v>2855</v>
      </c>
      <c r="C26" s="12">
        <v>0</v>
      </c>
      <c r="D26" s="12">
        <v>9593</v>
      </c>
      <c r="E26" s="12">
        <v>1157</v>
      </c>
      <c r="F26" s="13">
        <f t="shared" si="0"/>
        <v>-87.939122276660072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511152</v>
      </c>
      <c r="C28" s="12">
        <v>525451</v>
      </c>
      <c r="D28" s="12">
        <v>3082297</v>
      </c>
      <c r="E28" s="12">
        <v>3051834</v>
      </c>
      <c r="F28" s="13">
        <f t="shared" si="0"/>
        <v>-0.9883213720157471</v>
      </c>
      <c r="G28" s="1"/>
      <c r="H28" s="1"/>
      <c r="I28" s="1"/>
    </row>
    <row r="29" spans="1:9" x14ac:dyDescent="0.25">
      <c r="A29" s="8" t="s">
        <v>63</v>
      </c>
      <c r="B29" s="9">
        <v>26812</v>
      </c>
      <c r="C29" s="9">
        <v>25341</v>
      </c>
      <c r="D29" s="9">
        <v>106404</v>
      </c>
      <c r="E29" s="9">
        <v>103444</v>
      </c>
      <c r="F29" s="10">
        <f t="shared" si="0"/>
        <v>-2.7818503063794537</v>
      </c>
      <c r="G29" s="1"/>
      <c r="H29" s="1"/>
      <c r="I29" s="1"/>
    </row>
    <row r="30" spans="1:9" x14ac:dyDescent="0.25">
      <c r="A30" s="11" t="s">
        <v>64</v>
      </c>
      <c r="B30" s="12">
        <v>143</v>
      </c>
      <c r="C30" s="12">
        <v>1120</v>
      </c>
      <c r="D30" s="12">
        <v>5366</v>
      </c>
      <c r="E30" s="12">
        <v>8691</v>
      </c>
      <c r="F30" s="13">
        <f t="shared" si="0"/>
        <v>61.964219157659329</v>
      </c>
      <c r="G30" s="1"/>
      <c r="H30" s="1"/>
      <c r="I30" s="1"/>
    </row>
    <row r="31" spans="1:9" x14ac:dyDescent="0.25">
      <c r="A31" s="8" t="s">
        <v>65</v>
      </c>
      <c r="B31" s="9">
        <v>1570</v>
      </c>
      <c r="C31" s="9">
        <v>711</v>
      </c>
      <c r="D31" s="9">
        <v>7432</v>
      </c>
      <c r="E31" s="9">
        <v>1008</v>
      </c>
      <c r="F31" s="10">
        <f t="shared" si="0"/>
        <v>-86.437029063509144</v>
      </c>
      <c r="G31" s="1"/>
      <c r="H31" s="1"/>
      <c r="I31" s="1"/>
    </row>
    <row r="32" spans="1:9" x14ac:dyDescent="0.25">
      <c r="A32" s="11" t="s">
        <v>66</v>
      </c>
      <c r="B32" s="12">
        <v>75435</v>
      </c>
      <c r="C32" s="12">
        <v>76478</v>
      </c>
      <c r="D32" s="12">
        <v>246383</v>
      </c>
      <c r="E32" s="12">
        <v>246907</v>
      </c>
      <c r="F32" s="13">
        <f t="shared" si="0"/>
        <v>0.21267701099507974</v>
      </c>
      <c r="G32" s="1"/>
      <c r="H32" s="1"/>
      <c r="I32" s="1"/>
    </row>
    <row r="33" spans="1:9" x14ac:dyDescent="0.25">
      <c r="A33" s="8" t="s">
        <v>67</v>
      </c>
      <c r="B33" s="9">
        <v>16304</v>
      </c>
      <c r="C33" s="9">
        <v>12289</v>
      </c>
      <c r="D33" s="9">
        <v>78732</v>
      </c>
      <c r="E33" s="9">
        <v>80707</v>
      </c>
      <c r="F33" s="10">
        <f t="shared" si="0"/>
        <v>2.5085098816237377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328</v>
      </c>
      <c r="D34" s="12">
        <v>1866</v>
      </c>
      <c r="E34" s="12">
        <v>4528</v>
      </c>
      <c r="F34" s="13">
        <f t="shared" si="0"/>
        <v>142.65809217577706</v>
      </c>
      <c r="G34" s="1"/>
      <c r="H34" s="1"/>
      <c r="I34" s="1"/>
    </row>
    <row r="35" spans="1:9" x14ac:dyDescent="0.25">
      <c r="A35" s="14" t="s">
        <v>69</v>
      </c>
      <c r="B35" s="15">
        <f>SUM(B7:B34)</f>
        <v>4155192</v>
      </c>
      <c r="C35" s="15">
        <f t="shared" ref="C35:E35" si="1">SUM(C7:C34)</f>
        <v>4302612</v>
      </c>
      <c r="D35" s="15">
        <f t="shared" si="1"/>
        <v>16462259</v>
      </c>
      <c r="E35" s="15">
        <f t="shared" si="1"/>
        <v>16909277</v>
      </c>
      <c r="F35" s="16">
        <f t="shared" si="0"/>
        <v>2.7154110502088429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22907</v>
      </c>
      <c r="C38" s="41">
        <f>D7</f>
        <v>16322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3949947</v>
      </c>
      <c r="G38" s="42">
        <f>LOOKUP(E38,$A$38:$A$65,$C$38:$C$65)</f>
        <v>3824330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256491</v>
      </c>
      <c r="C39" s="41">
        <f t="shared" ref="C39:C65" si="5">D8</f>
        <v>201599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3664216</v>
      </c>
      <c r="G39" s="42">
        <f t="shared" ref="G39:G65" si="8">LOOKUP(E39,$A$38:$A$65,$C$38:$C$65)</f>
        <v>3506592</v>
      </c>
    </row>
    <row r="40" spans="1:9" x14ac:dyDescent="0.25">
      <c r="A40" s="42" t="str">
        <f t="shared" si="3"/>
        <v>ALMERIA</v>
      </c>
      <c r="B40" s="41">
        <f t="shared" si="4"/>
        <v>827308</v>
      </c>
      <c r="C40" s="41">
        <f t="shared" si="5"/>
        <v>880306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3051834</v>
      </c>
      <c r="G40" s="42">
        <f t="shared" si="8"/>
        <v>3082297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1763331</v>
      </c>
      <c r="G41" s="42">
        <f t="shared" si="8"/>
        <v>1540092</v>
      </c>
    </row>
    <row r="42" spans="1:9" x14ac:dyDescent="0.25">
      <c r="A42" s="42" t="str">
        <f t="shared" si="3"/>
        <v>BAHIA DE ALGECIRAS</v>
      </c>
      <c r="B42" s="41">
        <f t="shared" si="4"/>
        <v>3664216</v>
      </c>
      <c r="C42" s="41">
        <f t="shared" si="5"/>
        <v>3506592</v>
      </c>
      <c r="D42" s="41">
        <f t="shared" si="6"/>
        <v>2</v>
      </c>
      <c r="E42" s="42" t="str">
        <f t="shared" si="2"/>
        <v>CEUTA</v>
      </c>
      <c r="F42" s="42">
        <f t="shared" si="7"/>
        <v>1632116</v>
      </c>
      <c r="G42" s="42">
        <f t="shared" si="8"/>
        <v>1499362</v>
      </c>
    </row>
    <row r="43" spans="1:9" x14ac:dyDescent="0.25">
      <c r="A43" s="42" t="str">
        <f t="shared" si="3"/>
        <v>BAHIA DE CADIZ</v>
      </c>
      <c r="B43" s="41">
        <f t="shared" si="4"/>
        <v>110269</v>
      </c>
      <c r="C43" s="41">
        <f t="shared" si="5"/>
        <v>91954</v>
      </c>
      <c r="D43" s="41">
        <f t="shared" si="6"/>
        <v>13</v>
      </c>
      <c r="E43" s="42" t="str">
        <f t="shared" si="2"/>
        <v>ALMERIA</v>
      </c>
      <c r="F43" s="42">
        <f t="shared" si="7"/>
        <v>827308</v>
      </c>
      <c r="G43" s="42">
        <f t="shared" si="8"/>
        <v>880306</v>
      </c>
    </row>
    <row r="44" spans="1:9" x14ac:dyDescent="0.25">
      <c r="A44" s="42" t="str">
        <f t="shared" si="3"/>
        <v>BALEARES</v>
      </c>
      <c r="B44" s="41">
        <f t="shared" si="4"/>
        <v>3949947</v>
      </c>
      <c r="C44" s="41">
        <f t="shared" si="5"/>
        <v>3824330</v>
      </c>
      <c r="D44" s="41">
        <f t="shared" si="6"/>
        <v>1</v>
      </c>
      <c r="E44" s="42" t="str">
        <f t="shared" si="2"/>
        <v>LAS PALMAS</v>
      </c>
      <c r="F44" s="42">
        <f t="shared" si="7"/>
        <v>445923</v>
      </c>
      <c r="G44" s="42">
        <f t="shared" si="8"/>
        <v>644513</v>
      </c>
    </row>
    <row r="45" spans="1:9" x14ac:dyDescent="0.25">
      <c r="A45" s="42" t="str">
        <f t="shared" si="3"/>
        <v>BARCELONA</v>
      </c>
      <c r="B45" s="41">
        <f t="shared" si="4"/>
        <v>1763331</v>
      </c>
      <c r="C45" s="41">
        <f t="shared" si="5"/>
        <v>1540092</v>
      </c>
      <c r="D45" s="41">
        <f t="shared" si="6"/>
        <v>4</v>
      </c>
      <c r="E45" s="42" t="str">
        <f t="shared" si="2"/>
        <v>MELILLA</v>
      </c>
      <c r="F45" s="42">
        <f t="shared" si="7"/>
        <v>306979</v>
      </c>
      <c r="G45" s="42">
        <f t="shared" si="8"/>
        <v>278205</v>
      </c>
    </row>
    <row r="46" spans="1:9" x14ac:dyDescent="0.25">
      <c r="A46" s="42" t="str">
        <f t="shared" si="3"/>
        <v>BILBAO</v>
      </c>
      <c r="B46" s="41">
        <f t="shared" si="4"/>
        <v>119602</v>
      </c>
      <c r="C46" s="41">
        <f t="shared" si="5"/>
        <v>107184</v>
      </c>
      <c r="D46" s="41">
        <f t="shared" si="6"/>
        <v>12</v>
      </c>
      <c r="E46" s="42" t="str">
        <f t="shared" si="2"/>
        <v>MALAGA</v>
      </c>
      <c r="F46" s="42">
        <f t="shared" si="7"/>
        <v>290122</v>
      </c>
      <c r="G46" s="42">
        <f t="shared" si="8"/>
        <v>312881</v>
      </c>
    </row>
    <row r="47" spans="1:9" x14ac:dyDescent="0.25">
      <c r="A47" s="42" t="str">
        <f t="shared" si="3"/>
        <v>CARTAGENA</v>
      </c>
      <c r="B47" s="41">
        <f t="shared" si="4"/>
        <v>18536</v>
      </c>
      <c r="C47" s="41">
        <f t="shared" si="5"/>
        <v>20309</v>
      </c>
      <c r="D47" s="41">
        <f t="shared" si="6"/>
        <v>17</v>
      </c>
      <c r="E47" s="42" t="str">
        <f t="shared" si="2"/>
        <v>ALICANTE</v>
      </c>
      <c r="F47" s="42">
        <f t="shared" si="7"/>
        <v>256491</v>
      </c>
      <c r="G47" s="42">
        <f t="shared" si="8"/>
        <v>201599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246907</v>
      </c>
      <c r="G48" s="42">
        <f t="shared" si="8"/>
        <v>246383</v>
      </c>
    </row>
    <row r="49" spans="1:7" x14ac:dyDescent="0.25">
      <c r="A49" s="42" t="str">
        <f t="shared" si="3"/>
        <v>CEUTA</v>
      </c>
      <c r="B49" s="41">
        <f t="shared" si="4"/>
        <v>1632116</v>
      </c>
      <c r="C49" s="41">
        <f t="shared" si="5"/>
        <v>1499362</v>
      </c>
      <c r="D49" s="41">
        <f t="shared" si="6"/>
        <v>5</v>
      </c>
      <c r="E49" s="42" t="str">
        <f t="shared" si="2"/>
        <v>BILBAO</v>
      </c>
      <c r="F49" s="42">
        <f t="shared" si="7"/>
        <v>119602</v>
      </c>
      <c r="G49" s="42">
        <f t="shared" si="8"/>
        <v>107184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20</v>
      </c>
      <c r="E50" s="42" t="str">
        <f t="shared" si="2"/>
        <v>BAHIA DE CADIZ</v>
      </c>
      <c r="F50" s="42">
        <f t="shared" si="7"/>
        <v>110269</v>
      </c>
      <c r="G50" s="42">
        <f t="shared" si="8"/>
        <v>91954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537</v>
      </c>
      <c r="D51" s="41">
        <f t="shared" si="6"/>
        <v>21</v>
      </c>
      <c r="E51" s="42" t="str">
        <f t="shared" si="2"/>
        <v>SANTANDER</v>
      </c>
      <c r="F51" s="42">
        <f t="shared" si="7"/>
        <v>103444</v>
      </c>
      <c r="G51" s="42">
        <f t="shared" si="8"/>
        <v>106404</v>
      </c>
    </row>
    <row r="52" spans="1:7" x14ac:dyDescent="0.25">
      <c r="A52" s="42" t="str">
        <f t="shared" si="3"/>
        <v>HUELVA</v>
      </c>
      <c r="B52" s="41">
        <f t="shared" si="4"/>
        <v>264</v>
      </c>
      <c r="C52" s="41">
        <f t="shared" si="5"/>
        <v>0</v>
      </c>
      <c r="D52" s="41">
        <f t="shared" si="6"/>
        <v>24</v>
      </c>
      <c r="E52" s="42" t="str">
        <f t="shared" si="2"/>
        <v>VIGO</v>
      </c>
      <c r="F52" s="42">
        <f t="shared" si="7"/>
        <v>80707</v>
      </c>
      <c r="G52" s="42">
        <f t="shared" si="8"/>
        <v>78732</v>
      </c>
    </row>
    <row r="53" spans="1:7" x14ac:dyDescent="0.25">
      <c r="A53" s="42" t="str">
        <f t="shared" si="3"/>
        <v>LAS PALMAS</v>
      </c>
      <c r="B53" s="41">
        <f t="shared" si="4"/>
        <v>445923</v>
      </c>
      <c r="C53" s="41">
        <f t="shared" si="5"/>
        <v>644513</v>
      </c>
      <c r="D53" s="41">
        <f t="shared" si="6"/>
        <v>7</v>
      </c>
      <c r="E53" s="42" t="str">
        <f t="shared" si="2"/>
        <v>A CORUÑA</v>
      </c>
      <c r="F53" s="42">
        <f t="shared" si="7"/>
        <v>22907</v>
      </c>
      <c r="G53" s="42">
        <f t="shared" si="8"/>
        <v>16322</v>
      </c>
    </row>
    <row r="54" spans="1:7" x14ac:dyDescent="0.25">
      <c r="A54" s="42" t="str">
        <f t="shared" si="3"/>
        <v>MALAGA</v>
      </c>
      <c r="B54" s="41">
        <f t="shared" si="4"/>
        <v>290122</v>
      </c>
      <c r="C54" s="41">
        <f t="shared" si="5"/>
        <v>312881</v>
      </c>
      <c r="D54" s="41">
        <f t="shared" si="6"/>
        <v>9</v>
      </c>
      <c r="E54" s="42" t="str">
        <f t="shared" si="2"/>
        <v>CARTAGENA</v>
      </c>
      <c r="F54" s="42">
        <f t="shared" si="7"/>
        <v>18536</v>
      </c>
      <c r="G54" s="42">
        <f t="shared" si="8"/>
        <v>20309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8691</v>
      </c>
      <c r="G55" s="42">
        <f t="shared" si="8"/>
        <v>5366</v>
      </c>
    </row>
    <row r="56" spans="1:7" x14ac:dyDescent="0.25">
      <c r="A56" s="42" t="str">
        <f t="shared" si="3"/>
        <v>MELILLA</v>
      </c>
      <c r="B56" s="41">
        <f t="shared" si="4"/>
        <v>306979</v>
      </c>
      <c r="C56" s="41">
        <f t="shared" si="5"/>
        <v>278205</v>
      </c>
      <c r="D56" s="41">
        <f t="shared" si="6"/>
        <v>8</v>
      </c>
      <c r="E56" s="42" t="str">
        <f t="shared" si="2"/>
        <v>VILAGARCIA</v>
      </c>
      <c r="F56" s="42">
        <f t="shared" si="9"/>
        <v>4528</v>
      </c>
      <c r="G56" s="42">
        <f t="shared" si="8"/>
        <v>1866</v>
      </c>
    </row>
    <row r="57" spans="1:7" x14ac:dyDescent="0.25">
      <c r="A57" s="42" t="str">
        <f t="shared" si="3"/>
        <v>MOTRIL</v>
      </c>
      <c r="B57" s="41">
        <f t="shared" si="4"/>
        <v>1157</v>
      </c>
      <c r="C57" s="41">
        <f t="shared" si="5"/>
        <v>9593</v>
      </c>
      <c r="D57" s="41">
        <f t="shared" si="6"/>
        <v>22</v>
      </c>
      <c r="E57" s="42" t="str">
        <f t="shared" si="2"/>
        <v>FERROL-SAN CIBRAO</v>
      </c>
      <c r="F57" s="42">
        <f t="shared" si="9"/>
        <v>1599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1391</v>
      </c>
      <c r="G58" s="42">
        <f t="shared" si="8"/>
        <v>537</v>
      </c>
    </row>
    <row r="59" spans="1:7" x14ac:dyDescent="0.25">
      <c r="A59" s="42" t="str">
        <f t="shared" si="3"/>
        <v>SANTA CRUZ DE TENERIFE</v>
      </c>
      <c r="B59" s="41">
        <f t="shared" si="4"/>
        <v>3051834</v>
      </c>
      <c r="C59" s="41">
        <f t="shared" si="5"/>
        <v>3082297</v>
      </c>
      <c r="D59" s="41">
        <f t="shared" si="6"/>
        <v>3</v>
      </c>
      <c r="E59" s="42" t="str">
        <f t="shared" si="2"/>
        <v>MOTRIL</v>
      </c>
      <c r="F59" s="42">
        <f t="shared" si="9"/>
        <v>1157</v>
      </c>
      <c r="G59" s="42">
        <f t="shared" si="8"/>
        <v>9593</v>
      </c>
    </row>
    <row r="60" spans="1:7" x14ac:dyDescent="0.25">
      <c r="A60" s="42" t="str">
        <f t="shared" si="3"/>
        <v>SANTANDER</v>
      </c>
      <c r="B60" s="41">
        <f t="shared" si="4"/>
        <v>103444</v>
      </c>
      <c r="C60" s="41">
        <f t="shared" si="5"/>
        <v>106404</v>
      </c>
      <c r="D60" s="41">
        <f t="shared" si="6"/>
        <v>14</v>
      </c>
      <c r="E60" s="42" t="str">
        <f t="shared" si="2"/>
        <v>TARRAGONA</v>
      </c>
      <c r="F60" s="42">
        <f t="shared" si="9"/>
        <v>1008</v>
      </c>
      <c r="G60" s="42">
        <f t="shared" si="8"/>
        <v>7432</v>
      </c>
    </row>
    <row r="61" spans="1:7" x14ac:dyDescent="0.25">
      <c r="A61" s="42" t="str">
        <f t="shared" si="3"/>
        <v>SEVILLA</v>
      </c>
      <c r="B61" s="41">
        <f t="shared" si="4"/>
        <v>8691</v>
      </c>
      <c r="C61" s="41">
        <f t="shared" si="5"/>
        <v>5366</v>
      </c>
      <c r="D61" s="41">
        <f t="shared" si="6"/>
        <v>18</v>
      </c>
      <c r="E61" s="42" t="str">
        <f t="shared" si="2"/>
        <v>HUELVA</v>
      </c>
      <c r="F61" s="42">
        <f t="shared" si="9"/>
        <v>264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1008</v>
      </c>
      <c r="C62" s="41">
        <f t="shared" si="5"/>
        <v>7432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246907</v>
      </c>
      <c r="C63" s="41">
        <f t="shared" si="5"/>
        <v>246383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80707</v>
      </c>
      <c r="C64" s="41">
        <f t="shared" si="5"/>
        <v>78732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4528</v>
      </c>
      <c r="C65" s="41">
        <f t="shared" si="5"/>
        <v>1866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891</v>
      </c>
      <c r="C7" s="9">
        <v>5034</v>
      </c>
      <c r="D7" s="9">
        <v>16322</v>
      </c>
      <c r="E7" s="9">
        <v>22907</v>
      </c>
      <c r="F7" s="10">
        <f>((E7*100)/D7)-100</f>
        <v>40.344320548952339</v>
      </c>
      <c r="G7" s="1"/>
      <c r="H7" s="1"/>
      <c r="I7" s="1"/>
    </row>
    <row r="8" spans="1:12" x14ac:dyDescent="0.25">
      <c r="A8" s="11" t="s">
        <v>42</v>
      </c>
      <c r="B8" s="12">
        <v>1304</v>
      </c>
      <c r="C8" s="12">
        <v>722</v>
      </c>
      <c r="D8" s="12">
        <v>20266</v>
      </c>
      <c r="E8" s="12">
        <v>28377</v>
      </c>
      <c r="F8" s="13">
        <f t="shared" ref="F8:F35" si="0">((E8*100)/D8)-100</f>
        <v>40.022698115069574</v>
      </c>
      <c r="G8" s="1"/>
      <c r="H8" s="1"/>
      <c r="I8" s="1"/>
    </row>
    <row r="9" spans="1:12" x14ac:dyDescent="0.25">
      <c r="A9" s="8" t="s">
        <v>43</v>
      </c>
      <c r="B9" s="9">
        <v>11439</v>
      </c>
      <c r="C9" s="9">
        <v>4487</v>
      </c>
      <c r="D9" s="9">
        <v>32303</v>
      </c>
      <c r="E9" s="9">
        <v>18316</v>
      </c>
      <c r="F9" s="10">
        <f t="shared" si="0"/>
        <v>-43.299383958146301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12317</v>
      </c>
      <c r="C12" s="12">
        <v>11859</v>
      </c>
      <c r="D12" s="12">
        <v>75536</v>
      </c>
      <c r="E12" s="12">
        <v>94300</v>
      </c>
      <c r="F12" s="13">
        <f t="shared" si="0"/>
        <v>24.841135352679515</v>
      </c>
      <c r="G12" s="1"/>
      <c r="H12" s="1"/>
      <c r="I12" s="1"/>
    </row>
    <row r="13" spans="1:12" x14ac:dyDescent="0.25">
      <c r="A13" s="8" t="s">
        <v>47</v>
      </c>
      <c r="B13" s="9">
        <v>164413</v>
      </c>
      <c r="C13" s="9">
        <v>188077</v>
      </c>
      <c r="D13" s="9">
        <v>685950</v>
      </c>
      <c r="E13" s="9">
        <v>657729</v>
      </c>
      <c r="F13" s="10">
        <f t="shared" si="0"/>
        <v>-4.1141482615350924</v>
      </c>
      <c r="G13" s="1"/>
      <c r="H13" s="1"/>
      <c r="I13" s="1"/>
    </row>
    <row r="14" spans="1:12" x14ac:dyDescent="0.25">
      <c r="A14" s="11" t="s">
        <v>48</v>
      </c>
      <c r="B14" s="12">
        <v>191784</v>
      </c>
      <c r="C14" s="12">
        <v>214823</v>
      </c>
      <c r="D14" s="12">
        <v>787397</v>
      </c>
      <c r="E14" s="12">
        <v>888231</v>
      </c>
      <c r="F14" s="13">
        <f t="shared" si="0"/>
        <v>12.80599240281586</v>
      </c>
      <c r="G14" s="1"/>
      <c r="H14" s="1"/>
      <c r="I14" s="1"/>
    </row>
    <row r="15" spans="1:12" x14ac:dyDescent="0.25">
      <c r="A15" s="8" t="s">
        <v>49</v>
      </c>
      <c r="B15" s="9">
        <v>2484</v>
      </c>
      <c r="C15" s="9">
        <v>4477</v>
      </c>
      <c r="D15" s="9">
        <v>9030</v>
      </c>
      <c r="E15" s="9">
        <v>14230</v>
      </c>
      <c r="F15" s="10">
        <f t="shared" si="0"/>
        <v>57.585825027685502</v>
      </c>
      <c r="G15" s="1"/>
      <c r="H15" s="1"/>
      <c r="I15" s="1"/>
    </row>
    <row r="16" spans="1:12" x14ac:dyDescent="0.25">
      <c r="A16" s="11" t="s">
        <v>50</v>
      </c>
      <c r="B16" s="12">
        <v>3330</v>
      </c>
      <c r="C16" s="12">
        <v>5866</v>
      </c>
      <c r="D16" s="12">
        <v>20309</v>
      </c>
      <c r="E16" s="12">
        <v>18536</v>
      </c>
      <c r="F16" s="13">
        <f t="shared" si="0"/>
        <v>-8.7301196513860901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3404</v>
      </c>
      <c r="E18" s="12">
        <v>1832</v>
      </c>
      <c r="F18" s="13">
        <f t="shared" si="0"/>
        <v>-46.18096357226792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135</v>
      </c>
      <c r="D20" s="12">
        <v>537</v>
      </c>
      <c r="E20" s="12">
        <v>1391</v>
      </c>
      <c r="F20" s="13">
        <f t="shared" si="0"/>
        <v>159.03165735567973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264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6726</v>
      </c>
      <c r="C22" s="12">
        <v>4027</v>
      </c>
      <c r="D22" s="12">
        <v>248117</v>
      </c>
      <c r="E22" s="12">
        <v>178298</v>
      </c>
      <c r="F22" s="13">
        <f t="shared" si="0"/>
        <v>-28.139547068520088</v>
      </c>
      <c r="G22" s="1"/>
      <c r="H22" s="1"/>
      <c r="I22" s="1"/>
    </row>
    <row r="23" spans="1:9" x14ac:dyDescent="0.25">
      <c r="A23" s="8" t="s">
        <v>57</v>
      </c>
      <c r="B23" s="9">
        <v>12623</v>
      </c>
      <c r="C23" s="9">
        <v>10668</v>
      </c>
      <c r="D23" s="9">
        <v>126677</v>
      </c>
      <c r="E23" s="9">
        <v>110884</v>
      </c>
      <c r="F23" s="10">
        <f t="shared" si="0"/>
        <v>-12.467140838510545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746</v>
      </c>
      <c r="D25" s="9">
        <v>750</v>
      </c>
      <c r="E25" s="9">
        <v>960</v>
      </c>
      <c r="F25" s="10">
        <f t="shared" si="0"/>
        <v>28</v>
      </c>
      <c r="G25" s="1"/>
      <c r="H25" s="1"/>
      <c r="I25" s="1"/>
    </row>
    <row r="26" spans="1:9" x14ac:dyDescent="0.25">
      <c r="A26" s="11" t="s">
        <v>60</v>
      </c>
      <c r="B26" s="12">
        <v>2855</v>
      </c>
      <c r="C26" s="12">
        <v>0</v>
      </c>
      <c r="D26" s="12">
        <v>9593</v>
      </c>
      <c r="E26" s="12">
        <v>1157</v>
      </c>
      <c r="F26" s="13">
        <f t="shared" si="0"/>
        <v>-87.939122276660072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12923</v>
      </c>
      <c r="C28" s="12">
        <v>8051</v>
      </c>
      <c r="D28" s="12">
        <v>299349</v>
      </c>
      <c r="E28" s="12">
        <v>228974</v>
      </c>
      <c r="F28" s="13">
        <f t="shared" si="0"/>
        <v>-23.509348619838377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564</v>
      </c>
      <c r="D29" s="9">
        <v>1732</v>
      </c>
      <c r="E29" s="9">
        <v>4359</v>
      </c>
      <c r="F29" s="10">
        <f t="shared" si="0"/>
        <v>151.67436489607391</v>
      </c>
      <c r="G29" s="1"/>
      <c r="H29" s="1"/>
      <c r="I29" s="1"/>
    </row>
    <row r="30" spans="1:9" x14ac:dyDescent="0.25">
      <c r="A30" s="11" t="s">
        <v>64</v>
      </c>
      <c r="B30" s="12">
        <v>143</v>
      </c>
      <c r="C30" s="12">
        <v>1120</v>
      </c>
      <c r="D30" s="12">
        <v>5366</v>
      </c>
      <c r="E30" s="12">
        <v>8691</v>
      </c>
      <c r="F30" s="13">
        <f t="shared" si="0"/>
        <v>61.964219157659329</v>
      </c>
      <c r="G30" s="1"/>
      <c r="H30" s="1"/>
      <c r="I30" s="1"/>
    </row>
    <row r="31" spans="1:9" x14ac:dyDescent="0.25">
      <c r="A31" s="8" t="s">
        <v>65</v>
      </c>
      <c r="B31" s="9">
        <v>1570</v>
      </c>
      <c r="C31" s="9">
        <v>711</v>
      </c>
      <c r="D31" s="9">
        <v>7432</v>
      </c>
      <c r="E31" s="9">
        <v>1008</v>
      </c>
      <c r="F31" s="10">
        <f t="shared" si="0"/>
        <v>-86.437029063509144</v>
      </c>
      <c r="G31" s="1"/>
      <c r="H31" s="1"/>
      <c r="I31" s="1"/>
    </row>
    <row r="32" spans="1:9" x14ac:dyDescent="0.25">
      <c r="A32" s="11" t="s">
        <v>66</v>
      </c>
      <c r="B32" s="12">
        <v>23256</v>
      </c>
      <c r="C32" s="12">
        <v>13839</v>
      </c>
      <c r="D32" s="12">
        <v>76447</v>
      </c>
      <c r="E32" s="12">
        <v>60867</v>
      </c>
      <c r="F32" s="13">
        <f t="shared" si="0"/>
        <v>-20.380132640914624</v>
      </c>
      <c r="G32" s="1"/>
      <c r="H32" s="1"/>
      <c r="I32" s="1"/>
    </row>
    <row r="33" spans="1:9" x14ac:dyDescent="0.25">
      <c r="A33" s="8" t="s">
        <v>67</v>
      </c>
      <c r="B33" s="9">
        <v>16304</v>
      </c>
      <c r="C33" s="9">
        <v>12289</v>
      </c>
      <c r="D33" s="9">
        <v>78732</v>
      </c>
      <c r="E33" s="9">
        <v>80707</v>
      </c>
      <c r="F33" s="10">
        <f t="shared" si="0"/>
        <v>2.5085098816237377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328</v>
      </c>
      <c r="D34" s="12">
        <v>1866</v>
      </c>
      <c r="E34" s="12">
        <v>4528</v>
      </c>
      <c r="F34" s="13">
        <f t="shared" si="0"/>
        <v>142.65809217577706</v>
      </c>
      <c r="G34" s="1"/>
      <c r="H34" s="1"/>
      <c r="I34" s="1"/>
    </row>
    <row r="35" spans="1:9" x14ac:dyDescent="0.25">
      <c r="A35" s="14" t="s">
        <v>69</v>
      </c>
      <c r="B35" s="15">
        <f>SUM(B7:B34)</f>
        <v>464362</v>
      </c>
      <c r="C35" s="15">
        <f t="shared" ref="C35:E35" si="1">SUM(C7:C34)</f>
        <v>487823</v>
      </c>
      <c r="D35" s="15">
        <f t="shared" si="1"/>
        <v>2507115</v>
      </c>
      <c r="E35" s="15">
        <f t="shared" si="1"/>
        <v>2428223</v>
      </c>
      <c r="F35" s="16">
        <f t="shared" si="0"/>
        <v>-3.1467244222941559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22907</v>
      </c>
      <c r="C38" s="41">
        <f>D7</f>
        <v>16322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888231</v>
      </c>
      <c r="G38" s="42">
        <f>LOOKUP(E38,$A$38:$A$65,$C$38:$C$65)</f>
        <v>787397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28377</v>
      </c>
      <c r="C39" s="41">
        <f t="shared" ref="C39:C65" si="5">D8</f>
        <v>20266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657729</v>
      </c>
      <c r="G39" s="42">
        <f t="shared" ref="G39:G65" si="8">LOOKUP(E39,$A$38:$A$65,$C$38:$C$65)</f>
        <v>685950</v>
      </c>
    </row>
    <row r="40" spans="1:9" x14ac:dyDescent="0.25">
      <c r="A40" s="42" t="str">
        <f t="shared" si="3"/>
        <v>ALMERIA</v>
      </c>
      <c r="B40" s="41">
        <f t="shared" si="4"/>
        <v>18316</v>
      </c>
      <c r="C40" s="41">
        <f t="shared" si="5"/>
        <v>32303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228974</v>
      </c>
      <c r="G40" s="42">
        <f t="shared" si="8"/>
        <v>299349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178298</v>
      </c>
      <c r="G41" s="42">
        <f t="shared" si="8"/>
        <v>248117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24</v>
      </c>
      <c r="E42" s="42" t="str">
        <f t="shared" si="2"/>
        <v>MALAGA</v>
      </c>
      <c r="F42" s="42">
        <f t="shared" si="7"/>
        <v>110884</v>
      </c>
      <c r="G42" s="42">
        <f t="shared" si="8"/>
        <v>126677</v>
      </c>
    </row>
    <row r="43" spans="1:9" x14ac:dyDescent="0.25">
      <c r="A43" s="42" t="str">
        <f t="shared" si="3"/>
        <v>BAHIA DE CADIZ</v>
      </c>
      <c r="B43" s="41">
        <f t="shared" si="4"/>
        <v>94300</v>
      </c>
      <c r="C43" s="41">
        <f t="shared" si="5"/>
        <v>75536</v>
      </c>
      <c r="D43" s="41">
        <f t="shared" si="6"/>
        <v>6</v>
      </c>
      <c r="E43" s="42" t="str">
        <f t="shared" si="2"/>
        <v>BAHIA DE CADIZ</v>
      </c>
      <c r="F43" s="42">
        <f t="shared" si="7"/>
        <v>94300</v>
      </c>
      <c r="G43" s="42">
        <f t="shared" si="8"/>
        <v>75536</v>
      </c>
    </row>
    <row r="44" spans="1:9" x14ac:dyDescent="0.25">
      <c r="A44" s="42" t="str">
        <f t="shared" si="3"/>
        <v>BALEARES</v>
      </c>
      <c r="B44" s="41">
        <f t="shared" si="4"/>
        <v>657729</v>
      </c>
      <c r="C44" s="41">
        <f t="shared" si="5"/>
        <v>685950</v>
      </c>
      <c r="D44" s="41">
        <f t="shared" si="6"/>
        <v>2</v>
      </c>
      <c r="E44" s="42" t="str">
        <f t="shared" si="2"/>
        <v>VIGO</v>
      </c>
      <c r="F44" s="42">
        <f t="shared" si="7"/>
        <v>80707</v>
      </c>
      <c r="G44" s="42">
        <f t="shared" si="8"/>
        <v>78732</v>
      </c>
    </row>
    <row r="45" spans="1:9" x14ac:dyDescent="0.25">
      <c r="A45" s="42" t="str">
        <f t="shared" si="3"/>
        <v>BARCELONA</v>
      </c>
      <c r="B45" s="41">
        <f t="shared" si="4"/>
        <v>888231</v>
      </c>
      <c r="C45" s="41">
        <f t="shared" si="5"/>
        <v>787397</v>
      </c>
      <c r="D45" s="41">
        <f t="shared" si="6"/>
        <v>1</v>
      </c>
      <c r="E45" s="42" t="str">
        <f t="shared" si="2"/>
        <v>VALENCIA</v>
      </c>
      <c r="F45" s="42">
        <f t="shared" si="7"/>
        <v>60867</v>
      </c>
      <c r="G45" s="42">
        <f t="shared" si="8"/>
        <v>76447</v>
      </c>
    </row>
    <row r="46" spans="1:9" x14ac:dyDescent="0.25">
      <c r="A46" s="42" t="str">
        <f t="shared" si="3"/>
        <v>BILBAO</v>
      </c>
      <c r="B46" s="41">
        <f t="shared" si="4"/>
        <v>14230</v>
      </c>
      <c r="C46" s="41">
        <f t="shared" si="5"/>
        <v>9030</v>
      </c>
      <c r="D46" s="41">
        <f t="shared" si="6"/>
        <v>13</v>
      </c>
      <c r="E46" s="42" t="str">
        <f t="shared" si="2"/>
        <v>ALICANTE</v>
      </c>
      <c r="F46" s="42">
        <f t="shared" si="7"/>
        <v>28377</v>
      </c>
      <c r="G46" s="42">
        <f t="shared" si="8"/>
        <v>20266</v>
      </c>
    </row>
    <row r="47" spans="1:9" x14ac:dyDescent="0.25">
      <c r="A47" s="42" t="str">
        <f t="shared" si="3"/>
        <v>CARTAGENA</v>
      </c>
      <c r="B47" s="41">
        <f t="shared" si="4"/>
        <v>18536</v>
      </c>
      <c r="C47" s="41">
        <f t="shared" si="5"/>
        <v>20309</v>
      </c>
      <c r="D47" s="41">
        <f t="shared" si="6"/>
        <v>11</v>
      </c>
      <c r="E47" s="42" t="str">
        <f t="shared" si="2"/>
        <v>A CORUÑA</v>
      </c>
      <c r="F47" s="42">
        <f t="shared" si="7"/>
        <v>22907</v>
      </c>
      <c r="G47" s="42">
        <f t="shared" si="8"/>
        <v>16322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18536</v>
      </c>
      <c r="G48" s="42">
        <f t="shared" si="8"/>
        <v>20309</v>
      </c>
    </row>
    <row r="49" spans="1:7" x14ac:dyDescent="0.25">
      <c r="A49" s="42" t="str">
        <f t="shared" si="3"/>
        <v>CEUTA</v>
      </c>
      <c r="B49" s="41">
        <f t="shared" si="4"/>
        <v>1832</v>
      </c>
      <c r="C49" s="41">
        <f t="shared" si="5"/>
        <v>3404</v>
      </c>
      <c r="D49" s="41">
        <f t="shared" si="6"/>
        <v>17</v>
      </c>
      <c r="E49" s="42" t="str">
        <f t="shared" si="2"/>
        <v>ALMERIA</v>
      </c>
      <c r="F49" s="42">
        <f t="shared" si="7"/>
        <v>18316</v>
      </c>
      <c r="G49" s="42">
        <f t="shared" si="8"/>
        <v>32303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18</v>
      </c>
      <c r="E50" s="42" t="str">
        <f t="shared" si="2"/>
        <v>BILBAO</v>
      </c>
      <c r="F50" s="42">
        <f t="shared" si="7"/>
        <v>14230</v>
      </c>
      <c r="G50" s="42">
        <f t="shared" si="8"/>
        <v>9030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537</v>
      </c>
      <c r="D51" s="41">
        <f t="shared" si="6"/>
        <v>19</v>
      </c>
      <c r="E51" s="42" t="str">
        <f t="shared" si="2"/>
        <v>SEVILLA</v>
      </c>
      <c r="F51" s="42">
        <f t="shared" si="7"/>
        <v>8691</v>
      </c>
      <c r="G51" s="42">
        <f t="shared" si="8"/>
        <v>5366</v>
      </c>
    </row>
    <row r="52" spans="1:7" x14ac:dyDescent="0.25">
      <c r="A52" s="42" t="str">
        <f t="shared" si="3"/>
        <v>HUELVA</v>
      </c>
      <c r="B52" s="41">
        <f t="shared" si="4"/>
        <v>264</v>
      </c>
      <c r="C52" s="41">
        <f t="shared" si="5"/>
        <v>0</v>
      </c>
      <c r="D52" s="41">
        <f t="shared" si="6"/>
        <v>23</v>
      </c>
      <c r="E52" s="42" t="str">
        <f t="shared" si="2"/>
        <v>VILAGARCIA</v>
      </c>
      <c r="F52" s="42">
        <f t="shared" si="7"/>
        <v>4528</v>
      </c>
      <c r="G52" s="42">
        <f t="shared" si="8"/>
        <v>1866</v>
      </c>
    </row>
    <row r="53" spans="1:7" x14ac:dyDescent="0.25">
      <c r="A53" s="42" t="str">
        <f t="shared" si="3"/>
        <v>LAS PALMAS</v>
      </c>
      <c r="B53" s="41">
        <f t="shared" si="4"/>
        <v>178298</v>
      </c>
      <c r="C53" s="41">
        <f t="shared" si="5"/>
        <v>248117</v>
      </c>
      <c r="D53" s="41">
        <f t="shared" si="6"/>
        <v>4</v>
      </c>
      <c r="E53" s="42" t="str">
        <f t="shared" si="2"/>
        <v>SANTANDER</v>
      </c>
      <c r="F53" s="42">
        <f t="shared" si="7"/>
        <v>4359</v>
      </c>
      <c r="G53" s="42">
        <f t="shared" si="8"/>
        <v>1732</v>
      </c>
    </row>
    <row r="54" spans="1:7" x14ac:dyDescent="0.25">
      <c r="A54" s="42" t="str">
        <f t="shared" si="3"/>
        <v>MALAGA</v>
      </c>
      <c r="B54" s="41">
        <f t="shared" si="4"/>
        <v>110884</v>
      </c>
      <c r="C54" s="41">
        <f t="shared" si="5"/>
        <v>126677</v>
      </c>
      <c r="D54" s="41">
        <f t="shared" si="6"/>
        <v>5</v>
      </c>
      <c r="E54" s="42" t="str">
        <f t="shared" si="2"/>
        <v>CEUTA</v>
      </c>
      <c r="F54" s="42">
        <f t="shared" si="7"/>
        <v>1832</v>
      </c>
      <c r="G54" s="42">
        <f t="shared" si="8"/>
        <v>3404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1599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960</v>
      </c>
      <c r="C56" s="41">
        <f t="shared" si="5"/>
        <v>750</v>
      </c>
      <c r="D56" s="41">
        <f t="shared" si="6"/>
        <v>22</v>
      </c>
      <c r="E56" s="42" t="str">
        <f t="shared" si="2"/>
        <v>GIJON</v>
      </c>
      <c r="F56" s="42">
        <f t="shared" si="9"/>
        <v>1391</v>
      </c>
      <c r="G56" s="42">
        <f t="shared" si="8"/>
        <v>537</v>
      </c>
    </row>
    <row r="57" spans="1:7" x14ac:dyDescent="0.25">
      <c r="A57" s="42" t="str">
        <f t="shared" si="3"/>
        <v>MOTRIL</v>
      </c>
      <c r="B57" s="41">
        <f t="shared" si="4"/>
        <v>1157</v>
      </c>
      <c r="C57" s="41">
        <f t="shared" si="5"/>
        <v>9593</v>
      </c>
      <c r="D57" s="41">
        <f t="shared" si="6"/>
        <v>20</v>
      </c>
      <c r="E57" s="42" t="str">
        <f t="shared" si="2"/>
        <v>MOTRIL</v>
      </c>
      <c r="F57" s="42">
        <f t="shared" si="9"/>
        <v>1157</v>
      </c>
      <c r="G57" s="42">
        <f t="shared" si="8"/>
        <v>9593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1008</v>
      </c>
      <c r="G58" s="42">
        <f t="shared" si="8"/>
        <v>7432</v>
      </c>
    </row>
    <row r="59" spans="1:7" x14ac:dyDescent="0.25">
      <c r="A59" s="42" t="str">
        <f t="shared" si="3"/>
        <v>SANTA CRUZ DE TENERIFE</v>
      </c>
      <c r="B59" s="41">
        <f t="shared" si="4"/>
        <v>228974</v>
      </c>
      <c r="C59" s="41">
        <f t="shared" si="5"/>
        <v>299349</v>
      </c>
      <c r="D59" s="41">
        <f t="shared" si="6"/>
        <v>3</v>
      </c>
      <c r="E59" s="42" t="str">
        <f t="shared" si="2"/>
        <v>MELILLA</v>
      </c>
      <c r="F59" s="42">
        <f t="shared" si="9"/>
        <v>960</v>
      </c>
      <c r="G59" s="42">
        <f t="shared" si="8"/>
        <v>750</v>
      </c>
    </row>
    <row r="60" spans="1:7" x14ac:dyDescent="0.25">
      <c r="A60" s="42" t="str">
        <f t="shared" si="3"/>
        <v>SANTANDER</v>
      </c>
      <c r="B60" s="41">
        <f t="shared" si="4"/>
        <v>4359</v>
      </c>
      <c r="C60" s="41">
        <f t="shared" si="5"/>
        <v>1732</v>
      </c>
      <c r="D60" s="41">
        <f t="shared" si="6"/>
        <v>16</v>
      </c>
      <c r="E60" s="42" t="str">
        <f t="shared" si="2"/>
        <v>HUELVA</v>
      </c>
      <c r="F60" s="42">
        <f t="shared" si="9"/>
        <v>264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8691</v>
      </c>
      <c r="C61" s="41">
        <f t="shared" si="5"/>
        <v>5366</v>
      </c>
      <c r="D61" s="41">
        <f t="shared" si="6"/>
        <v>14</v>
      </c>
      <c r="E61" s="42" t="str">
        <f t="shared" si="2"/>
        <v>BAHIA DE ALGECIRAS</v>
      </c>
      <c r="F61" s="42">
        <f t="shared" si="9"/>
        <v>78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1008</v>
      </c>
      <c r="C62" s="41">
        <f t="shared" si="5"/>
        <v>7432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60867</v>
      </c>
      <c r="C63" s="41">
        <f t="shared" si="5"/>
        <v>76447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80707</v>
      </c>
      <c r="C64" s="41">
        <f t="shared" si="5"/>
        <v>78732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4528</v>
      </c>
      <c r="C65" s="41">
        <f t="shared" si="5"/>
        <v>1866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15378</v>
      </c>
      <c r="C8" s="12">
        <v>19550</v>
      </c>
      <c r="D8" s="12">
        <v>38906</v>
      </c>
      <c r="E8" s="12">
        <v>49159</v>
      </c>
      <c r="F8" s="13">
        <f t="shared" ref="F8:F35" si="0">((E8*100)/D8)-100</f>
        <v>26.353261707705755</v>
      </c>
      <c r="G8" s="1"/>
      <c r="H8" s="1"/>
      <c r="I8" s="1"/>
    </row>
    <row r="9" spans="1:12" x14ac:dyDescent="0.25">
      <c r="A9" s="8" t="s">
        <v>43</v>
      </c>
      <c r="B9" s="9">
        <v>72035</v>
      </c>
      <c r="C9" s="9">
        <v>67732</v>
      </c>
      <c r="D9" s="9">
        <v>204408</v>
      </c>
      <c r="E9" s="9">
        <v>192033</v>
      </c>
      <c r="F9" s="10">
        <f t="shared" si="0"/>
        <v>-6.054068333920398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250225</v>
      </c>
      <c r="C11" s="9">
        <v>256891</v>
      </c>
      <c r="D11" s="9">
        <v>766642</v>
      </c>
      <c r="E11" s="9">
        <v>804480</v>
      </c>
      <c r="F11" s="10">
        <f t="shared" si="0"/>
        <v>4.9355501003075801</v>
      </c>
      <c r="G11" s="1"/>
      <c r="H11" s="1"/>
      <c r="I11" s="1"/>
    </row>
    <row r="12" spans="1:12" x14ac:dyDescent="0.25">
      <c r="A12" s="11" t="s">
        <v>46</v>
      </c>
      <c r="B12" s="12">
        <v>2480</v>
      </c>
      <c r="C12" s="12">
        <v>2278</v>
      </c>
      <c r="D12" s="12">
        <v>11869</v>
      </c>
      <c r="E12" s="12">
        <v>11491</v>
      </c>
      <c r="F12" s="13">
        <f t="shared" si="0"/>
        <v>-3.1847670401887314</v>
      </c>
      <c r="G12" s="1"/>
      <c r="H12" s="1"/>
      <c r="I12" s="1"/>
    </row>
    <row r="13" spans="1:12" x14ac:dyDescent="0.25">
      <c r="A13" s="8" t="s">
        <v>47</v>
      </c>
      <c r="B13" s="9">
        <v>117474</v>
      </c>
      <c r="C13" s="9">
        <v>129243</v>
      </c>
      <c r="D13" s="9">
        <v>345995</v>
      </c>
      <c r="E13" s="9">
        <v>398820</v>
      </c>
      <c r="F13" s="10">
        <f t="shared" si="0"/>
        <v>15.267561669966327</v>
      </c>
      <c r="G13" s="1"/>
      <c r="H13" s="1"/>
      <c r="I13" s="1"/>
    </row>
    <row r="14" spans="1:12" x14ac:dyDescent="0.25">
      <c r="A14" s="11" t="s">
        <v>48</v>
      </c>
      <c r="B14" s="12">
        <v>63788</v>
      </c>
      <c r="C14" s="12">
        <v>70930</v>
      </c>
      <c r="D14" s="12">
        <v>165423</v>
      </c>
      <c r="E14" s="12">
        <v>188642</v>
      </c>
      <c r="F14" s="13">
        <f t="shared" si="0"/>
        <v>14.036137659213054</v>
      </c>
      <c r="G14" s="1"/>
      <c r="H14" s="1"/>
      <c r="I14" s="1"/>
    </row>
    <row r="15" spans="1:12" x14ac:dyDescent="0.25">
      <c r="A15" s="8" t="s">
        <v>49</v>
      </c>
      <c r="B15" s="9">
        <v>4550</v>
      </c>
      <c r="C15" s="9">
        <v>6349</v>
      </c>
      <c r="D15" s="9">
        <v>24205</v>
      </c>
      <c r="E15" s="9">
        <v>25297</v>
      </c>
      <c r="F15" s="10">
        <f t="shared" si="0"/>
        <v>4.5114645734352337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83677</v>
      </c>
      <c r="C18" s="12">
        <v>89182</v>
      </c>
      <c r="D18" s="12">
        <v>282622</v>
      </c>
      <c r="E18" s="12">
        <v>305487</v>
      </c>
      <c r="F18" s="13">
        <f t="shared" si="0"/>
        <v>8.0903114407229424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19</v>
      </c>
      <c r="C20" s="12">
        <v>0</v>
      </c>
      <c r="D20" s="12">
        <v>182</v>
      </c>
      <c r="E20" s="12">
        <v>7</v>
      </c>
      <c r="F20" s="13">
        <f t="shared" si="0"/>
        <v>-96.15384615384616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22383</v>
      </c>
      <c r="C22" s="12">
        <v>20655</v>
      </c>
      <c r="D22" s="12">
        <v>93180</v>
      </c>
      <c r="E22" s="12">
        <v>76601</v>
      </c>
      <c r="F22" s="13">
        <f t="shared" si="0"/>
        <v>-17.792444730628887</v>
      </c>
      <c r="G22" s="1"/>
      <c r="H22" s="1"/>
      <c r="I22" s="1"/>
    </row>
    <row r="23" spans="1:9" x14ac:dyDescent="0.25">
      <c r="A23" s="8" t="s">
        <v>57</v>
      </c>
      <c r="B23" s="9">
        <v>6985</v>
      </c>
      <c r="C23" s="9">
        <v>4204</v>
      </c>
      <c r="D23" s="9">
        <v>25034</v>
      </c>
      <c r="E23" s="9">
        <v>25008</v>
      </c>
      <c r="F23" s="10">
        <f t="shared" si="0"/>
        <v>-0.10385875209715323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13395</v>
      </c>
      <c r="C25" s="9">
        <v>12892</v>
      </c>
      <c r="D25" s="9">
        <v>42831</v>
      </c>
      <c r="E25" s="9">
        <v>49128</v>
      </c>
      <c r="F25" s="10">
        <f t="shared" si="0"/>
        <v>14.701968200602366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988</v>
      </c>
      <c r="E27" s="9">
        <v>2</v>
      </c>
      <c r="F27" s="18">
        <f t="shared" si="0"/>
        <v>-99.797570850202433</v>
      </c>
      <c r="G27" s="1"/>
      <c r="H27" s="1"/>
      <c r="I27" s="1"/>
    </row>
    <row r="28" spans="1:9" x14ac:dyDescent="0.25">
      <c r="A28" s="11" t="s">
        <v>62</v>
      </c>
      <c r="B28" s="12">
        <v>91128</v>
      </c>
      <c r="C28" s="12">
        <v>98879</v>
      </c>
      <c r="D28" s="12">
        <v>451087</v>
      </c>
      <c r="E28" s="12">
        <v>453557</v>
      </c>
      <c r="F28" s="13">
        <f t="shared" si="0"/>
        <v>0.54756621228277425</v>
      </c>
      <c r="G28" s="1"/>
      <c r="H28" s="1"/>
      <c r="I28" s="1"/>
    </row>
    <row r="29" spans="1:9" x14ac:dyDescent="0.25">
      <c r="A29" s="8" t="s">
        <v>63</v>
      </c>
      <c r="B29" s="9">
        <v>6137</v>
      </c>
      <c r="C29" s="9">
        <v>6187</v>
      </c>
      <c r="D29" s="9">
        <v>28153</v>
      </c>
      <c r="E29" s="9">
        <v>25784</v>
      </c>
      <c r="F29" s="10">
        <f t="shared" si="0"/>
        <v>-8.4147337761517491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10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2</v>
      </c>
      <c r="C31" s="9">
        <v>4</v>
      </c>
      <c r="D31" s="9">
        <v>642</v>
      </c>
      <c r="E31" s="9">
        <v>248</v>
      </c>
      <c r="F31" s="10">
        <f t="shared" si="0"/>
        <v>-61.370716510903428</v>
      </c>
      <c r="G31" s="1"/>
      <c r="H31" s="1"/>
      <c r="I31" s="1"/>
    </row>
    <row r="32" spans="1:9" x14ac:dyDescent="0.25">
      <c r="A32" s="11" t="s">
        <v>66</v>
      </c>
      <c r="B32" s="12">
        <v>12763</v>
      </c>
      <c r="C32" s="12">
        <v>15229</v>
      </c>
      <c r="D32" s="12">
        <v>40189</v>
      </c>
      <c r="E32" s="12">
        <v>42692</v>
      </c>
      <c r="F32" s="13">
        <f t="shared" si="0"/>
        <v>6.2280723581079371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9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762419</v>
      </c>
      <c r="C35" s="15">
        <f t="shared" ref="C35:E35" si="1">SUM(C7:C34)</f>
        <v>800205</v>
      </c>
      <c r="D35" s="15">
        <f t="shared" si="1"/>
        <v>2522366</v>
      </c>
      <c r="E35" s="15">
        <f t="shared" si="1"/>
        <v>2648445</v>
      </c>
      <c r="F35" s="16">
        <f t="shared" si="0"/>
        <v>4.9984419390366099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804480</v>
      </c>
      <c r="G38" s="42">
        <f>LOOKUP(E38,$A$38:$A$65,$C$38:$C$65)</f>
        <v>766642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49159</v>
      </c>
      <c r="C39" s="41">
        <f t="shared" ref="C39:C65" si="5">D8</f>
        <v>38906</v>
      </c>
      <c r="D39" s="41">
        <f t="shared" ref="D39:D65" si="6">_xlfn.RANK.EQ(B39,$B$38:$B$65)+COUNTIF($B$38:$B$65,B39)-1</f>
        <v>8</v>
      </c>
      <c r="E39" s="42" t="str">
        <f t="shared" si="2"/>
        <v>SANTA CRUZ DE TENERIFE</v>
      </c>
      <c r="F39" s="42">
        <f t="shared" ref="F39:F54" si="7">LOOKUP(E39,$A$38:$A$65,$B$38:$B$65)</f>
        <v>453557</v>
      </c>
      <c r="G39" s="42">
        <f t="shared" ref="G39:G65" si="8">LOOKUP(E39,$A$38:$A$65,$C$38:$C$65)</f>
        <v>451087</v>
      </c>
    </row>
    <row r="40" spans="1:9" x14ac:dyDescent="0.25">
      <c r="A40" s="42" t="str">
        <f t="shared" si="3"/>
        <v>ALMERIA</v>
      </c>
      <c r="B40" s="41">
        <f t="shared" si="4"/>
        <v>192033</v>
      </c>
      <c r="C40" s="41">
        <f t="shared" si="5"/>
        <v>204408</v>
      </c>
      <c r="D40" s="41">
        <f t="shared" si="6"/>
        <v>5</v>
      </c>
      <c r="E40" s="42" t="str">
        <f t="shared" si="2"/>
        <v>BALEARES</v>
      </c>
      <c r="F40" s="42">
        <f t="shared" si="7"/>
        <v>398820</v>
      </c>
      <c r="G40" s="42">
        <f t="shared" si="8"/>
        <v>345995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305487</v>
      </c>
      <c r="G41" s="42">
        <f t="shared" si="8"/>
        <v>282622</v>
      </c>
    </row>
    <row r="42" spans="1:9" x14ac:dyDescent="0.25">
      <c r="A42" s="42" t="str">
        <f t="shared" si="3"/>
        <v>BAHIA DE ALGECIRAS</v>
      </c>
      <c r="B42" s="41">
        <f t="shared" si="4"/>
        <v>804480</v>
      </c>
      <c r="C42" s="41">
        <f t="shared" si="5"/>
        <v>766642</v>
      </c>
      <c r="D42" s="41">
        <f t="shared" si="6"/>
        <v>1</v>
      </c>
      <c r="E42" s="42" t="str">
        <f t="shared" si="2"/>
        <v>ALMERIA</v>
      </c>
      <c r="F42" s="42">
        <f t="shared" si="7"/>
        <v>192033</v>
      </c>
      <c r="G42" s="42">
        <f t="shared" si="8"/>
        <v>204408</v>
      </c>
    </row>
    <row r="43" spans="1:9" x14ac:dyDescent="0.25">
      <c r="A43" s="42" t="str">
        <f t="shared" si="3"/>
        <v>BAHIA DE CADIZ</v>
      </c>
      <c r="B43" s="41">
        <f t="shared" si="4"/>
        <v>11491</v>
      </c>
      <c r="C43" s="41">
        <f t="shared" si="5"/>
        <v>11869</v>
      </c>
      <c r="D43" s="41">
        <f t="shared" si="6"/>
        <v>14</v>
      </c>
      <c r="E43" s="42" t="str">
        <f t="shared" si="2"/>
        <v>BARCELONA</v>
      </c>
      <c r="F43" s="42">
        <f t="shared" si="7"/>
        <v>188642</v>
      </c>
      <c r="G43" s="42">
        <f t="shared" si="8"/>
        <v>165423</v>
      </c>
    </row>
    <row r="44" spans="1:9" x14ac:dyDescent="0.25">
      <c r="A44" s="42" t="str">
        <f t="shared" si="3"/>
        <v>BALEARES</v>
      </c>
      <c r="B44" s="41">
        <f t="shared" si="4"/>
        <v>398820</v>
      </c>
      <c r="C44" s="41">
        <f t="shared" si="5"/>
        <v>345995</v>
      </c>
      <c r="D44" s="41">
        <f t="shared" si="6"/>
        <v>3</v>
      </c>
      <c r="E44" s="42" t="str">
        <f t="shared" si="2"/>
        <v>LAS PALMAS</v>
      </c>
      <c r="F44" s="42">
        <f t="shared" si="7"/>
        <v>76601</v>
      </c>
      <c r="G44" s="42">
        <f t="shared" si="8"/>
        <v>93180</v>
      </c>
    </row>
    <row r="45" spans="1:9" x14ac:dyDescent="0.25">
      <c r="A45" s="42" t="str">
        <f t="shared" si="3"/>
        <v>BARCELONA</v>
      </c>
      <c r="B45" s="41">
        <f t="shared" si="4"/>
        <v>188642</v>
      </c>
      <c r="C45" s="41">
        <f t="shared" si="5"/>
        <v>165423</v>
      </c>
      <c r="D45" s="41">
        <f t="shared" si="6"/>
        <v>6</v>
      </c>
      <c r="E45" s="42" t="str">
        <f t="shared" si="2"/>
        <v>ALICANTE</v>
      </c>
      <c r="F45" s="42">
        <f t="shared" si="7"/>
        <v>49159</v>
      </c>
      <c r="G45" s="42">
        <f t="shared" si="8"/>
        <v>38906</v>
      </c>
    </row>
    <row r="46" spans="1:9" x14ac:dyDescent="0.25">
      <c r="A46" s="42" t="str">
        <f t="shared" si="3"/>
        <v>BILBAO</v>
      </c>
      <c r="B46" s="41">
        <f t="shared" si="4"/>
        <v>25297</v>
      </c>
      <c r="C46" s="41">
        <f t="shared" si="5"/>
        <v>24205</v>
      </c>
      <c r="D46" s="41">
        <f t="shared" si="6"/>
        <v>12</v>
      </c>
      <c r="E46" s="42" t="str">
        <f t="shared" si="2"/>
        <v>MELILLA</v>
      </c>
      <c r="F46" s="42">
        <f t="shared" si="7"/>
        <v>49128</v>
      </c>
      <c r="G46" s="42">
        <f t="shared" si="8"/>
        <v>42831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42692</v>
      </c>
      <c r="G47" s="42">
        <f t="shared" si="8"/>
        <v>40189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25784</v>
      </c>
      <c r="G48" s="42">
        <f t="shared" si="8"/>
        <v>28153</v>
      </c>
    </row>
    <row r="49" spans="1:7" x14ac:dyDescent="0.25">
      <c r="A49" s="42" t="str">
        <f t="shared" si="3"/>
        <v>CEUTA</v>
      </c>
      <c r="B49" s="41">
        <f t="shared" si="4"/>
        <v>305487</v>
      </c>
      <c r="C49" s="41">
        <f t="shared" si="5"/>
        <v>282622</v>
      </c>
      <c r="D49" s="41">
        <f t="shared" si="6"/>
        <v>4</v>
      </c>
      <c r="E49" s="42" t="str">
        <f t="shared" si="2"/>
        <v>BILBAO</v>
      </c>
      <c r="F49" s="42">
        <f t="shared" si="7"/>
        <v>25297</v>
      </c>
      <c r="G49" s="42">
        <f t="shared" si="8"/>
        <v>24205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25008</v>
      </c>
      <c r="G50" s="42">
        <f t="shared" si="8"/>
        <v>25034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182</v>
      </c>
      <c r="D51" s="41">
        <f t="shared" si="6"/>
        <v>17</v>
      </c>
      <c r="E51" s="42" t="str">
        <f t="shared" si="2"/>
        <v>BAHIA DE CADIZ</v>
      </c>
      <c r="F51" s="42">
        <f t="shared" si="7"/>
        <v>11491</v>
      </c>
      <c r="G51" s="42">
        <f t="shared" si="8"/>
        <v>11869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248</v>
      </c>
      <c r="G52" s="42">
        <f t="shared" si="8"/>
        <v>642</v>
      </c>
    </row>
    <row r="53" spans="1:7" x14ac:dyDescent="0.25">
      <c r="A53" s="42" t="str">
        <f t="shared" si="3"/>
        <v>LAS PALMAS</v>
      </c>
      <c r="B53" s="41">
        <f t="shared" si="4"/>
        <v>76601</v>
      </c>
      <c r="C53" s="41">
        <f t="shared" si="5"/>
        <v>93180</v>
      </c>
      <c r="D53" s="41">
        <f t="shared" si="6"/>
        <v>7</v>
      </c>
      <c r="E53" s="42" t="str">
        <f t="shared" si="2"/>
        <v>VIGO</v>
      </c>
      <c r="F53" s="42">
        <f t="shared" si="7"/>
        <v>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25008</v>
      </c>
      <c r="C54" s="41">
        <f t="shared" si="5"/>
        <v>25034</v>
      </c>
      <c r="D54" s="41">
        <f t="shared" si="6"/>
        <v>13</v>
      </c>
      <c r="E54" s="42" t="str">
        <f t="shared" si="2"/>
        <v>GIJON</v>
      </c>
      <c r="F54" s="42">
        <f t="shared" si="7"/>
        <v>7</v>
      </c>
      <c r="G54" s="42">
        <f t="shared" si="8"/>
        <v>182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PASAIA</v>
      </c>
      <c r="F55" s="42">
        <f t="shared" ref="F55:F65" si="9">LOOKUP(E55,$A$38:$A$65,$B$38:$B$65)</f>
        <v>2</v>
      </c>
      <c r="G55" s="42">
        <f t="shared" si="8"/>
        <v>988</v>
      </c>
    </row>
    <row r="56" spans="1:7" x14ac:dyDescent="0.25">
      <c r="A56" s="42" t="str">
        <f t="shared" si="3"/>
        <v>MELILLA</v>
      </c>
      <c r="B56" s="41">
        <f t="shared" si="4"/>
        <v>49128</v>
      </c>
      <c r="C56" s="41">
        <f t="shared" si="5"/>
        <v>42831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2</v>
      </c>
      <c r="C58" s="41">
        <f t="shared" si="5"/>
        <v>988</v>
      </c>
      <c r="D58" s="41">
        <f t="shared" si="6"/>
        <v>18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453557</v>
      </c>
      <c r="C59" s="41">
        <f t="shared" si="5"/>
        <v>451087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25784</v>
      </c>
      <c r="C60" s="41">
        <f t="shared" si="5"/>
        <v>28153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248</v>
      </c>
      <c r="C62" s="41">
        <f t="shared" si="5"/>
        <v>642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42692</v>
      </c>
      <c r="C63" s="41">
        <f t="shared" si="5"/>
        <v>40189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</v>
      </c>
      <c r="C64" s="41">
        <f t="shared" si="5"/>
        <v>0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117</v>
      </c>
      <c r="C7" s="9">
        <v>117</v>
      </c>
      <c r="D7" s="9">
        <v>974</v>
      </c>
      <c r="E7" s="9">
        <v>927</v>
      </c>
      <c r="F7" s="10">
        <f>((E7*100)/D7)-100</f>
        <v>-4.8254620123203296</v>
      </c>
      <c r="G7" s="1"/>
      <c r="H7" s="1"/>
      <c r="I7" s="1"/>
    </row>
    <row r="8" spans="1:12" x14ac:dyDescent="0.25">
      <c r="A8" s="11" t="s">
        <v>42</v>
      </c>
      <c r="B8" s="12">
        <v>155</v>
      </c>
      <c r="C8" s="12">
        <v>177</v>
      </c>
      <c r="D8" s="12">
        <v>907</v>
      </c>
      <c r="E8" s="12">
        <v>984</v>
      </c>
      <c r="F8" s="13">
        <f t="shared" ref="F8:F35" si="0">((E8*100)/D8)-100</f>
        <v>8.4895259095920608</v>
      </c>
      <c r="G8" s="1"/>
      <c r="H8" s="1"/>
      <c r="I8" s="1"/>
    </row>
    <row r="9" spans="1:12" x14ac:dyDescent="0.25">
      <c r="A9" s="8" t="s">
        <v>43</v>
      </c>
      <c r="B9" s="9">
        <v>343</v>
      </c>
      <c r="C9" s="9">
        <v>335</v>
      </c>
      <c r="D9" s="9">
        <v>1710</v>
      </c>
      <c r="E9" s="9">
        <v>1629</v>
      </c>
      <c r="F9" s="10">
        <f t="shared" si="0"/>
        <v>-4.7368421052631646</v>
      </c>
      <c r="G9" s="1"/>
      <c r="H9" s="1"/>
      <c r="I9" s="1"/>
    </row>
    <row r="10" spans="1:12" x14ac:dyDescent="0.25">
      <c r="A10" s="11" t="s">
        <v>44</v>
      </c>
      <c r="B10" s="12">
        <v>70</v>
      </c>
      <c r="C10" s="12">
        <v>89</v>
      </c>
      <c r="D10" s="12">
        <v>587</v>
      </c>
      <c r="E10" s="12">
        <v>702</v>
      </c>
      <c r="F10" s="13">
        <f t="shared" si="0"/>
        <v>19.591141396933565</v>
      </c>
      <c r="G10" s="1"/>
      <c r="H10" s="1"/>
      <c r="I10" s="1"/>
    </row>
    <row r="11" spans="1:12" x14ac:dyDescent="0.25">
      <c r="A11" s="8" t="s">
        <v>45</v>
      </c>
      <c r="B11" s="9">
        <v>2323</v>
      </c>
      <c r="C11" s="9">
        <v>2247</v>
      </c>
      <c r="D11" s="9">
        <v>15325</v>
      </c>
      <c r="E11" s="9">
        <v>14491</v>
      </c>
      <c r="F11" s="10">
        <f t="shared" si="0"/>
        <v>-5.4420880913539946</v>
      </c>
      <c r="G11" s="1"/>
      <c r="H11" s="1"/>
      <c r="I11" s="1"/>
    </row>
    <row r="12" spans="1:12" x14ac:dyDescent="0.25">
      <c r="A12" s="11" t="s">
        <v>46</v>
      </c>
      <c r="B12" s="12">
        <v>147</v>
      </c>
      <c r="C12" s="12">
        <v>147</v>
      </c>
      <c r="D12" s="12">
        <v>1140</v>
      </c>
      <c r="E12" s="12">
        <v>1165</v>
      </c>
      <c r="F12" s="13">
        <f t="shared" si="0"/>
        <v>2.1929824561403564</v>
      </c>
      <c r="G12" s="1"/>
      <c r="H12" s="1"/>
      <c r="I12" s="1"/>
    </row>
    <row r="13" spans="1:12" x14ac:dyDescent="0.25">
      <c r="A13" s="8" t="s">
        <v>47</v>
      </c>
      <c r="B13" s="9">
        <v>1159</v>
      </c>
      <c r="C13" s="9">
        <v>1422</v>
      </c>
      <c r="D13" s="9">
        <v>7265</v>
      </c>
      <c r="E13" s="9">
        <v>8040</v>
      </c>
      <c r="F13" s="10">
        <f t="shared" si="0"/>
        <v>10.667584308327605</v>
      </c>
      <c r="G13" s="1"/>
      <c r="H13" s="1"/>
      <c r="I13" s="1"/>
    </row>
    <row r="14" spans="1:12" x14ac:dyDescent="0.25">
      <c r="A14" s="11" t="s">
        <v>48</v>
      </c>
      <c r="B14" s="12">
        <v>897</v>
      </c>
      <c r="C14" s="12">
        <v>964</v>
      </c>
      <c r="D14" s="12">
        <v>5901</v>
      </c>
      <c r="E14" s="12">
        <v>6452</v>
      </c>
      <c r="F14" s="13">
        <f t="shared" si="0"/>
        <v>9.3374004406032896</v>
      </c>
      <c r="G14" s="1"/>
      <c r="H14" s="1"/>
      <c r="I14" s="1"/>
    </row>
    <row r="15" spans="1:12" x14ac:dyDescent="0.25">
      <c r="A15" s="8" t="s">
        <v>49</v>
      </c>
      <c r="B15" s="9">
        <v>296</v>
      </c>
      <c r="C15" s="9">
        <v>313</v>
      </c>
      <c r="D15" s="9">
        <v>2359</v>
      </c>
      <c r="E15" s="9">
        <v>2435</v>
      </c>
      <c r="F15" s="10">
        <f t="shared" si="0"/>
        <v>3.2217041119118335</v>
      </c>
      <c r="G15" s="1"/>
      <c r="H15" s="1"/>
      <c r="I15" s="1"/>
    </row>
    <row r="16" spans="1:12" x14ac:dyDescent="0.25">
      <c r="A16" s="11" t="s">
        <v>50</v>
      </c>
      <c r="B16" s="12">
        <v>152</v>
      </c>
      <c r="C16" s="12">
        <v>142</v>
      </c>
      <c r="D16" s="12">
        <v>1164</v>
      </c>
      <c r="E16" s="12">
        <v>1147</v>
      </c>
      <c r="F16" s="13">
        <f t="shared" si="0"/>
        <v>-1.4604810996563629</v>
      </c>
      <c r="G16" s="1"/>
      <c r="H16" s="1"/>
      <c r="I16" s="1"/>
    </row>
    <row r="17" spans="1:9" x14ac:dyDescent="0.25">
      <c r="A17" s="8" t="s">
        <v>51</v>
      </c>
      <c r="B17" s="9">
        <v>101</v>
      </c>
      <c r="C17" s="9">
        <v>117</v>
      </c>
      <c r="D17" s="9">
        <v>800</v>
      </c>
      <c r="E17" s="9">
        <v>836</v>
      </c>
      <c r="F17" s="10">
        <f t="shared" si="0"/>
        <v>4.5</v>
      </c>
      <c r="G17" s="1"/>
      <c r="H17" s="1"/>
      <c r="I17" s="1"/>
    </row>
    <row r="18" spans="1:9" x14ac:dyDescent="0.25">
      <c r="A18" s="11" t="s">
        <v>52</v>
      </c>
      <c r="B18" s="12">
        <v>829</v>
      </c>
      <c r="C18" s="12">
        <v>949</v>
      </c>
      <c r="D18" s="12">
        <v>5880</v>
      </c>
      <c r="E18" s="12">
        <v>6398</v>
      </c>
      <c r="F18" s="13">
        <f t="shared" si="0"/>
        <v>8.8095238095238102</v>
      </c>
      <c r="G18" s="1"/>
      <c r="H18" s="1"/>
      <c r="I18" s="1"/>
    </row>
    <row r="19" spans="1:9" x14ac:dyDescent="0.25">
      <c r="A19" s="8" t="s">
        <v>53</v>
      </c>
      <c r="B19" s="9">
        <v>82</v>
      </c>
      <c r="C19" s="9">
        <v>87</v>
      </c>
      <c r="D19" s="9">
        <v>670</v>
      </c>
      <c r="E19" s="9">
        <v>731</v>
      </c>
      <c r="F19" s="10">
        <f t="shared" si="0"/>
        <v>9.1044776119402968</v>
      </c>
      <c r="G19" s="1"/>
      <c r="H19" s="1"/>
      <c r="I19" s="1"/>
    </row>
    <row r="20" spans="1:9" x14ac:dyDescent="0.25">
      <c r="A20" s="11" t="s">
        <v>54</v>
      </c>
      <c r="B20" s="12">
        <v>82</v>
      </c>
      <c r="C20" s="12">
        <v>74</v>
      </c>
      <c r="D20" s="12">
        <v>711</v>
      </c>
      <c r="E20" s="12">
        <v>650</v>
      </c>
      <c r="F20" s="13">
        <f t="shared" si="0"/>
        <v>-8.5794655414908618</v>
      </c>
      <c r="G20" s="1"/>
      <c r="H20" s="1"/>
      <c r="I20" s="1"/>
    </row>
    <row r="21" spans="1:9" x14ac:dyDescent="0.25">
      <c r="A21" s="8" t="s">
        <v>55</v>
      </c>
      <c r="B21" s="9">
        <v>125</v>
      </c>
      <c r="C21" s="9">
        <v>132</v>
      </c>
      <c r="D21" s="9">
        <v>1011</v>
      </c>
      <c r="E21" s="9">
        <v>1040</v>
      </c>
      <c r="F21" s="10">
        <f t="shared" si="0"/>
        <v>2.8684470820969352</v>
      </c>
      <c r="G21" s="1"/>
      <c r="H21" s="1"/>
      <c r="I21" s="1"/>
    </row>
    <row r="22" spans="1:9" x14ac:dyDescent="0.25">
      <c r="A22" s="11" t="s">
        <v>56</v>
      </c>
      <c r="B22" s="12">
        <v>849</v>
      </c>
      <c r="C22" s="12">
        <v>844</v>
      </c>
      <c r="D22" s="12">
        <v>7763</v>
      </c>
      <c r="E22" s="12">
        <v>6834</v>
      </c>
      <c r="F22" s="13">
        <f t="shared" si="0"/>
        <v>-11.967023058096103</v>
      </c>
      <c r="G22" s="1"/>
      <c r="H22" s="1"/>
      <c r="I22" s="1"/>
    </row>
    <row r="23" spans="1:9" x14ac:dyDescent="0.25">
      <c r="A23" s="8" t="s">
        <v>57</v>
      </c>
      <c r="B23" s="9">
        <v>151</v>
      </c>
      <c r="C23" s="9">
        <v>156</v>
      </c>
      <c r="D23" s="9">
        <v>1170</v>
      </c>
      <c r="E23" s="9">
        <v>1129</v>
      </c>
      <c r="F23" s="10">
        <f t="shared" si="0"/>
        <v>-3.5042735042734989</v>
      </c>
      <c r="G23" s="1"/>
      <c r="H23" s="1"/>
      <c r="I23" s="1"/>
    </row>
    <row r="24" spans="1:9" x14ac:dyDescent="0.25">
      <c r="A24" s="11" t="s">
        <v>58</v>
      </c>
      <c r="B24" s="12">
        <v>76</v>
      </c>
      <c r="C24" s="12">
        <v>110</v>
      </c>
      <c r="D24" s="12">
        <v>632</v>
      </c>
      <c r="E24" s="12">
        <v>762</v>
      </c>
      <c r="F24" s="13">
        <f t="shared" si="0"/>
        <v>20.569620253164558</v>
      </c>
      <c r="G24" s="1"/>
      <c r="H24" s="1"/>
      <c r="I24" s="1"/>
    </row>
    <row r="25" spans="1:9" x14ac:dyDescent="0.25">
      <c r="A25" s="8" t="s">
        <v>59</v>
      </c>
      <c r="B25" s="9">
        <v>121</v>
      </c>
      <c r="C25" s="9">
        <v>125</v>
      </c>
      <c r="D25" s="9">
        <v>751</v>
      </c>
      <c r="E25" s="9">
        <v>750</v>
      </c>
      <c r="F25" s="10">
        <f t="shared" si="0"/>
        <v>-0.13315579227696617</v>
      </c>
      <c r="G25" s="1"/>
      <c r="H25" s="1"/>
      <c r="I25" s="1"/>
    </row>
    <row r="26" spans="1:9" x14ac:dyDescent="0.25">
      <c r="A26" s="11" t="s">
        <v>60</v>
      </c>
      <c r="B26" s="12">
        <v>45</v>
      </c>
      <c r="C26" s="12">
        <v>27</v>
      </c>
      <c r="D26" s="12">
        <v>349</v>
      </c>
      <c r="E26" s="12">
        <v>310</v>
      </c>
      <c r="F26" s="13">
        <f t="shared" si="0"/>
        <v>-11.174785100286527</v>
      </c>
      <c r="G26" s="1"/>
      <c r="H26" s="1"/>
      <c r="I26" s="1"/>
    </row>
    <row r="27" spans="1:9" x14ac:dyDescent="0.25">
      <c r="A27" s="8" t="s">
        <v>61</v>
      </c>
      <c r="B27" s="9">
        <v>119</v>
      </c>
      <c r="C27" s="9">
        <v>107</v>
      </c>
      <c r="D27" s="9">
        <v>1045</v>
      </c>
      <c r="E27" s="9">
        <v>1015</v>
      </c>
      <c r="F27" s="10">
        <f t="shared" si="0"/>
        <v>-2.8708133971291829</v>
      </c>
      <c r="G27" s="1"/>
      <c r="H27" s="1"/>
      <c r="I27" s="1"/>
    </row>
    <row r="28" spans="1:9" x14ac:dyDescent="0.25">
      <c r="A28" s="11" t="s">
        <v>62</v>
      </c>
      <c r="B28" s="12">
        <v>1549</v>
      </c>
      <c r="C28" s="12">
        <v>1586</v>
      </c>
      <c r="D28" s="12">
        <v>12788</v>
      </c>
      <c r="E28" s="12">
        <v>11981</v>
      </c>
      <c r="F28" s="13">
        <f t="shared" si="0"/>
        <v>-6.3106036909602778</v>
      </c>
      <c r="G28" s="1"/>
      <c r="H28" s="1"/>
      <c r="I28" s="1"/>
    </row>
    <row r="29" spans="1:9" x14ac:dyDescent="0.25">
      <c r="A29" s="8" t="s">
        <v>63</v>
      </c>
      <c r="B29" s="9">
        <v>143</v>
      </c>
      <c r="C29" s="9">
        <v>114</v>
      </c>
      <c r="D29" s="9">
        <v>1110</v>
      </c>
      <c r="E29" s="9">
        <v>1022</v>
      </c>
      <c r="F29" s="10">
        <f t="shared" si="0"/>
        <v>-7.9279279279279251</v>
      </c>
      <c r="G29" s="1"/>
      <c r="H29" s="1"/>
      <c r="I29" s="1"/>
    </row>
    <row r="30" spans="1:9" x14ac:dyDescent="0.25">
      <c r="A30" s="11" t="s">
        <v>64</v>
      </c>
      <c r="B30" s="12">
        <v>125</v>
      </c>
      <c r="C30" s="12">
        <v>140</v>
      </c>
      <c r="D30" s="12">
        <v>919</v>
      </c>
      <c r="E30" s="12">
        <v>997</v>
      </c>
      <c r="F30" s="13">
        <f t="shared" si="0"/>
        <v>8.4874863982589801</v>
      </c>
      <c r="G30" s="1"/>
      <c r="H30" s="1"/>
      <c r="I30" s="1"/>
    </row>
    <row r="31" spans="1:9" x14ac:dyDescent="0.25">
      <c r="A31" s="8" t="s">
        <v>65</v>
      </c>
      <c r="B31" s="9">
        <v>236</v>
      </c>
      <c r="C31" s="9">
        <v>198</v>
      </c>
      <c r="D31" s="9">
        <v>1810</v>
      </c>
      <c r="E31" s="9">
        <v>1694</v>
      </c>
      <c r="F31" s="10">
        <f t="shared" si="0"/>
        <v>-6.4088397790055183</v>
      </c>
      <c r="G31" s="1"/>
      <c r="H31" s="1"/>
      <c r="I31" s="1"/>
    </row>
    <row r="32" spans="1:9" x14ac:dyDescent="0.25">
      <c r="A32" s="11" t="s">
        <v>66</v>
      </c>
      <c r="B32" s="12">
        <v>549</v>
      </c>
      <c r="C32" s="12">
        <v>616</v>
      </c>
      <c r="D32" s="12">
        <v>4404</v>
      </c>
      <c r="E32" s="12">
        <v>4792</v>
      </c>
      <c r="F32" s="13">
        <f t="shared" si="0"/>
        <v>8.8101725703905487</v>
      </c>
      <c r="G32" s="1"/>
      <c r="H32" s="1"/>
      <c r="I32" s="1"/>
    </row>
    <row r="33" spans="1:9" x14ac:dyDescent="0.25">
      <c r="A33" s="8" t="s">
        <v>67</v>
      </c>
      <c r="B33" s="9">
        <v>165</v>
      </c>
      <c r="C33" s="9">
        <v>181</v>
      </c>
      <c r="D33" s="9">
        <v>1491</v>
      </c>
      <c r="E33" s="9">
        <v>1553</v>
      </c>
      <c r="F33" s="10">
        <f t="shared" si="0"/>
        <v>4.1582830315224726</v>
      </c>
      <c r="G33" s="1"/>
      <c r="H33" s="1"/>
      <c r="I33" s="1"/>
    </row>
    <row r="34" spans="1:9" x14ac:dyDescent="0.25">
      <c r="A34" s="11" t="s">
        <v>68</v>
      </c>
      <c r="B34" s="12">
        <v>28</v>
      </c>
      <c r="C34" s="12">
        <v>25</v>
      </c>
      <c r="D34" s="12">
        <v>240</v>
      </c>
      <c r="E34" s="12">
        <v>244</v>
      </c>
      <c r="F34" s="13">
        <f t="shared" si="0"/>
        <v>1.6666666666666714</v>
      </c>
      <c r="G34" s="1"/>
      <c r="H34" s="1"/>
      <c r="I34" s="1"/>
    </row>
    <row r="35" spans="1:9" x14ac:dyDescent="0.25">
      <c r="A35" s="14" t="s">
        <v>69</v>
      </c>
      <c r="B35" s="15">
        <f>SUM(B7:B34)</f>
        <v>11034</v>
      </c>
      <c r="C35" s="15">
        <f t="shared" ref="C35:E35" si="1">SUM(C7:C34)</f>
        <v>11541</v>
      </c>
      <c r="D35" s="15">
        <f t="shared" si="1"/>
        <v>80876</v>
      </c>
      <c r="E35" s="15">
        <f t="shared" si="1"/>
        <v>80710</v>
      </c>
      <c r="F35" s="16">
        <f t="shared" si="0"/>
        <v>-0.20525248528612394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927</v>
      </c>
      <c r="C38" s="41">
        <f>D7</f>
        <v>974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14491</v>
      </c>
      <c r="G38" s="42">
        <f>LOOKUP(E38,$A$38:$A$65,$C$38:$C$65)</f>
        <v>15325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984</v>
      </c>
      <c r="C39" s="41">
        <f t="shared" ref="C39:C65" si="5">D8</f>
        <v>907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11981</v>
      </c>
      <c r="G39" s="42">
        <f t="shared" ref="G39:G65" si="8">LOOKUP(E39,$A$38:$A$65,$C$38:$C$65)</f>
        <v>12788</v>
      </c>
    </row>
    <row r="40" spans="1:9" x14ac:dyDescent="0.25">
      <c r="A40" s="42" t="str">
        <f t="shared" si="3"/>
        <v>ALMERIA</v>
      </c>
      <c r="B40" s="41">
        <f t="shared" si="4"/>
        <v>1629</v>
      </c>
      <c r="C40" s="41">
        <f t="shared" si="5"/>
        <v>1710</v>
      </c>
      <c r="D40" s="41">
        <f t="shared" si="6"/>
        <v>10</v>
      </c>
      <c r="E40" s="42" t="str">
        <f t="shared" si="2"/>
        <v>BALEARES</v>
      </c>
      <c r="F40" s="42">
        <f t="shared" si="7"/>
        <v>8040</v>
      </c>
      <c r="G40" s="42">
        <f t="shared" si="8"/>
        <v>7265</v>
      </c>
    </row>
    <row r="41" spans="1:9" x14ac:dyDescent="0.25">
      <c r="A41" s="42" t="str">
        <f t="shared" si="3"/>
        <v>AVILES</v>
      </c>
      <c r="B41" s="41">
        <f t="shared" si="4"/>
        <v>702</v>
      </c>
      <c r="C41" s="41">
        <f t="shared" si="5"/>
        <v>587</v>
      </c>
      <c r="D41" s="41">
        <f t="shared" si="6"/>
        <v>25</v>
      </c>
      <c r="E41" s="42" t="str">
        <f t="shared" si="2"/>
        <v>LAS PALMAS</v>
      </c>
      <c r="F41" s="42">
        <f t="shared" si="7"/>
        <v>6834</v>
      </c>
      <c r="G41" s="42">
        <f t="shared" si="8"/>
        <v>7763</v>
      </c>
    </row>
    <row r="42" spans="1:9" x14ac:dyDescent="0.25">
      <c r="A42" s="42" t="str">
        <f t="shared" si="3"/>
        <v>BAHIA DE ALGECIRAS</v>
      </c>
      <c r="B42" s="41">
        <f t="shared" si="4"/>
        <v>14491</v>
      </c>
      <c r="C42" s="41">
        <f t="shared" si="5"/>
        <v>15325</v>
      </c>
      <c r="D42" s="41">
        <f t="shared" si="6"/>
        <v>1</v>
      </c>
      <c r="E42" s="42" t="str">
        <f t="shared" si="2"/>
        <v>BARCELONA</v>
      </c>
      <c r="F42" s="42">
        <f t="shared" si="7"/>
        <v>6452</v>
      </c>
      <c r="G42" s="42">
        <f t="shared" si="8"/>
        <v>5901</v>
      </c>
    </row>
    <row r="43" spans="1:9" x14ac:dyDescent="0.25">
      <c r="A43" s="42" t="str">
        <f t="shared" si="3"/>
        <v>BAHIA DE CADIZ</v>
      </c>
      <c r="B43" s="41">
        <f t="shared" si="4"/>
        <v>1165</v>
      </c>
      <c r="C43" s="41">
        <f t="shared" si="5"/>
        <v>1140</v>
      </c>
      <c r="D43" s="41">
        <f t="shared" si="6"/>
        <v>12</v>
      </c>
      <c r="E43" s="42" t="str">
        <f t="shared" si="2"/>
        <v>CEUTA</v>
      </c>
      <c r="F43" s="42">
        <f t="shared" si="7"/>
        <v>6398</v>
      </c>
      <c r="G43" s="42">
        <f t="shared" si="8"/>
        <v>5880</v>
      </c>
    </row>
    <row r="44" spans="1:9" x14ac:dyDescent="0.25">
      <c r="A44" s="42" t="str">
        <f t="shared" si="3"/>
        <v>BALEARES</v>
      </c>
      <c r="B44" s="41">
        <f t="shared" si="4"/>
        <v>8040</v>
      </c>
      <c r="C44" s="41">
        <f t="shared" si="5"/>
        <v>7265</v>
      </c>
      <c r="D44" s="41">
        <f t="shared" si="6"/>
        <v>3</v>
      </c>
      <c r="E44" s="42" t="str">
        <f t="shared" si="2"/>
        <v>VALENCIA</v>
      </c>
      <c r="F44" s="42">
        <f t="shared" si="7"/>
        <v>4792</v>
      </c>
      <c r="G44" s="42">
        <f t="shared" si="8"/>
        <v>4404</v>
      </c>
    </row>
    <row r="45" spans="1:9" x14ac:dyDescent="0.25">
      <c r="A45" s="42" t="str">
        <f t="shared" si="3"/>
        <v>BARCELONA</v>
      </c>
      <c r="B45" s="41">
        <f t="shared" si="4"/>
        <v>6452</v>
      </c>
      <c r="C45" s="41">
        <f t="shared" si="5"/>
        <v>5901</v>
      </c>
      <c r="D45" s="41">
        <f t="shared" si="6"/>
        <v>5</v>
      </c>
      <c r="E45" s="42" t="str">
        <f t="shared" si="2"/>
        <v>BILBAO</v>
      </c>
      <c r="F45" s="42">
        <f t="shared" si="7"/>
        <v>2435</v>
      </c>
      <c r="G45" s="42">
        <f t="shared" si="8"/>
        <v>2359</v>
      </c>
    </row>
    <row r="46" spans="1:9" x14ac:dyDescent="0.25">
      <c r="A46" s="42" t="str">
        <f t="shared" si="3"/>
        <v>BILBAO</v>
      </c>
      <c r="B46" s="41">
        <f t="shared" si="4"/>
        <v>2435</v>
      </c>
      <c r="C46" s="41">
        <f t="shared" si="5"/>
        <v>2359</v>
      </c>
      <c r="D46" s="41">
        <f t="shared" si="6"/>
        <v>8</v>
      </c>
      <c r="E46" s="42" t="str">
        <f t="shared" si="2"/>
        <v>TARRAGONA</v>
      </c>
      <c r="F46" s="42">
        <f t="shared" si="7"/>
        <v>1694</v>
      </c>
      <c r="G46" s="42">
        <f t="shared" si="8"/>
        <v>1810</v>
      </c>
    </row>
    <row r="47" spans="1:9" x14ac:dyDescent="0.25">
      <c r="A47" s="42" t="str">
        <f t="shared" si="3"/>
        <v>CARTAGENA</v>
      </c>
      <c r="B47" s="41">
        <f t="shared" si="4"/>
        <v>1147</v>
      </c>
      <c r="C47" s="41">
        <f t="shared" si="5"/>
        <v>1164</v>
      </c>
      <c r="D47" s="41">
        <f t="shared" si="6"/>
        <v>13</v>
      </c>
      <c r="E47" s="42" t="str">
        <f t="shared" si="2"/>
        <v>ALMERIA</v>
      </c>
      <c r="F47" s="42">
        <f t="shared" si="7"/>
        <v>1629</v>
      </c>
      <c r="G47" s="42">
        <f t="shared" si="8"/>
        <v>1710</v>
      </c>
    </row>
    <row r="48" spans="1:9" x14ac:dyDescent="0.25">
      <c r="A48" s="42" t="str">
        <f t="shared" si="3"/>
        <v>CASTELLON</v>
      </c>
      <c r="B48" s="41">
        <f t="shared" si="4"/>
        <v>836</v>
      </c>
      <c r="C48" s="41">
        <f t="shared" si="5"/>
        <v>800</v>
      </c>
      <c r="D48" s="41">
        <f t="shared" si="6"/>
        <v>21</v>
      </c>
      <c r="E48" s="42" t="str">
        <f t="shared" si="2"/>
        <v>VIGO</v>
      </c>
      <c r="F48" s="42">
        <f t="shared" si="7"/>
        <v>1553</v>
      </c>
      <c r="G48" s="42">
        <f t="shared" si="8"/>
        <v>1491</v>
      </c>
    </row>
    <row r="49" spans="1:7" x14ac:dyDescent="0.25">
      <c r="A49" s="42" t="str">
        <f t="shared" si="3"/>
        <v>CEUTA</v>
      </c>
      <c r="B49" s="41">
        <f t="shared" si="4"/>
        <v>6398</v>
      </c>
      <c r="C49" s="41">
        <f t="shared" si="5"/>
        <v>5880</v>
      </c>
      <c r="D49" s="41">
        <f t="shared" si="6"/>
        <v>6</v>
      </c>
      <c r="E49" s="42" t="str">
        <f t="shared" si="2"/>
        <v>BAHIA DE CADIZ</v>
      </c>
      <c r="F49" s="42">
        <f t="shared" si="7"/>
        <v>1165</v>
      </c>
      <c r="G49" s="42">
        <f t="shared" si="8"/>
        <v>1140</v>
      </c>
    </row>
    <row r="50" spans="1:7" x14ac:dyDescent="0.25">
      <c r="A50" s="42" t="str">
        <f t="shared" si="3"/>
        <v>FERROL-SAN CIBRAO</v>
      </c>
      <c r="B50" s="41">
        <f t="shared" si="4"/>
        <v>731</v>
      </c>
      <c r="C50" s="41">
        <f t="shared" si="5"/>
        <v>670</v>
      </c>
      <c r="D50" s="41">
        <f t="shared" si="6"/>
        <v>24</v>
      </c>
      <c r="E50" s="42" t="str">
        <f t="shared" si="2"/>
        <v>CARTAGENA</v>
      </c>
      <c r="F50" s="42">
        <f t="shared" si="7"/>
        <v>1147</v>
      </c>
      <c r="G50" s="42">
        <f t="shared" si="8"/>
        <v>1164</v>
      </c>
    </row>
    <row r="51" spans="1:7" x14ac:dyDescent="0.25">
      <c r="A51" s="42" t="str">
        <f t="shared" si="3"/>
        <v>GIJON</v>
      </c>
      <c r="B51" s="41">
        <f t="shared" si="4"/>
        <v>650</v>
      </c>
      <c r="C51" s="41">
        <f t="shared" si="5"/>
        <v>711</v>
      </c>
      <c r="D51" s="41">
        <f t="shared" si="6"/>
        <v>26</v>
      </c>
      <c r="E51" s="42" t="str">
        <f t="shared" si="2"/>
        <v>MALAGA</v>
      </c>
      <c r="F51" s="42">
        <f t="shared" si="7"/>
        <v>1129</v>
      </c>
      <c r="G51" s="42">
        <f t="shared" si="8"/>
        <v>1170</v>
      </c>
    </row>
    <row r="52" spans="1:7" x14ac:dyDescent="0.25">
      <c r="A52" s="42" t="str">
        <f t="shared" si="3"/>
        <v>HUELVA</v>
      </c>
      <c r="B52" s="41">
        <f t="shared" si="4"/>
        <v>1040</v>
      </c>
      <c r="C52" s="41">
        <f t="shared" si="5"/>
        <v>1011</v>
      </c>
      <c r="D52" s="41">
        <f t="shared" si="6"/>
        <v>15</v>
      </c>
      <c r="E52" s="42" t="str">
        <f t="shared" si="2"/>
        <v>HUELVA</v>
      </c>
      <c r="F52" s="42">
        <f t="shared" si="7"/>
        <v>1040</v>
      </c>
      <c r="G52" s="42">
        <f t="shared" si="8"/>
        <v>1011</v>
      </c>
    </row>
    <row r="53" spans="1:7" x14ac:dyDescent="0.25">
      <c r="A53" s="42" t="str">
        <f t="shared" si="3"/>
        <v>LAS PALMAS</v>
      </c>
      <c r="B53" s="41">
        <f t="shared" si="4"/>
        <v>6834</v>
      </c>
      <c r="C53" s="41">
        <f t="shared" si="5"/>
        <v>7763</v>
      </c>
      <c r="D53" s="41">
        <f t="shared" si="6"/>
        <v>4</v>
      </c>
      <c r="E53" s="42" t="str">
        <f t="shared" si="2"/>
        <v>SANTANDER</v>
      </c>
      <c r="F53" s="42">
        <f t="shared" si="7"/>
        <v>1022</v>
      </c>
      <c r="G53" s="42">
        <f t="shared" si="8"/>
        <v>1110</v>
      </c>
    </row>
    <row r="54" spans="1:7" x14ac:dyDescent="0.25">
      <c r="A54" s="42" t="str">
        <f t="shared" si="3"/>
        <v>MALAGA</v>
      </c>
      <c r="B54" s="41">
        <f t="shared" si="4"/>
        <v>1129</v>
      </c>
      <c r="C54" s="41">
        <f t="shared" si="5"/>
        <v>1170</v>
      </c>
      <c r="D54" s="41">
        <f t="shared" si="6"/>
        <v>14</v>
      </c>
      <c r="E54" s="42" t="str">
        <f t="shared" si="2"/>
        <v>PASAIA</v>
      </c>
      <c r="F54" s="42">
        <f t="shared" si="7"/>
        <v>1015</v>
      </c>
      <c r="G54" s="42">
        <f t="shared" si="8"/>
        <v>1045</v>
      </c>
    </row>
    <row r="55" spans="1:7" x14ac:dyDescent="0.25">
      <c r="A55" s="42" t="str">
        <f t="shared" si="3"/>
        <v>MARIN Y RIA DE PONTEVEDRA</v>
      </c>
      <c r="B55" s="41">
        <f t="shared" si="4"/>
        <v>762</v>
      </c>
      <c r="C55" s="41">
        <f t="shared" si="5"/>
        <v>632</v>
      </c>
      <c r="D55" s="41">
        <f t="shared" si="6"/>
        <v>22</v>
      </c>
      <c r="E55" s="42" t="str">
        <f t="shared" si="2"/>
        <v>SEVILLA</v>
      </c>
      <c r="F55" s="42">
        <f t="shared" ref="F55:F65" si="9">LOOKUP(E55,$A$38:$A$65,$B$38:$B$65)</f>
        <v>997</v>
      </c>
      <c r="G55" s="42">
        <f t="shared" si="8"/>
        <v>919</v>
      </c>
    </row>
    <row r="56" spans="1:7" x14ac:dyDescent="0.25">
      <c r="A56" s="42" t="str">
        <f t="shared" si="3"/>
        <v>MELILLA</v>
      </c>
      <c r="B56" s="41">
        <f t="shared" si="4"/>
        <v>750</v>
      </c>
      <c r="C56" s="41">
        <f t="shared" si="5"/>
        <v>751</v>
      </c>
      <c r="D56" s="41">
        <f t="shared" si="6"/>
        <v>23</v>
      </c>
      <c r="E56" s="42" t="str">
        <f t="shared" si="2"/>
        <v>ALICANTE</v>
      </c>
      <c r="F56" s="42">
        <f t="shared" si="9"/>
        <v>984</v>
      </c>
      <c r="G56" s="42">
        <f t="shared" si="8"/>
        <v>907</v>
      </c>
    </row>
    <row r="57" spans="1:7" x14ac:dyDescent="0.25">
      <c r="A57" s="42" t="str">
        <f t="shared" si="3"/>
        <v>MOTRIL</v>
      </c>
      <c r="B57" s="41">
        <f t="shared" si="4"/>
        <v>310</v>
      </c>
      <c r="C57" s="41">
        <f t="shared" si="5"/>
        <v>349</v>
      </c>
      <c r="D57" s="41">
        <f t="shared" si="6"/>
        <v>27</v>
      </c>
      <c r="E57" s="42" t="str">
        <f t="shared" si="2"/>
        <v>A CORUÑA</v>
      </c>
      <c r="F57" s="42">
        <f t="shared" si="9"/>
        <v>927</v>
      </c>
      <c r="G57" s="42">
        <f t="shared" si="8"/>
        <v>974</v>
      </c>
    </row>
    <row r="58" spans="1:7" x14ac:dyDescent="0.25">
      <c r="A58" s="42" t="str">
        <f t="shared" si="3"/>
        <v>PASAIA</v>
      </c>
      <c r="B58" s="41">
        <f t="shared" si="4"/>
        <v>1015</v>
      </c>
      <c r="C58" s="41">
        <f t="shared" si="5"/>
        <v>1045</v>
      </c>
      <c r="D58" s="41">
        <f t="shared" si="6"/>
        <v>17</v>
      </c>
      <c r="E58" s="42" t="str">
        <f t="shared" si="2"/>
        <v>CASTELLON</v>
      </c>
      <c r="F58" s="42">
        <f t="shared" si="9"/>
        <v>836</v>
      </c>
      <c r="G58" s="42">
        <f t="shared" si="8"/>
        <v>800</v>
      </c>
    </row>
    <row r="59" spans="1:7" x14ac:dyDescent="0.25">
      <c r="A59" s="42" t="str">
        <f t="shared" si="3"/>
        <v>SANTA CRUZ DE TENERIFE</v>
      </c>
      <c r="B59" s="41">
        <f t="shared" si="4"/>
        <v>11981</v>
      </c>
      <c r="C59" s="41">
        <f t="shared" si="5"/>
        <v>12788</v>
      </c>
      <c r="D59" s="41">
        <f t="shared" si="6"/>
        <v>2</v>
      </c>
      <c r="E59" s="42" t="str">
        <f t="shared" si="2"/>
        <v>MARIN Y RIA DE PONTEVEDRA</v>
      </c>
      <c r="F59" s="42">
        <f t="shared" si="9"/>
        <v>762</v>
      </c>
      <c r="G59" s="42">
        <f t="shared" si="8"/>
        <v>632</v>
      </c>
    </row>
    <row r="60" spans="1:7" x14ac:dyDescent="0.25">
      <c r="A60" s="42" t="str">
        <f t="shared" si="3"/>
        <v>SANTANDER</v>
      </c>
      <c r="B60" s="41">
        <f t="shared" si="4"/>
        <v>1022</v>
      </c>
      <c r="C60" s="41">
        <f t="shared" si="5"/>
        <v>1110</v>
      </c>
      <c r="D60" s="41">
        <f t="shared" si="6"/>
        <v>16</v>
      </c>
      <c r="E60" s="42" t="str">
        <f t="shared" si="2"/>
        <v>MELILLA</v>
      </c>
      <c r="F60" s="42">
        <f t="shared" si="9"/>
        <v>750</v>
      </c>
      <c r="G60" s="42">
        <f t="shared" si="8"/>
        <v>751</v>
      </c>
    </row>
    <row r="61" spans="1:7" x14ac:dyDescent="0.25">
      <c r="A61" s="42" t="str">
        <f t="shared" si="3"/>
        <v>SEVILLA</v>
      </c>
      <c r="B61" s="41">
        <f t="shared" si="4"/>
        <v>997</v>
      </c>
      <c r="C61" s="41">
        <f t="shared" si="5"/>
        <v>919</v>
      </c>
      <c r="D61" s="41">
        <f t="shared" si="6"/>
        <v>18</v>
      </c>
      <c r="E61" s="42" t="str">
        <f t="shared" si="2"/>
        <v>FERROL-SAN CIBRAO</v>
      </c>
      <c r="F61" s="42">
        <f t="shared" si="9"/>
        <v>731</v>
      </c>
      <c r="G61" s="42">
        <f t="shared" si="8"/>
        <v>670</v>
      </c>
    </row>
    <row r="62" spans="1:7" x14ac:dyDescent="0.25">
      <c r="A62" s="42" t="str">
        <f t="shared" si="3"/>
        <v>TARRAGONA</v>
      </c>
      <c r="B62" s="41">
        <f t="shared" si="4"/>
        <v>1694</v>
      </c>
      <c r="C62" s="41">
        <f t="shared" si="5"/>
        <v>1810</v>
      </c>
      <c r="D62" s="41">
        <f t="shared" si="6"/>
        <v>9</v>
      </c>
      <c r="E62" s="42" t="str">
        <f t="shared" si="2"/>
        <v>AVILES</v>
      </c>
      <c r="F62" s="42">
        <f t="shared" si="9"/>
        <v>702</v>
      </c>
      <c r="G62" s="42">
        <f t="shared" si="8"/>
        <v>587</v>
      </c>
    </row>
    <row r="63" spans="1:7" x14ac:dyDescent="0.25">
      <c r="A63" s="42" t="str">
        <f t="shared" si="3"/>
        <v>VALENCIA</v>
      </c>
      <c r="B63" s="41">
        <f t="shared" si="4"/>
        <v>4792</v>
      </c>
      <c r="C63" s="41">
        <f t="shared" si="5"/>
        <v>4404</v>
      </c>
      <c r="D63" s="41">
        <f t="shared" si="6"/>
        <v>7</v>
      </c>
      <c r="E63" s="42" t="str">
        <f t="shared" si="2"/>
        <v>GIJON</v>
      </c>
      <c r="F63" s="42">
        <f t="shared" si="9"/>
        <v>650</v>
      </c>
      <c r="G63" s="42">
        <f t="shared" si="8"/>
        <v>711</v>
      </c>
    </row>
    <row r="64" spans="1:7" x14ac:dyDescent="0.25">
      <c r="A64" s="42" t="str">
        <f t="shared" si="3"/>
        <v>VIGO</v>
      </c>
      <c r="B64" s="41">
        <f t="shared" si="4"/>
        <v>1553</v>
      </c>
      <c r="C64" s="41">
        <f t="shared" si="5"/>
        <v>1491</v>
      </c>
      <c r="D64" s="41">
        <f t="shared" si="6"/>
        <v>11</v>
      </c>
      <c r="E64" s="42" t="str">
        <f t="shared" si="2"/>
        <v>MOTRIL</v>
      </c>
      <c r="F64" s="42">
        <f t="shared" si="9"/>
        <v>310</v>
      </c>
      <c r="G64" s="42">
        <f t="shared" si="8"/>
        <v>349</v>
      </c>
    </row>
    <row r="65" spans="1:7" x14ac:dyDescent="0.25">
      <c r="A65" s="42" t="str">
        <f t="shared" si="3"/>
        <v>VILAGARCIA</v>
      </c>
      <c r="B65" s="41">
        <f t="shared" si="4"/>
        <v>244</v>
      </c>
      <c r="C65" s="41">
        <f t="shared" si="5"/>
        <v>240</v>
      </c>
      <c r="D65" s="41">
        <f t="shared" si="6"/>
        <v>28</v>
      </c>
      <c r="E65" s="42" t="str">
        <f t="shared" si="2"/>
        <v>VILAGARCIA</v>
      </c>
      <c r="F65" s="42">
        <f t="shared" si="9"/>
        <v>244</v>
      </c>
      <c r="G65" s="42">
        <f t="shared" si="8"/>
        <v>240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1000110</v>
      </c>
      <c r="C7" s="9">
        <v>944941</v>
      </c>
      <c r="D7" s="9">
        <v>8060036</v>
      </c>
      <c r="E7" s="9">
        <v>7903053</v>
      </c>
      <c r="F7" s="10">
        <f>((E7*100)/D7)-100</f>
        <v>-1.9476712014685802</v>
      </c>
      <c r="G7" s="1"/>
      <c r="H7" s="1"/>
      <c r="I7" s="1"/>
    </row>
    <row r="8" spans="1:12" x14ac:dyDescent="0.25">
      <c r="A8" s="11" t="s">
        <v>42</v>
      </c>
      <c r="B8" s="12">
        <v>1764571</v>
      </c>
      <c r="C8" s="12">
        <v>1755409</v>
      </c>
      <c r="D8" s="12">
        <v>9938344</v>
      </c>
      <c r="E8" s="12">
        <v>10460777</v>
      </c>
      <c r="F8" s="13">
        <f t="shared" ref="F8:F35" si="0">((E8*100)/D8)-100</f>
        <v>5.2567409620757815</v>
      </c>
      <c r="G8" s="1"/>
      <c r="H8" s="1"/>
      <c r="I8" s="1"/>
    </row>
    <row r="9" spans="1:12" x14ac:dyDescent="0.25">
      <c r="A9" s="8" t="s">
        <v>43</v>
      </c>
      <c r="B9" s="9">
        <v>4361489</v>
      </c>
      <c r="C9" s="9">
        <v>4171372</v>
      </c>
      <c r="D9" s="9">
        <v>21926158</v>
      </c>
      <c r="E9" s="9">
        <v>19337990</v>
      </c>
      <c r="F9" s="10">
        <f t="shared" si="0"/>
        <v>-11.804019655427098</v>
      </c>
      <c r="G9" s="1"/>
      <c r="H9" s="1"/>
      <c r="I9" s="1"/>
    </row>
    <row r="10" spans="1:12" x14ac:dyDescent="0.25">
      <c r="A10" s="11" t="s">
        <v>44</v>
      </c>
      <c r="B10" s="12">
        <v>358623</v>
      </c>
      <c r="C10" s="12">
        <v>477598</v>
      </c>
      <c r="D10" s="12">
        <v>3193752</v>
      </c>
      <c r="E10" s="12">
        <v>4265570</v>
      </c>
      <c r="F10" s="13">
        <f t="shared" si="0"/>
        <v>33.559838083858722</v>
      </c>
      <c r="G10" s="1"/>
      <c r="H10" s="1"/>
      <c r="I10" s="1"/>
    </row>
    <row r="11" spans="1:12" x14ac:dyDescent="0.25">
      <c r="A11" s="8" t="s">
        <v>45</v>
      </c>
      <c r="B11" s="9">
        <v>20605061</v>
      </c>
      <c r="C11" s="9">
        <v>23407180</v>
      </c>
      <c r="D11" s="9">
        <v>141920250</v>
      </c>
      <c r="E11" s="9">
        <v>156129630</v>
      </c>
      <c r="F11" s="10">
        <f t="shared" si="0"/>
        <v>10.012228698864334</v>
      </c>
      <c r="G11" s="1"/>
      <c r="H11" s="1"/>
      <c r="I11" s="1"/>
    </row>
    <row r="12" spans="1:12" x14ac:dyDescent="0.25">
      <c r="A12" s="11" t="s">
        <v>46</v>
      </c>
      <c r="B12" s="12">
        <v>1722237</v>
      </c>
      <c r="C12" s="12">
        <v>1716130</v>
      </c>
      <c r="D12" s="12">
        <v>14672691</v>
      </c>
      <c r="E12" s="12">
        <v>14979400</v>
      </c>
      <c r="F12" s="13">
        <f t="shared" si="0"/>
        <v>2.090339120478987</v>
      </c>
      <c r="G12" s="1"/>
      <c r="H12" s="1"/>
      <c r="I12" s="1"/>
    </row>
    <row r="13" spans="1:12" x14ac:dyDescent="0.25">
      <c r="A13" s="8" t="s">
        <v>47</v>
      </c>
      <c r="B13" s="9">
        <v>13338387</v>
      </c>
      <c r="C13" s="9">
        <v>14789077</v>
      </c>
      <c r="D13" s="9">
        <v>81359515</v>
      </c>
      <c r="E13" s="9">
        <v>86697411</v>
      </c>
      <c r="F13" s="10">
        <f t="shared" si="0"/>
        <v>6.5608749019705925</v>
      </c>
      <c r="G13" s="1"/>
      <c r="H13" s="1"/>
      <c r="I13" s="1"/>
    </row>
    <row r="14" spans="1:12" x14ac:dyDescent="0.25">
      <c r="A14" s="11" t="s">
        <v>48</v>
      </c>
      <c r="B14" s="12">
        <v>18688428</v>
      </c>
      <c r="C14" s="12">
        <v>20816258</v>
      </c>
      <c r="D14" s="12">
        <v>125716899</v>
      </c>
      <c r="E14" s="12">
        <v>141936860</v>
      </c>
      <c r="F14" s="13">
        <f t="shared" si="0"/>
        <v>12.90197350477122</v>
      </c>
      <c r="G14" s="1"/>
      <c r="H14" s="1"/>
      <c r="I14" s="1"/>
    </row>
    <row r="15" spans="1:12" x14ac:dyDescent="0.25">
      <c r="A15" s="8" t="s">
        <v>49</v>
      </c>
      <c r="B15" s="9">
        <v>3742078</v>
      </c>
      <c r="C15" s="9">
        <v>4641293</v>
      </c>
      <c r="D15" s="9">
        <v>29627896</v>
      </c>
      <c r="E15" s="9">
        <v>32373902</v>
      </c>
      <c r="F15" s="10">
        <f t="shared" si="0"/>
        <v>9.2683125389666543</v>
      </c>
      <c r="G15" s="1"/>
      <c r="H15" s="1"/>
      <c r="I15" s="1"/>
    </row>
    <row r="16" spans="1:12" x14ac:dyDescent="0.25">
      <c r="A16" s="11" t="s">
        <v>50</v>
      </c>
      <c r="B16" s="12">
        <v>2450330</v>
      </c>
      <c r="C16" s="12">
        <v>2221980</v>
      </c>
      <c r="D16" s="12">
        <v>19481876</v>
      </c>
      <c r="E16" s="12">
        <v>18893458</v>
      </c>
      <c r="F16" s="13">
        <f t="shared" si="0"/>
        <v>-3.020335413283604</v>
      </c>
      <c r="G16" s="1"/>
      <c r="H16" s="1"/>
      <c r="I16" s="1"/>
    </row>
    <row r="17" spans="1:9" x14ac:dyDescent="0.25">
      <c r="A17" s="8" t="s">
        <v>51</v>
      </c>
      <c r="B17" s="9">
        <v>1005548</v>
      </c>
      <c r="C17" s="9">
        <v>1095481</v>
      </c>
      <c r="D17" s="9">
        <v>7661629</v>
      </c>
      <c r="E17" s="9">
        <v>7821066</v>
      </c>
      <c r="F17" s="10">
        <f t="shared" si="0"/>
        <v>2.080980428574648</v>
      </c>
      <c r="G17" s="1"/>
      <c r="H17" s="1"/>
      <c r="I17" s="1"/>
    </row>
    <row r="18" spans="1:9" x14ac:dyDescent="0.25">
      <c r="A18" s="11" t="s">
        <v>52</v>
      </c>
      <c r="B18" s="12">
        <v>4393812</v>
      </c>
      <c r="C18" s="12">
        <v>5579751</v>
      </c>
      <c r="D18" s="12">
        <v>31201665</v>
      </c>
      <c r="E18" s="12">
        <v>37260645</v>
      </c>
      <c r="F18" s="13">
        <f t="shared" si="0"/>
        <v>19.418771402103062</v>
      </c>
      <c r="G18" s="1"/>
      <c r="H18" s="1"/>
      <c r="I18" s="1"/>
    </row>
    <row r="19" spans="1:9" x14ac:dyDescent="0.25">
      <c r="A19" s="8" t="s">
        <v>53</v>
      </c>
      <c r="B19" s="9">
        <v>800172</v>
      </c>
      <c r="C19" s="9">
        <v>1009981</v>
      </c>
      <c r="D19" s="9">
        <v>6247812</v>
      </c>
      <c r="E19" s="9">
        <v>6752435</v>
      </c>
      <c r="F19" s="10">
        <f t="shared" si="0"/>
        <v>8.0767955245772498</v>
      </c>
      <c r="G19" s="1"/>
      <c r="H19" s="1"/>
      <c r="I19" s="1"/>
    </row>
    <row r="20" spans="1:9" x14ac:dyDescent="0.25">
      <c r="A20" s="11" t="s">
        <v>54</v>
      </c>
      <c r="B20" s="12">
        <v>1201236</v>
      </c>
      <c r="C20" s="12">
        <v>966378</v>
      </c>
      <c r="D20" s="12">
        <v>10828372</v>
      </c>
      <c r="E20" s="12">
        <v>9215701</v>
      </c>
      <c r="F20" s="13">
        <f t="shared" si="0"/>
        <v>-14.893014388497178</v>
      </c>
      <c r="G20" s="1"/>
      <c r="H20" s="1"/>
      <c r="I20" s="1"/>
    </row>
    <row r="21" spans="1:9" x14ac:dyDescent="0.25">
      <c r="A21" s="8" t="s">
        <v>55</v>
      </c>
      <c r="B21" s="9">
        <v>1904109</v>
      </c>
      <c r="C21" s="9">
        <v>1754003</v>
      </c>
      <c r="D21" s="9">
        <v>13458219</v>
      </c>
      <c r="E21" s="9">
        <v>13945757</v>
      </c>
      <c r="F21" s="10">
        <f t="shared" si="0"/>
        <v>3.6226041499250385</v>
      </c>
      <c r="G21" s="1"/>
      <c r="H21" s="1"/>
      <c r="I21" s="1"/>
    </row>
    <row r="22" spans="1:9" x14ac:dyDescent="0.25">
      <c r="A22" s="11" t="s">
        <v>56</v>
      </c>
      <c r="B22" s="12">
        <v>10310696</v>
      </c>
      <c r="C22" s="12">
        <v>10866100</v>
      </c>
      <c r="D22" s="12">
        <v>84646492</v>
      </c>
      <c r="E22" s="12">
        <v>87066487</v>
      </c>
      <c r="F22" s="13">
        <f t="shared" si="0"/>
        <v>2.8589430498785475</v>
      </c>
      <c r="G22" s="1"/>
      <c r="H22" s="1"/>
      <c r="I22" s="1"/>
    </row>
    <row r="23" spans="1:9" x14ac:dyDescent="0.25">
      <c r="A23" s="8" t="s">
        <v>57</v>
      </c>
      <c r="B23" s="9">
        <v>1950422</v>
      </c>
      <c r="C23" s="9">
        <v>2560785</v>
      </c>
      <c r="D23" s="9">
        <v>17915808</v>
      </c>
      <c r="E23" s="9">
        <v>18446700</v>
      </c>
      <c r="F23" s="10">
        <f t="shared" si="0"/>
        <v>2.963260155500663</v>
      </c>
      <c r="G23" s="1"/>
      <c r="H23" s="1"/>
      <c r="I23" s="1"/>
    </row>
    <row r="24" spans="1:9" x14ac:dyDescent="0.25">
      <c r="A24" s="11" t="s">
        <v>58</v>
      </c>
      <c r="B24" s="12">
        <v>267318</v>
      </c>
      <c r="C24" s="12">
        <v>275060</v>
      </c>
      <c r="D24" s="12">
        <v>1884389</v>
      </c>
      <c r="E24" s="12">
        <v>1962954</v>
      </c>
      <c r="F24" s="13">
        <f t="shared" si="0"/>
        <v>4.1692559232727433</v>
      </c>
      <c r="G24" s="1"/>
      <c r="H24" s="1"/>
      <c r="I24" s="1"/>
    </row>
    <row r="25" spans="1:9" x14ac:dyDescent="0.25">
      <c r="A25" s="8" t="s">
        <v>59</v>
      </c>
      <c r="B25" s="9">
        <v>957775</v>
      </c>
      <c r="C25" s="9">
        <v>1019618</v>
      </c>
      <c r="D25" s="9">
        <v>6411410</v>
      </c>
      <c r="E25" s="9">
        <v>6766575</v>
      </c>
      <c r="F25" s="10">
        <f t="shared" si="0"/>
        <v>5.5395770977055037</v>
      </c>
      <c r="G25" s="1"/>
      <c r="H25" s="1"/>
      <c r="I25" s="1"/>
    </row>
    <row r="26" spans="1:9" x14ac:dyDescent="0.25">
      <c r="A26" s="11" t="s">
        <v>60</v>
      </c>
      <c r="B26" s="12">
        <v>376702</v>
      </c>
      <c r="C26" s="12">
        <v>297278</v>
      </c>
      <c r="D26" s="12">
        <v>2696683</v>
      </c>
      <c r="E26" s="12">
        <v>2672937</v>
      </c>
      <c r="F26" s="13">
        <f t="shared" si="0"/>
        <v>-0.88056326976511912</v>
      </c>
      <c r="G26" s="1"/>
      <c r="H26" s="1"/>
      <c r="I26" s="1"/>
    </row>
    <row r="27" spans="1:9" x14ac:dyDescent="0.25">
      <c r="A27" s="8" t="s">
        <v>61</v>
      </c>
      <c r="B27" s="9">
        <v>529637</v>
      </c>
      <c r="C27" s="9">
        <v>491166</v>
      </c>
      <c r="D27" s="9">
        <v>5329467</v>
      </c>
      <c r="E27" s="9">
        <v>5364562</v>
      </c>
      <c r="F27" s="10">
        <f t="shared" si="0"/>
        <v>0.65850862759822348</v>
      </c>
      <c r="G27" s="1"/>
      <c r="H27" s="1"/>
      <c r="I27" s="1"/>
    </row>
    <row r="28" spans="1:9" x14ac:dyDescent="0.25">
      <c r="A28" s="11" t="s">
        <v>62</v>
      </c>
      <c r="B28" s="12">
        <v>11660426</v>
      </c>
      <c r="C28" s="12">
        <v>13287000</v>
      </c>
      <c r="D28" s="12">
        <v>96221518</v>
      </c>
      <c r="E28" s="12">
        <v>92872346</v>
      </c>
      <c r="F28" s="13">
        <f t="shared" si="0"/>
        <v>-3.4806892154829683</v>
      </c>
      <c r="G28" s="1"/>
      <c r="H28" s="1"/>
      <c r="I28" s="1"/>
    </row>
    <row r="29" spans="1:9" x14ac:dyDescent="0.25">
      <c r="A29" s="8" t="s">
        <v>63</v>
      </c>
      <c r="B29" s="9">
        <v>1728094</v>
      </c>
      <c r="C29" s="9">
        <v>1895648</v>
      </c>
      <c r="D29" s="9">
        <v>14911458</v>
      </c>
      <c r="E29" s="9">
        <v>15084999</v>
      </c>
      <c r="F29" s="10">
        <f t="shared" si="0"/>
        <v>1.1638097361103092</v>
      </c>
      <c r="G29" s="1"/>
      <c r="H29" s="1"/>
      <c r="I29" s="1"/>
    </row>
    <row r="30" spans="1:9" x14ac:dyDescent="0.25">
      <c r="A30" s="11" t="s">
        <v>64</v>
      </c>
      <c r="B30" s="12">
        <v>470257</v>
      </c>
      <c r="C30" s="12">
        <v>488598</v>
      </c>
      <c r="D30" s="12">
        <v>3388921</v>
      </c>
      <c r="E30" s="12">
        <v>3645056</v>
      </c>
      <c r="F30" s="13">
        <f t="shared" si="0"/>
        <v>7.5580103519674822</v>
      </c>
      <c r="G30" s="1"/>
      <c r="H30" s="1"/>
      <c r="I30" s="1"/>
    </row>
    <row r="31" spans="1:9" x14ac:dyDescent="0.25">
      <c r="A31" s="8" t="s">
        <v>65</v>
      </c>
      <c r="B31" s="9">
        <v>3166208</v>
      </c>
      <c r="C31" s="9">
        <v>3005256</v>
      </c>
      <c r="D31" s="9">
        <v>24819691</v>
      </c>
      <c r="E31" s="9">
        <v>24483127</v>
      </c>
      <c r="F31" s="10">
        <f t="shared" si="0"/>
        <v>-1.3560362214017943</v>
      </c>
      <c r="G31" s="1"/>
      <c r="H31" s="1"/>
      <c r="I31" s="1"/>
    </row>
    <row r="32" spans="1:9" x14ac:dyDescent="0.25">
      <c r="A32" s="11" t="s">
        <v>66</v>
      </c>
      <c r="B32" s="12">
        <v>9211496</v>
      </c>
      <c r="C32" s="12">
        <v>11372871</v>
      </c>
      <c r="D32" s="12">
        <v>72422252</v>
      </c>
      <c r="E32" s="12">
        <v>87496281</v>
      </c>
      <c r="F32" s="13">
        <f t="shared" si="0"/>
        <v>20.814084875460651</v>
      </c>
      <c r="G32" s="1"/>
      <c r="H32" s="1"/>
      <c r="I32" s="1"/>
    </row>
    <row r="33" spans="1:9" x14ac:dyDescent="0.25">
      <c r="A33" s="8" t="s">
        <v>67</v>
      </c>
      <c r="B33" s="9">
        <v>2239511</v>
      </c>
      <c r="C33" s="9">
        <v>2208069</v>
      </c>
      <c r="D33" s="9">
        <v>19687258</v>
      </c>
      <c r="E33" s="9">
        <v>20784843</v>
      </c>
      <c r="F33" s="10">
        <f t="shared" si="0"/>
        <v>5.5751034501605119</v>
      </c>
      <c r="G33" s="1"/>
      <c r="H33" s="1"/>
      <c r="I33" s="1"/>
    </row>
    <row r="34" spans="1:9" x14ac:dyDescent="0.25">
      <c r="A34" s="11" t="s">
        <v>68</v>
      </c>
      <c r="B34" s="12">
        <v>137303</v>
      </c>
      <c r="C34" s="12">
        <v>125419</v>
      </c>
      <c r="D34" s="12">
        <v>1239422</v>
      </c>
      <c r="E34" s="12">
        <v>1323380</v>
      </c>
      <c r="F34" s="13">
        <f t="shared" si="0"/>
        <v>6.7739639928934565</v>
      </c>
      <c r="G34" s="1"/>
      <c r="H34" s="1"/>
      <c r="I34" s="1"/>
    </row>
    <row r="35" spans="1:9" x14ac:dyDescent="0.25">
      <c r="A35" s="14" t="s">
        <v>69</v>
      </c>
      <c r="B35" s="15">
        <f>SUM(B7:B34)</f>
        <v>120342036</v>
      </c>
      <c r="C35" s="15">
        <f t="shared" ref="C35:E35" si="1">SUM(C7:C34)</f>
        <v>133239700</v>
      </c>
      <c r="D35" s="15">
        <f t="shared" si="1"/>
        <v>876869883</v>
      </c>
      <c r="E35" s="15">
        <f t="shared" si="1"/>
        <v>935943902</v>
      </c>
      <c r="F35" s="16">
        <f t="shared" si="0"/>
        <v>6.7369195983664554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7903053</v>
      </c>
      <c r="C38" s="41">
        <f>D7</f>
        <v>8060036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156129630</v>
      </c>
      <c r="G38" s="42">
        <f>LOOKUP(E38,$A$38:$A$65,$C$38:$C$65)</f>
        <v>141920250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10460777</v>
      </c>
      <c r="C39" s="41">
        <f t="shared" ref="C39:C65" si="5">D8</f>
        <v>9938344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141936860</v>
      </c>
      <c r="G39" s="42">
        <f t="shared" ref="G39:G65" si="8">LOOKUP(E39,$A$38:$A$65,$C$38:$C$65)</f>
        <v>125716899</v>
      </c>
    </row>
    <row r="40" spans="1:9" x14ac:dyDescent="0.25">
      <c r="A40" s="42" t="str">
        <f t="shared" si="3"/>
        <v>ALMERIA</v>
      </c>
      <c r="B40" s="41">
        <f t="shared" si="4"/>
        <v>19337990</v>
      </c>
      <c r="C40" s="41">
        <f t="shared" si="5"/>
        <v>21926158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92872346</v>
      </c>
      <c r="G40" s="42">
        <f t="shared" si="8"/>
        <v>96221518</v>
      </c>
    </row>
    <row r="41" spans="1:9" x14ac:dyDescent="0.25">
      <c r="A41" s="42" t="str">
        <f t="shared" si="3"/>
        <v>AVILES</v>
      </c>
      <c r="B41" s="41">
        <f t="shared" si="4"/>
        <v>4265570</v>
      </c>
      <c r="C41" s="41">
        <f t="shared" si="5"/>
        <v>3193752</v>
      </c>
      <c r="D41" s="41">
        <f t="shared" si="6"/>
        <v>24</v>
      </c>
      <c r="E41" s="42" t="str">
        <f t="shared" si="2"/>
        <v>VALENCIA</v>
      </c>
      <c r="F41" s="42">
        <f t="shared" si="7"/>
        <v>87496281</v>
      </c>
      <c r="G41" s="42">
        <f t="shared" si="8"/>
        <v>72422252</v>
      </c>
    </row>
    <row r="42" spans="1:9" x14ac:dyDescent="0.25">
      <c r="A42" s="42" t="str">
        <f t="shared" si="3"/>
        <v>BAHIA DE ALGECIRAS</v>
      </c>
      <c r="B42" s="41">
        <f t="shared" si="4"/>
        <v>156129630</v>
      </c>
      <c r="C42" s="41">
        <f t="shared" si="5"/>
        <v>141920250</v>
      </c>
      <c r="D42" s="41">
        <f t="shared" si="6"/>
        <v>1</v>
      </c>
      <c r="E42" s="42" t="str">
        <f t="shared" si="2"/>
        <v>LAS PALMAS</v>
      </c>
      <c r="F42" s="42">
        <f t="shared" si="7"/>
        <v>87066487</v>
      </c>
      <c r="G42" s="42">
        <f t="shared" si="8"/>
        <v>84646492</v>
      </c>
    </row>
    <row r="43" spans="1:9" x14ac:dyDescent="0.25">
      <c r="A43" s="42" t="str">
        <f t="shared" si="3"/>
        <v>BAHIA DE CADIZ</v>
      </c>
      <c r="B43" s="41">
        <f t="shared" si="4"/>
        <v>14979400</v>
      </c>
      <c r="C43" s="41">
        <f t="shared" si="5"/>
        <v>14672691</v>
      </c>
      <c r="D43" s="41">
        <f t="shared" si="6"/>
        <v>15</v>
      </c>
      <c r="E43" s="42" t="str">
        <f t="shared" si="2"/>
        <v>BALEARES</v>
      </c>
      <c r="F43" s="42">
        <f t="shared" si="7"/>
        <v>86697411</v>
      </c>
      <c r="G43" s="42">
        <f t="shared" si="8"/>
        <v>81359515</v>
      </c>
    </row>
    <row r="44" spans="1:9" x14ac:dyDescent="0.25">
      <c r="A44" s="42" t="str">
        <f t="shared" si="3"/>
        <v>BALEARES</v>
      </c>
      <c r="B44" s="41">
        <f t="shared" si="4"/>
        <v>86697411</v>
      </c>
      <c r="C44" s="41">
        <f t="shared" si="5"/>
        <v>81359515</v>
      </c>
      <c r="D44" s="41">
        <f t="shared" si="6"/>
        <v>6</v>
      </c>
      <c r="E44" s="42" t="str">
        <f t="shared" si="2"/>
        <v>CEUTA</v>
      </c>
      <c r="F44" s="42">
        <f t="shared" si="7"/>
        <v>37260645</v>
      </c>
      <c r="G44" s="42">
        <f t="shared" si="8"/>
        <v>31201665</v>
      </c>
    </row>
    <row r="45" spans="1:9" x14ac:dyDescent="0.25">
      <c r="A45" s="42" t="str">
        <f t="shared" si="3"/>
        <v>BARCELONA</v>
      </c>
      <c r="B45" s="41">
        <f t="shared" si="4"/>
        <v>141936860</v>
      </c>
      <c r="C45" s="41">
        <f t="shared" si="5"/>
        <v>125716899</v>
      </c>
      <c r="D45" s="41">
        <f t="shared" si="6"/>
        <v>2</v>
      </c>
      <c r="E45" s="42" t="str">
        <f t="shared" si="2"/>
        <v>BILBAO</v>
      </c>
      <c r="F45" s="42">
        <f t="shared" si="7"/>
        <v>32373902</v>
      </c>
      <c r="G45" s="42">
        <f t="shared" si="8"/>
        <v>29627896</v>
      </c>
    </row>
    <row r="46" spans="1:9" x14ac:dyDescent="0.25">
      <c r="A46" s="42" t="str">
        <f t="shared" si="3"/>
        <v>BILBAO</v>
      </c>
      <c r="B46" s="41">
        <f t="shared" si="4"/>
        <v>32373902</v>
      </c>
      <c r="C46" s="41">
        <f t="shared" si="5"/>
        <v>29627896</v>
      </c>
      <c r="D46" s="41">
        <f t="shared" si="6"/>
        <v>8</v>
      </c>
      <c r="E46" s="42" t="str">
        <f t="shared" si="2"/>
        <v>TARRAGONA</v>
      </c>
      <c r="F46" s="42">
        <f t="shared" si="7"/>
        <v>24483127</v>
      </c>
      <c r="G46" s="42">
        <f t="shared" si="8"/>
        <v>24819691</v>
      </c>
    </row>
    <row r="47" spans="1:9" x14ac:dyDescent="0.25">
      <c r="A47" s="42" t="str">
        <f t="shared" si="3"/>
        <v>CARTAGENA</v>
      </c>
      <c r="B47" s="41">
        <f t="shared" si="4"/>
        <v>18893458</v>
      </c>
      <c r="C47" s="41">
        <f t="shared" si="5"/>
        <v>19481876</v>
      </c>
      <c r="D47" s="41">
        <f t="shared" si="6"/>
        <v>12</v>
      </c>
      <c r="E47" s="42" t="str">
        <f t="shared" si="2"/>
        <v>VIGO</v>
      </c>
      <c r="F47" s="42">
        <f t="shared" si="7"/>
        <v>20784843</v>
      </c>
      <c r="G47" s="42">
        <f t="shared" si="8"/>
        <v>19687258</v>
      </c>
    </row>
    <row r="48" spans="1:9" x14ac:dyDescent="0.25">
      <c r="A48" s="42" t="str">
        <f t="shared" si="3"/>
        <v>CASTELLON</v>
      </c>
      <c r="B48" s="41">
        <f t="shared" si="4"/>
        <v>7821066</v>
      </c>
      <c r="C48" s="41">
        <f t="shared" si="5"/>
        <v>7661629</v>
      </c>
      <c r="D48" s="41">
        <f t="shared" si="6"/>
        <v>20</v>
      </c>
      <c r="E48" s="42" t="str">
        <f t="shared" si="2"/>
        <v>ALMERIA</v>
      </c>
      <c r="F48" s="42">
        <f t="shared" si="7"/>
        <v>19337990</v>
      </c>
      <c r="G48" s="42">
        <f t="shared" si="8"/>
        <v>21926158</v>
      </c>
    </row>
    <row r="49" spans="1:7" x14ac:dyDescent="0.25">
      <c r="A49" s="42" t="str">
        <f t="shared" si="3"/>
        <v>CEUTA</v>
      </c>
      <c r="B49" s="41">
        <f t="shared" si="4"/>
        <v>37260645</v>
      </c>
      <c r="C49" s="41">
        <f t="shared" si="5"/>
        <v>31201665</v>
      </c>
      <c r="D49" s="41">
        <f t="shared" si="6"/>
        <v>7</v>
      </c>
      <c r="E49" s="42" t="str">
        <f t="shared" si="2"/>
        <v>CARTAGENA</v>
      </c>
      <c r="F49" s="42">
        <f t="shared" si="7"/>
        <v>18893458</v>
      </c>
      <c r="G49" s="42">
        <f t="shared" si="8"/>
        <v>19481876</v>
      </c>
    </row>
    <row r="50" spans="1:7" x14ac:dyDescent="0.25">
      <c r="A50" s="42" t="str">
        <f t="shared" si="3"/>
        <v>FERROL-SAN CIBRAO</v>
      </c>
      <c r="B50" s="41">
        <f t="shared" si="4"/>
        <v>6752435</v>
      </c>
      <c r="C50" s="41">
        <f t="shared" si="5"/>
        <v>6247812</v>
      </c>
      <c r="D50" s="41">
        <f t="shared" si="6"/>
        <v>22</v>
      </c>
      <c r="E50" s="42" t="str">
        <f t="shared" si="2"/>
        <v>MALAGA</v>
      </c>
      <c r="F50" s="42">
        <f t="shared" si="7"/>
        <v>18446700</v>
      </c>
      <c r="G50" s="42">
        <f t="shared" si="8"/>
        <v>17915808</v>
      </c>
    </row>
    <row r="51" spans="1:7" x14ac:dyDescent="0.25">
      <c r="A51" s="42" t="str">
        <f t="shared" si="3"/>
        <v>GIJON</v>
      </c>
      <c r="B51" s="41">
        <f t="shared" si="4"/>
        <v>9215701</v>
      </c>
      <c r="C51" s="41">
        <f t="shared" si="5"/>
        <v>10828372</v>
      </c>
      <c r="D51" s="41">
        <f t="shared" si="6"/>
        <v>18</v>
      </c>
      <c r="E51" s="42" t="str">
        <f t="shared" si="2"/>
        <v>SANTANDER</v>
      </c>
      <c r="F51" s="42">
        <f t="shared" si="7"/>
        <v>15084999</v>
      </c>
      <c r="G51" s="42">
        <f t="shared" si="8"/>
        <v>14911458</v>
      </c>
    </row>
    <row r="52" spans="1:7" x14ac:dyDescent="0.25">
      <c r="A52" s="42" t="str">
        <f t="shared" si="3"/>
        <v>HUELVA</v>
      </c>
      <c r="B52" s="41">
        <f t="shared" si="4"/>
        <v>13945757</v>
      </c>
      <c r="C52" s="41">
        <f t="shared" si="5"/>
        <v>13458219</v>
      </c>
      <c r="D52" s="41">
        <f t="shared" si="6"/>
        <v>16</v>
      </c>
      <c r="E52" s="42" t="str">
        <f t="shared" si="2"/>
        <v>BAHIA DE CADIZ</v>
      </c>
      <c r="F52" s="42">
        <f t="shared" si="7"/>
        <v>14979400</v>
      </c>
      <c r="G52" s="42">
        <f t="shared" si="8"/>
        <v>14672691</v>
      </c>
    </row>
    <row r="53" spans="1:7" x14ac:dyDescent="0.25">
      <c r="A53" s="42" t="str">
        <f t="shared" si="3"/>
        <v>LAS PALMAS</v>
      </c>
      <c r="B53" s="41">
        <f t="shared" si="4"/>
        <v>87066487</v>
      </c>
      <c r="C53" s="41">
        <f t="shared" si="5"/>
        <v>84646492</v>
      </c>
      <c r="D53" s="41">
        <f t="shared" si="6"/>
        <v>5</v>
      </c>
      <c r="E53" s="42" t="str">
        <f t="shared" si="2"/>
        <v>HUELVA</v>
      </c>
      <c r="F53" s="42">
        <f t="shared" si="7"/>
        <v>13945757</v>
      </c>
      <c r="G53" s="42">
        <f t="shared" si="8"/>
        <v>13458219</v>
      </c>
    </row>
    <row r="54" spans="1:7" x14ac:dyDescent="0.25">
      <c r="A54" s="42" t="str">
        <f t="shared" si="3"/>
        <v>MALAGA</v>
      </c>
      <c r="B54" s="41">
        <f t="shared" si="4"/>
        <v>18446700</v>
      </c>
      <c r="C54" s="41">
        <f t="shared" si="5"/>
        <v>17915808</v>
      </c>
      <c r="D54" s="41">
        <f t="shared" si="6"/>
        <v>13</v>
      </c>
      <c r="E54" s="42" t="str">
        <f t="shared" si="2"/>
        <v>ALICANTE</v>
      </c>
      <c r="F54" s="42">
        <f t="shared" si="7"/>
        <v>10460777</v>
      </c>
      <c r="G54" s="42">
        <f t="shared" si="8"/>
        <v>9938344</v>
      </c>
    </row>
    <row r="55" spans="1:7" x14ac:dyDescent="0.25">
      <c r="A55" s="42" t="str">
        <f t="shared" si="3"/>
        <v>MARIN Y RIA DE PONTEVEDRA</v>
      </c>
      <c r="B55" s="41">
        <f t="shared" si="4"/>
        <v>1962954</v>
      </c>
      <c r="C55" s="41">
        <f t="shared" si="5"/>
        <v>1884389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9215701</v>
      </c>
      <c r="G55" s="42">
        <f t="shared" si="8"/>
        <v>10828372</v>
      </c>
    </row>
    <row r="56" spans="1:7" x14ac:dyDescent="0.25">
      <c r="A56" s="42" t="str">
        <f t="shared" si="3"/>
        <v>MELILLA</v>
      </c>
      <c r="B56" s="41">
        <f t="shared" si="4"/>
        <v>6766575</v>
      </c>
      <c r="C56" s="41">
        <f t="shared" si="5"/>
        <v>6411410</v>
      </c>
      <c r="D56" s="41">
        <f t="shared" si="6"/>
        <v>21</v>
      </c>
      <c r="E56" s="42" t="str">
        <f t="shared" si="2"/>
        <v>A CORUÑA</v>
      </c>
      <c r="F56" s="42">
        <f t="shared" si="9"/>
        <v>7903053</v>
      </c>
      <c r="G56" s="42">
        <f t="shared" si="8"/>
        <v>8060036</v>
      </c>
    </row>
    <row r="57" spans="1:7" x14ac:dyDescent="0.25">
      <c r="A57" s="42" t="str">
        <f t="shared" si="3"/>
        <v>MOTRIL</v>
      </c>
      <c r="B57" s="41">
        <f t="shared" si="4"/>
        <v>2672937</v>
      </c>
      <c r="C57" s="41">
        <f t="shared" si="5"/>
        <v>2696683</v>
      </c>
      <c r="D57" s="41">
        <f t="shared" si="6"/>
        <v>26</v>
      </c>
      <c r="E57" s="42" t="str">
        <f t="shared" si="2"/>
        <v>CASTELLON</v>
      </c>
      <c r="F57" s="42">
        <f t="shared" si="9"/>
        <v>7821066</v>
      </c>
      <c r="G57" s="42">
        <f t="shared" si="8"/>
        <v>7661629</v>
      </c>
    </row>
    <row r="58" spans="1:7" x14ac:dyDescent="0.25">
      <c r="A58" s="42" t="str">
        <f t="shared" si="3"/>
        <v>PASAIA</v>
      </c>
      <c r="B58" s="41">
        <f t="shared" si="4"/>
        <v>5364562</v>
      </c>
      <c r="C58" s="41">
        <f t="shared" si="5"/>
        <v>5329467</v>
      </c>
      <c r="D58" s="41">
        <f t="shared" si="6"/>
        <v>23</v>
      </c>
      <c r="E58" s="42" t="str">
        <f t="shared" si="2"/>
        <v>MELILLA</v>
      </c>
      <c r="F58" s="42">
        <f t="shared" si="9"/>
        <v>6766575</v>
      </c>
      <c r="G58" s="42">
        <f t="shared" si="8"/>
        <v>6411410</v>
      </c>
    </row>
    <row r="59" spans="1:7" x14ac:dyDescent="0.25">
      <c r="A59" s="42" t="str">
        <f t="shared" si="3"/>
        <v>SANTA CRUZ DE TENERIFE</v>
      </c>
      <c r="B59" s="41">
        <f t="shared" si="4"/>
        <v>92872346</v>
      </c>
      <c r="C59" s="41">
        <f t="shared" si="5"/>
        <v>96221518</v>
      </c>
      <c r="D59" s="41">
        <f t="shared" si="6"/>
        <v>3</v>
      </c>
      <c r="E59" s="42" t="str">
        <f t="shared" si="2"/>
        <v>FERROL-SAN CIBRAO</v>
      </c>
      <c r="F59" s="42">
        <f t="shared" si="9"/>
        <v>6752435</v>
      </c>
      <c r="G59" s="42">
        <f t="shared" si="8"/>
        <v>6247812</v>
      </c>
    </row>
    <row r="60" spans="1:7" x14ac:dyDescent="0.25">
      <c r="A60" s="42" t="str">
        <f t="shared" si="3"/>
        <v>SANTANDER</v>
      </c>
      <c r="B60" s="41">
        <f t="shared" si="4"/>
        <v>15084999</v>
      </c>
      <c r="C60" s="41">
        <f t="shared" si="5"/>
        <v>14911458</v>
      </c>
      <c r="D60" s="41">
        <f t="shared" si="6"/>
        <v>14</v>
      </c>
      <c r="E60" s="42" t="str">
        <f t="shared" si="2"/>
        <v>PASAIA</v>
      </c>
      <c r="F60" s="42">
        <f t="shared" si="9"/>
        <v>5364562</v>
      </c>
      <c r="G60" s="42">
        <f t="shared" si="8"/>
        <v>5329467</v>
      </c>
    </row>
    <row r="61" spans="1:7" x14ac:dyDescent="0.25">
      <c r="A61" s="42" t="str">
        <f t="shared" si="3"/>
        <v>SEVILLA</v>
      </c>
      <c r="B61" s="41">
        <f t="shared" si="4"/>
        <v>3645056</v>
      </c>
      <c r="C61" s="41">
        <f t="shared" si="5"/>
        <v>3388921</v>
      </c>
      <c r="D61" s="41">
        <f t="shared" si="6"/>
        <v>25</v>
      </c>
      <c r="E61" s="42" t="str">
        <f t="shared" si="2"/>
        <v>AVILES</v>
      </c>
      <c r="F61" s="42">
        <f t="shared" si="9"/>
        <v>4265570</v>
      </c>
      <c r="G61" s="42">
        <f t="shared" si="8"/>
        <v>3193752</v>
      </c>
    </row>
    <row r="62" spans="1:7" x14ac:dyDescent="0.25">
      <c r="A62" s="42" t="str">
        <f t="shared" si="3"/>
        <v>TARRAGONA</v>
      </c>
      <c r="B62" s="41">
        <f t="shared" si="4"/>
        <v>24483127</v>
      </c>
      <c r="C62" s="41">
        <f t="shared" si="5"/>
        <v>24819691</v>
      </c>
      <c r="D62" s="41">
        <f t="shared" si="6"/>
        <v>9</v>
      </c>
      <c r="E62" s="42" t="str">
        <f t="shared" si="2"/>
        <v>SEVILLA</v>
      </c>
      <c r="F62" s="42">
        <f t="shared" si="9"/>
        <v>3645056</v>
      </c>
      <c r="G62" s="42">
        <f t="shared" si="8"/>
        <v>3388921</v>
      </c>
    </row>
    <row r="63" spans="1:7" x14ac:dyDescent="0.25">
      <c r="A63" s="42" t="str">
        <f t="shared" si="3"/>
        <v>VALENCIA</v>
      </c>
      <c r="B63" s="41">
        <f t="shared" si="4"/>
        <v>87496281</v>
      </c>
      <c r="C63" s="41">
        <f t="shared" si="5"/>
        <v>72422252</v>
      </c>
      <c r="D63" s="41">
        <f t="shared" si="6"/>
        <v>4</v>
      </c>
      <c r="E63" s="42" t="str">
        <f t="shared" si="2"/>
        <v>MOTRIL</v>
      </c>
      <c r="F63" s="42">
        <f t="shared" si="9"/>
        <v>2672937</v>
      </c>
      <c r="G63" s="42">
        <f t="shared" si="8"/>
        <v>2696683</v>
      </c>
    </row>
    <row r="64" spans="1:7" x14ac:dyDescent="0.25">
      <c r="A64" s="42" t="str">
        <f t="shared" si="3"/>
        <v>VIGO</v>
      </c>
      <c r="B64" s="41">
        <f t="shared" si="4"/>
        <v>20784843</v>
      </c>
      <c r="C64" s="41">
        <f t="shared" si="5"/>
        <v>19687258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1962954</v>
      </c>
      <c r="G64" s="42">
        <f t="shared" si="8"/>
        <v>1884389</v>
      </c>
    </row>
    <row r="65" spans="1:7" x14ac:dyDescent="0.25">
      <c r="A65" s="42" t="str">
        <f t="shared" si="3"/>
        <v>VILAGARCIA</v>
      </c>
      <c r="B65" s="41">
        <f t="shared" si="4"/>
        <v>1323380</v>
      </c>
      <c r="C65" s="41">
        <f t="shared" si="5"/>
        <v>1239422</v>
      </c>
      <c r="D65" s="41">
        <f t="shared" si="6"/>
        <v>28</v>
      </c>
      <c r="E65" s="42" t="str">
        <f t="shared" si="2"/>
        <v>VILAGARCIA</v>
      </c>
      <c r="F65" s="42">
        <f t="shared" si="9"/>
        <v>1323380</v>
      </c>
      <c r="G65" s="42">
        <f t="shared" si="8"/>
        <v>1239422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39014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</v>
      </c>
      <c r="C7" s="9">
        <v>8</v>
      </c>
      <c r="D7" s="9">
        <v>33</v>
      </c>
      <c r="E7" s="9">
        <v>39</v>
      </c>
      <c r="F7" s="10">
        <f>((E7*100)/D7)-100</f>
        <v>18.181818181818187</v>
      </c>
      <c r="G7" s="1"/>
      <c r="H7" s="1"/>
      <c r="I7" s="1"/>
    </row>
    <row r="8" spans="1:12" x14ac:dyDescent="0.25">
      <c r="A8" s="11" t="s">
        <v>42</v>
      </c>
      <c r="B8" s="12">
        <v>1</v>
      </c>
      <c r="C8" s="12">
        <v>1</v>
      </c>
      <c r="D8" s="12">
        <v>20</v>
      </c>
      <c r="E8" s="12">
        <v>31</v>
      </c>
      <c r="F8" s="13">
        <f t="shared" ref="F8:F35" si="0">((E8*100)/D8)-100</f>
        <v>55</v>
      </c>
      <c r="G8" s="1"/>
      <c r="H8" s="1"/>
      <c r="I8" s="1"/>
    </row>
    <row r="9" spans="1:12" x14ac:dyDescent="0.25">
      <c r="A9" s="8" t="s">
        <v>43</v>
      </c>
      <c r="B9" s="9">
        <v>8</v>
      </c>
      <c r="C9" s="9">
        <v>6</v>
      </c>
      <c r="D9" s="9">
        <v>32</v>
      </c>
      <c r="E9" s="9">
        <v>27</v>
      </c>
      <c r="F9" s="10">
        <f t="shared" si="0"/>
        <v>-15.625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22</v>
      </c>
      <c r="C12" s="12">
        <v>21</v>
      </c>
      <c r="D12" s="12">
        <v>127</v>
      </c>
      <c r="E12" s="12">
        <v>155</v>
      </c>
      <c r="F12" s="13">
        <f t="shared" si="0"/>
        <v>22.047244094488192</v>
      </c>
      <c r="G12" s="1"/>
      <c r="H12" s="1"/>
      <c r="I12" s="1"/>
    </row>
    <row r="13" spans="1:12" x14ac:dyDescent="0.25">
      <c r="A13" s="8" t="s">
        <v>47</v>
      </c>
      <c r="B13" s="9">
        <v>85</v>
      </c>
      <c r="C13" s="9">
        <v>95</v>
      </c>
      <c r="D13" s="9">
        <v>412</v>
      </c>
      <c r="E13" s="9">
        <v>408</v>
      </c>
      <c r="F13" s="10">
        <f t="shared" si="0"/>
        <v>-0.97087378640776478</v>
      </c>
      <c r="G13" s="1"/>
      <c r="H13" s="1"/>
      <c r="I13" s="1"/>
    </row>
    <row r="14" spans="1:12" x14ac:dyDescent="0.25">
      <c r="A14" s="11" t="s">
        <v>48</v>
      </c>
      <c r="B14" s="12">
        <v>79</v>
      </c>
      <c r="C14" s="12">
        <v>81</v>
      </c>
      <c r="D14" s="12">
        <v>436</v>
      </c>
      <c r="E14" s="12">
        <v>439</v>
      </c>
      <c r="F14" s="13">
        <f t="shared" si="0"/>
        <v>0.68807339449541871</v>
      </c>
      <c r="G14" s="1"/>
      <c r="H14" s="1"/>
      <c r="I14" s="1"/>
    </row>
    <row r="15" spans="1:12" x14ac:dyDescent="0.25">
      <c r="A15" s="8" t="s">
        <v>49</v>
      </c>
      <c r="B15" s="9">
        <v>3</v>
      </c>
      <c r="C15" s="9">
        <v>5</v>
      </c>
      <c r="D15" s="9">
        <v>17</v>
      </c>
      <c r="E15" s="9">
        <v>17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50</v>
      </c>
      <c r="B16" s="12">
        <v>3</v>
      </c>
      <c r="C16" s="12">
        <v>4</v>
      </c>
      <c r="D16" s="12">
        <v>21</v>
      </c>
      <c r="E16" s="12">
        <v>24</v>
      </c>
      <c r="F16" s="13">
        <f t="shared" si="0"/>
        <v>14.285714285714292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7</v>
      </c>
      <c r="E18" s="12">
        <v>4</v>
      </c>
      <c r="F18" s="13">
        <f t="shared" si="0"/>
        <v>-42.857142857142854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1</v>
      </c>
      <c r="D20" s="12">
        <v>1</v>
      </c>
      <c r="E20" s="12">
        <v>3</v>
      </c>
      <c r="F20" s="13">
        <f t="shared" si="0"/>
        <v>200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10</v>
      </c>
      <c r="F21" s="18">
        <f t="shared" si="0"/>
        <v>400</v>
      </c>
      <c r="G21" s="1"/>
      <c r="H21" s="1"/>
      <c r="I21" s="1"/>
    </row>
    <row r="22" spans="1:9" x14ac:dyDescent="0.25">
      <c r="A22" s="11" t="s">
        <v>56</v>
      </c>
      <c r="B22" s="12">
        <v>4</v>
      </c>
      <c r="C22" s="12">
        <v>2</v>
      </c>
      <c r="D22" s="12">
        <v>221</v>
      </c>
      <c r="E22" s="12">
        <v>191</v>
      </c>
      <c r="F22" s="13">
        <f t="shared" si="0"/>
        <v>-13.574660633484157</v>
      </c>
      <c r="G22" s="1"/>
      <c r="H22" s="1"/>
      <c r="I22" s="1"/>
    </row>
    <row r="23" spans="1:9" x14ac:dyDescent="0.25">
      <c r="A23" s="8" t="s">
        <v>57</v>
      </c>
      <c r="B23" s="9">
        <v>10</v>
      </c>
      <c r="C23" s="9">
        <v>11</v>
      </c>
      <c r="D23" s="9">
        <v>129</v>
      </c>
      <c r="E23" s="9">
        <v>128</v>
      </c>
      <c r="F23" s="10">
        <f t="shared" si="0"/>
        <v>-0.77519379844960667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1</v>
      </c>
      <c r="D25" s="9">
        <v>1</v>
      </c>
      <c r="E25" s="9">
        <v>2</v>
      </c>
      <c r="F25" s="10">
        <f t="shared" si="0"/>
        <v>100</v>
      </c>
      <c r="G25" s="1"/>
      <c r="H25" s="1"/>
      <c r="I25" s="1"/>
    </row>
    <row r="26" spans="1:9" x14ac:dyDescent="0.25">
      <c r="A26" s="11" t="s">
        <v>60</v>
      </c>
      <c r="B26" s="12">
        <v>2</v>
      </c>
      <c r="C26" s="12">
        <v>0</v>
      </c>
      <c r="D26" s="12">
        <v>16</v>
      </c>
      <c r="E26" s="12">
        <v>12</v>
      </c>
      <c r="F26" s="13">
        <f t="shared" si="0"/>
        <v>-25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8</v>
      </c>
      <c r="C28" s="12">
        <v>4</v>
      </c>
      <c r="D28" s="12">
        <v>204</v>
      </c>
      <c r="E28" s="12">
        <v>179</v>
      </c>
      <c r="F28" s="13">
        <f t="shared" si="0"/>
        <v>-12.254901960784309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2</v>
      </c>
      <c r="D29" s="9">
        <v>7</v>
      </c>
      <c r="E29" s="9">
        <v>8</v>
      </c>
      <c r="F29" s="10">
        <f t="shared" si="0"/>
        <v>14.285714285714292</v>
      </c>
      <c r="G29" s="1"/>
      <c r="H29" s="1"/>
      <c r="I29" s="1"/>
    </row>
    <row r="30" spans="1:9" x14ac:dyDescent="0.25">
      <c r="A30" s="11" t="s">
        <v>64</v>
      </c>
      <c r="B30" s="12">
        <v>4</v>
      </c>
      <c r="C30" s="12">
        <v>4</v>
      </c>
      <c r="D30" s="12">
        <v>25</v>
      </c>
      <c r="E30" s="12">
        <v>35</v>
      </c>
      <c r="F30" s="13">
        <f t="shared" si="0"/>
        <v>40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1</v>
      </c>
      <c r="D31" s="9">
        <v>3</v>
      </c>
      <c r="E31" s="9">
        <v>3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66</v>
      </c>
      <c r="B32" s="12">
        <v>15</v>
      </c>
      <c r="C32" s="12">
        <v>9</v>
      </c>
      <c r="D32" s="12">
        <v>79</v>
      </c>
      <c r="E32" s="12">
        <v>58</v>
      </c>
      <c r="F32" s="13">
        <f t="shared" si="0"/>
        <v>-26.582278481012665</v>
      </c>
      <c r="G32" s="1"/>
      <c r="H32" s="1"/>
      <c r="I32" s="1"/>
    </row>
    <row r="33" spans="1:9" x14ac:dyDescent="0.25">
      <c r="A33" s="8" t="s">
        <v>67</v>
      </c>
      <c r="B33" s="9">
        <v>11</v>
      </c>
      <c r="C33" s="9">
        <v>8</v>
      </c>
      <c r="D33" s="9">
        <v>58</v>
      </c>
      <c r="E33" s="9">
        <v>60</v>
      </c>
      <c r="F33" s="10">
        <f t="shared" si="0"/>
        <v>3.448275862068968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1</v>
      </c>
      <c r="D34" s="12">
        <v>8</v>
      </c>
      <c r="E34" s="12">
        <v>12</v>
      </c>
      <c r="F34" s="13">
        <f t="shared" si="0"/>
        <v>50</v>
      </c>
      <c r="G34" s="1"/>
      <c r="H34" s="1"/>
      <c r="I34" s="1"/>
    </row>
    <row r="35" spans="1:9" x14ac:dyDescent="0.25">
      <c r="A35" s="14" t="s">
        <v>69</v>
      </c>
      <c r="B35" s="15">
        <f>SUM(B7:B34)</f>
        <v>258</v>
      </c>
      <c r="C35" s="15">
        <f t="shared" ref="C35:E35" si="1">SUM(C7:C34)</f>
        <v>265</v>
      </c>
      <c r="D35" s="15">
        <f t="shared" si="1"/>
        <v>1859</v>
      </c>
      <c r="E35" s="15">
        <f t="shared" si="1"/>
        <v>1851</v>
      </c>
      <c r="F35" s="16">
        <f t="shared" si="0"/>
        <v>-0.43033889187735497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39</v>
      </c>
      <c r="C38" s="41">
        <f>D7</f>
        <v>33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439</v>
      </c>
      <c r="G38" s="42">
        <f>LOOKUP(E38,$A$38:$A$65,$C$38:$C$65)</f>
        <v>436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31</v>
      </c>
      <c r="C39" s="41">
        <f t="shared" ref="C39:C65" si="5">D8</f>
        <v>20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408</v>
      </c>
      <c r="G39" s="42">
        <f t="shared" ref="G39:G65" si="8">LOOKUP(E39,$A$38:$A$65,$C$38:$C$65)</f>
        <v>412</v>
      </c>
    </row>
    <row r="40" spans="1:9" x14ac:dyDescent="0.25">
      <c r="A40" s="42" t="str">
        <f t="shared" si="3"/>
        <v>ALMERIA</v>
      </c>
      <c r="B40" s="41">
        <f t="shared" si="4"/>
        <v>27</v>
      </c>
      <c r="C40" s="41">
        <f t="shared" si="5"/>
        <v>32</v>
      </c>
      <c r="D40" s="41">
        <f t="shared" si="6"/>
        <v>12</v>
      </c>
      <c r="E40" s="42" t="str">
        <f t="shared" si="2"/>
        <v>LAS PALMAS</v>
      </c>
      <c r="F40" s="42">
        <f t="shared" si="7"/>
        <v>191</v>
      </c>
      <c r="G40" s="42">
        <f t="shared" si="8"/>
        <v>221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179</v>
      </c>
      <c r="G41" s="42">
        <f t="shared" si="8"/>
        <v>204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23</v>
      </c>
      <c r="E42" s="42" t="str">
        <f t="shared" si="2"/>
        <v>BAHIA DE CADIZ</v>
      </c>
      <c r="F42" s="42">
        <f t="shared" si="7"/>
        <v>155</v>
      </c>
      <c r="G42" s="42">
        <f t="shared" si="8"/>
        <v>127</v>
      </c>
    </row>
    <row r="43" spans="1:9" x14ac:dyDescent="0.25">
      <c r="A43" s="42" t="str">
        <f t="shared" si="3"/>
        <v>BAHIA DE CADIZ</v>
      </c>
      <c r="B43" s="41">
        <f t="shared" si="4"/>
        <v>155</v>
      </c>
      <c r="C43" s="41">
        <f t="shared" si="5"/>
        <v>127</v>
      </c>
      <c r="D43" s="41">
        <f t="shared" si="6"/>
        <v>5</v>
      </c>
      <c r="E43" s="42" t="str">
        <f t="shared" si="2"/>
        <v>MALAGA</v>
      </c>
      <c r="F43" s="42">
        <f t="shared" si="7"/>
        <v>128</v>
      </c>
      <c r="G43" s="42">
        <f t="shared" si="8"/>
        <v>129</v>
      </c>
    </row>
    <row r="44" spans="1:9" x14ac:dyDescent="0.25">
      <c r="A44" s="42" t="str">
        <f t="shared" si="3"/>
        <v>BALEARES</v>
      </c>
      <c r="B44" s="41">
        <f t="shared" si="4"/>
        <v>408</v>
      </c>
      <c r="C44" s="41">
        <f t="shared" si="5"/>
        <v>412</v>
      </c>
      <c r="D44" s="41">
        <f t="shared" si="6"/>
        <v>2</v>
      </c>
      <c r="E44" s="42" t="str">
        <f t="shared" si="2"/>
        <v>VIGO</v>
      </c>
      <c r="F44" s="42">
        <f t="shared" si="7"/>
        <v>60</v>
      </c>
      <c r="G44" s="42">
        <f t="shared" si="8"/>
        <v>58</v>
      </c>
    </row>
    <row r="45" spans="1:9" x14ac:dyDescent="0.25">
      <c r="A45" s="42" t="str">
        <f t="shared" si="3"/>
        <v>BARCELONA</v>
      </c>
      <c r="B45" s="41">
        <f t="shared" si="4"/>
        <v>439</v>
      </c>
      <c r="C45" s="41">
        <f t="shared" si="5"/>
        <v>436</v>
      </c>
      <c r="D45" s="41">
        <f t="shared" si="6"/>
        <v>1</v>
      </c>
      <c r="E45" s="42" t="str">
        <f t="shared" si="2"/>
        <v>VALENCIA</v>
      </c>
      <c r="F45" s="42">
        <f t="shared" si="7"/>
        <v>58</v>
      </c>
      <c r="G45" s="42">
        <f t="shared" si="8"/>
        <v>79</v>
      </c>
    </row>
    <row r="46" spans="1:9" x14ac:dyDescent="0.25">
      <c r="A46" s="42" t="str">
        <f t="shared" si="3"/>
        <v>BILBAO</v>
      </c>
      <c r="B46" s="41">
        <f t="shared" si="4"/>
        <v>17</v>
      </c>
      <c r="C46" s="41">
        <f t="shared" si="5"/>
        <v>17</v>
      </c>
      <c r="D46" s="41">
        <f t="shared" si="6"/>
        <v>14</v>
      </c>
      <c r="E46" s="42" t="str">
        <f t="shared" si="2"/>
        <v>A CORUÑA</v>
      </c>
      <c r="F46" s="42">
        <f t="shared" si="7"/>
        <v>39</v>
      </c>
      <c r="G46" s="42">
        <f t="shared" si="8"/>
        <v>33</v>
      </c>
    </row>
    <row r="47" spans="1:9" x14ac:dyDescent="0.25">
      <c r="A47" s="42" t="str">
        <f t="shared" si="3"/>
        <v>CARTAGENA</v>
      </c>
      <c r="B47" s="41">
        <f t="shared" si="4"/>
        <v>24</v>
      </c>
      <c r="C47" s="41">
        <f t="shared" si="5"/>
        <v>21</v>
      </c>
      <c r="D47" s="41">
        <f t="shared" si="6"/>
        <v>13</v>
      </c>
      <c r="E47" s="42" t="str">
        <f t="shared" si="2"/>
        <v>SEVILLA</v>
      </c>
      <c r="F47" s="42">
        <f t="shared" si="7"/>
        <v>35</v>
      </c>
      <c r="G47" s="42">
        <f t="shared" si="8"/>
        <v>25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31</v>
      </c>
      <c r="G48" s="42">
        <f t="shared" si="8"/>
        <v>20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7</v>
      </c>
      <c r="D49" s="41">
        <f t="shared" si="6"/>
        <v>19</v>
      </c>
      <c r="E49" s="42" t="str">
        <f t="shared" si="2"/>
        <v>ALMERIA</v>
      </c>
      <c r="F49" s="42">
        <f t="shared" si="7"/>
        <v>27</v>
      </c>
      <c r="G49" s="42">
        <f t="shared" si="8"/>
        <v>32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0</v>
      </c>
      <c r="D50" s="41">
        <f t="shared" si="6"/>
        <v>23</v>
      </c>
      <c r="E50" s="42" t="str">
        <f t="shared" si="2"/>
        <v>CARTAGENA</v>
      </c>
      <c r="F50" s="42">
        <f t="shared" si="7"/>
        <v>24</v>
      </c>
      <c r="G50" s="42">
        <f t="shared" si="8"/>
        <v>21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1</v>
      </c>
      <c r="D51" s="41">
        <f t="shared" si="6"/>
        <v>23</v>
      </c>
      <c r="E51" s="42" t="str">
        <f t="shared" si="2"/>
        <v>BILBAO</v>
      </c>
      <c r="F51" s="42">
        <f t="shared" si="7"/>
        <v>17</v>
      </c>
      <c r="G51" s="42">
        <f t="shared" si="8"/>
        <v>17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2</v>
      </c>
      <c r="D52" s="41">
        <f t="shared" si="6"/>
        <v>17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191</v>
      </c>
      <c r="C53" s="41">
        <f t="shared" si="5"/>
        <v>221</v>
      </c>
      <c r="D53" s="41">
        <f t="shared" si="6"/>
        <v>3</v>
      </c>
      <c r="E53" s="42" t="str">
        <f t="shared" si="2"/>
        <v>MOTRIL</v>
      </c>
      <c r="F53" s="42">
        <f t="shared" si="7"/>
        <v>12</v>
      </c>
      <c r="G53" s="42">
        <f t="shared" si="8"/>
        <v>16</v>
      </c>
    </row>
    <row r="54" spans="1:7" x14ac:dyDescent="0.25">
      <c r="A54" s="42" t="str">
        <f t="shared" si="3"/>
        <v>MALAGA</v>
      </c>
      <c r="B54" s="41">
        <f t="shared" si="4"/>
        <v>128</v>
      </c>
      <c r="C54" s="41">
        <f t="shared" si="5"/>
        <v>129</v>
      </c>
      <c r="D54" s="41">
        <f t="shared" si="6"/>
        <v>6</v>
      </c>
      <c r="E54" s="42" t="str">
        <f t="shared" si="2"/>
        <v>HUELVA</v>
      </c>
      <c r="F54" s="42">
        <f t="shared" si="7"/>
        <v>10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8</v>
      </c>
      <c r="G55" s="42">
        <f t="shared" si="8"/>
        <v>7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1</v>
      </c>
      <c r="D56" s="41">
        <f t="shared" si="6"/>
        <v>24</v>
      </c>
      <c r="E56" s="42" t="str">
        <f t="shared" si="2"/>
        <v>CEUTA</v>
      </c>
      <c r="F56" s="42">
        <f t="shared" si="9"/>
        <v>4</v>
      </c>
      <c r="G56" s="42">
        <f t="shared" si="8"/>
        <v>7</v>
      </c>
    </row>
    <row r="57" spans="1:7" x14ac:dyDescent="0.25">
      <c r="A57" s="42" t="str">
        <f t="shared" si="3"/>
        <v>MOTRIL</v>
      </c>
      <c r="B57" s="41">
        <f t="shared" si="4"/>
        <v>12</v>
      </c>
      <c r="C57" s="41">
        <f t="shared" si="5"/>
        <v>16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179</v>
      </c>
      <c r="C59" s="41">
        <f t="shared" si="5"/>
        <v>204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7</v>
      </c>
      <c r="D60" s="41">
        <f t="shared" si="6"/>
        <v>18</v>
      </c>
      <c r="E60" s="42" t="str">
        <f t="shared" si="2"/>
        <v>BAHIA DE ALGECIRAS</v>
      </c>
      <c r="F60" s="42">
        <f t="shared" si="9"/>
        <v>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35</v>
      </c>
      <c r="C61" s="41">
        <f t="shared" si="5"/>
        <v>25</v>
      </c>
      <c r="D61" s="41">
        <f t="shared" si="6"/>
        <v>10</v>
      </c>
      <c r="E61" s="42" t="str">
        <f t="shared" si="2"/>
        <v>MELILLA</v>
      </c>
      <c r="F61" s="42">
        <f t="shared" si="9"/>
        <v>2</v>
      </c>
      <c r="G61" s="42">
        <f t="shared" si="8"/>
        <v>1</v>
      </c>
    </row>
    <row r="62" spans="1:7" x14ac:dyDescent="0.25">
      <c r="A62" s="42" t="str">
        <f t="shared" si="3"/>
        <v>TARRAGONA</v>
      </c>
      <c r="B62" s="41">
        <f t="shared" si="4"/>
        <v>3</v>
      </c>
      <c r="C62" s="41">
        <f t="shared" si="5"/>
        <v>3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58</v>
      </c>
      <c r="C63" s="41">
        <f t="shared" si="5"/>
        <v>79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60</v>
      </c>
      <c r="C64" s="41">
        <f t="shared" si="5"/>
        <v>58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</v>
      </c>
      <c r="C65" s="41">
        <f t="shared" si="5"/>
        <v>8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0576BB70-69C4-4952-8D78-DBE23ACFA4DC}"/>
</file>

<file path=customXml/itemProps2.xml><?xml version="1.0" encoding="utf-8"?>
<ds:datastoreItem xmlns:ds="http://schemas.openxmlformats.org/officeDocument/2006/customXml" ds:itemID="{0D3C4D61-0036-4BC4-BB13-1D303F6FDFA2}"/>
</file>

<file path=customXml/itemProps3.xml><?xml version="1.0" encoding="utf-8"?>
<ds:datastoreItem xmlns:ds="http://schemas.openxmlformats.org/officeDocument/2006/customXml" ds:itemID="{0880A9D0-2C7E-4993-8C51-6DF971130A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2017-10-06T11:48:03Z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