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worksheets/sheet3.xml" ContentType="application/vnd.openxmlformats-officedocument.spreadsheetml.worksheet+xml"/>
  <Override PartName="/xl/drawings/drawing20.xml" ContentType="application/vnd.openxmlformats-officedocument.drawing+xml"/>
  <Override PartName="/xl/charts/colors18.xml" ContentType="application/vnd.ms-office.chartcolorstyle+xml"/>
  <Override PartName="/xl/charts/style18.xml" ContentType="application/vnd.ms-office.chartstyle+xml"/>
  <Override PartName="/xl/charts/chart18.xml" ContentType="application/vnd.openxmlformats-officedocument.drawingml.chart+xml"/>
  <Override PartName="/xl/worksheets/sheet2.xml" ContentType="application/vnd.openxmlformats-officedocument.spreadsheetml.worksheet+xml"/>
  <Override PartName="/xl/drawings/drawing19.xml" ContentType="application/vnd.openxmlformats-officedocument.drawing+xml"/>
  <Override PartName="/xl/charts/colors17.xml" ContentType="application/vnd.ms-office.chartcolorstyle+xml"/>
  <Override PartName="/xl/charts/style17.xml" ContentType="application/vnd.ms-office.chartstyle+xml"/>
  <Override PartName="/xl/drawings/drawing16.xml" ContentType="application/vnd.openxmlformats-officedocument.drawing+xml"/>
  <Override PartName="/xl/charts/colors14.xml" ContentType="application/vnd.ms-office.chartcolorstyle+xml"/>
  <Override PartName="/xl/charts/style14.xml" ContentType="application/vnd.ms-office.chartstyle+xml"/>
  <Override PartName="/xl/charts/chart14.xml" ContentType="application/vnd.openxmlformats-officedocument.drawingml.chart+xml"/>
  <Override PartName="/xl/drawings/drawing15.xml" ContentType="application/vnd.openxmlformats-officedocument.drawing+xml"/>
  <Override PartName="/xl/worksheets/sheet1.xml" ContentType="application/vnd.openxmlformats-officedocument.spreadsheetml.worksheet+xml"/>
  <Override PartName="/xl/charts/style13.xml" ContentType="application/vnd.ms-office.chartstyle+xml"/>
  <Override PartName="/xl/charts/chart13.xml" ContentType="application/vnd.openxmlformats-officedocument.drawingml.chart+xml"/>
  <Override PartName="/xl/charts/chart15.xml" ContentType="application/vnd.openxmlformats-officedocument.drawingml.chart+xml"/>
  <Override PartName="/xl/charts/style15.xml" ContentType="application/vnd.ms-office.chartstyle+xml"/>
  <Override PartName="/xl/charts/chart17.xml" ContentType="application/vnd.openxmlformats-officedocument.drawingml.chart+xml"/>
  <Override PartName="/xl/drawings/drawing18.xml" ContentType="application/vnd.openxmlformats-officedocument.drawing+xml"/>
  <Override PartName="/xl/charts/colors16.xml" ContentType="application/vnd.ms-office.chartcolorstyle+xml"/>
  <Override PartName="/xl/charts/style16.xml" ContentType="application/vnd.ms-office.chartstyle+xml"/>
  <Override PartName="/xl/charts/chart16.xml" ContentType="application/vnd.openxmlformats-officedocument.drawingml.chart+xml"/>
  <Override PartName="/xl/drawings/drawing17.xml" ContentType="application/vnd.openxmlformats-officedocument.drawing+xml"/>
  <Override PartName="/xl/charts/colors15.xml" ContentType="application/vnd.ms-office.chartcolorstyle+xml"/>
  <Override PartName="/xl/charts/colors13.xml" ContentType="application/vnd.ms-office.chartcolorstyle+xml"/>
  <Override PartName="/xl/worksheets/sheet5.xml" ContentType="application/vnd.openxmlformats-officedocument.spreadsheetml.workshee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olors1.xml" ContentType="application/vnd.ms-office.chartcolorstyle+xml"/>
  <Override PartName="/xl/charts/colors3.xml" ContentType="application/vnd.ms-office.chartcolorstyle+xml"/>
  <Override PartName="/xl/drawings/drawing5.xml" ContentType="application/vnd.openxmlformats-officedocument.drawing+xml"/>
  <Override PartName="/xl/drawings/drawing7.xml" ContentType="application/vnd.openxmlformats-officedocument.drawing+xml"/>
  <Override PartName="/xl/drawings/drawing14.xml" ContentType="application/vnd.openxmlformats-officedocument.drawing+xml"/>
  <Override PartName="/xl/charts/style5.xml" ContentType="application/vnd.ms-office.chartstyle+xml"/>
  <Override PartName="/xl/charts/chart5.xml" ContentType="application/vnd.openxmlformats-officedocument.drawingml.chart+xml"/>
  <Override PartName="/xl/drawings/drawing6.xml" ContentType="application/vnd.openxmlformats-officedocument.drawing+xml"/>
  <Override PartName="/xl/charts/colors4.xml" ContentType="application/vnd.ms-office.chartcolorstyle+xml"/>
  <Override PartName="/xl/charts/style4.xml" ContentType="application/vnd.ms-office.chartstyle+xml"/>
  <Override PartName="/xl/charts/chart4.xml" ContentType="application/vnd.openxmlformats-officedocument.drawingml.chart+xml"/>
  <Override PartName="/xl/charts/style1.xml" ContentType="application/vnd.ms-office.chartstyle+xml"/>
  <Override PartName="/xl/charts/chart1.xml" ContentType="application/vnd.openxmlformats-officedocument.drawingml.chart+xml"/>
  <Override PartName="/xl/worksheets/sheet14.xml" ContentType="application/vnd.openxmlformats-officedocument.spreadsheetml.worksheet+xml"/>
  <Override PartName="/xl/worksheets/sheet13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8.xml" ContentType="application/vnd.openxmlformats-officedocument.spreadsheetml.worksheet+xml"/>
  <Override PartName="/xl/charts/colors5.xml" ContentType="application/vnd.ms-office.chartcolorstyle+xml"/>
  <Override PartName="/xl/charts/style6.xml" ContentType="application/vnd.ms-office.chartstyle+xml"/>
  <Override PartName="/xl/charts/style10.xml" ContentType="application/vnd.ms-office.chartstyle+xml"/>
  <Override PartName="/xl/charts/chart10.xml" ContentType="application/vnd.openxmlformats-officedocument.drawingml.chart+xml"/>
  <Override PartName="/xl/drawings/drawing11.xml" ContentType="application/vnd.openxmlformats-officedocument.drawing+xml"/>
  <Override PartName="/xl/charts/colors9.xml" ContentType="application/vnd.ms-office.chartcolorstyle+xml"/>
  <Override PartName="/xl/charts/style9.xml" ContentType="application/vnd.ms-office.chartstyle+xml"/>
  <Override PartName="/xl/charts/chart6.xml" ContentType="application/vnd.openxmlformats-officedocument.drawingml.chart+xml"/>
  <Override PartName="/xl/charts/colors10.xml" ContentType="application/vnd.ms-office.chartcolorstyle+xml"/>
  <Override PartName="/xl/drawings/drawing12.xml" ContentType="application/vnd.openxmlformats-officedocument.drawing+xml"/>
  <Override PartName="/xl/charts/colors12.xml" ContentType="application/vnd.ms-office.chartcolorstyle+xml"/>
  <Override PartName="/xl/charts/style12.xml" ContentType="application/vnd.ms-office.chartstyle+xml"/>
  <Override PartName="/xl/charts/chart12.xml" ContentType="application/vnd.openxmlformats-officedocument.drawingml.chart+xml"/>
  <Override PartName="/xl/drawings/drawing13.xml" ContentType="application/vnd.openxmlformats-officedocument.drawing+xml"/>
  <Override PartName="/xl/charts/colors11.xml" ContentType="application/vnd.ms-office.chartcolorstyle+xml"/>
  <Override PartName="/xl/charts/style11.xml" ContentType="application/vnd.ms-office.chartstyle+xml"/>
  <Override PartName="/xl/charts/chart11.xml" ContentType="application/vnd.openxmlformats-officedocument.drawingml.chart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olors8.xml" ContentType="application/vnd.ms-office.chartcolorstyle+xml"/>
  <Override PartName="/xl/charts/style7.xml" ContentType="application/vnd.ms-office.chartstyle+xml"/>
  <Override PartName="/xl/charts/chart8.xml" ContentType="application/vnd.openxmlformats-officedocument.drawingml.chart+xml"/>
  <Override PartName="/xl/charts/colors7.xml" ContentType="application/vnd.ms-office.chartcolorstyle+xml"/>
  <Override PartName="/xl/charts/chart7.xml" ContentType="application/vnd.openxmlformats-officedocument.drawingml.chart+xml"/>
  <Override PartName="/xl/charts/colors6.xml" ContentType="application/vnd.ms-office.chartcolorstyle+xml"/>
  <Override PartName="/xl/charts/style8.xml" ContentType="application/vnd.ms-office.chartstyle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ESTADISTICA\Web e Intranet\Web\RESUMENES PARA SUBIR A LA WEB\"/>
    </mc:Choice>
  </mc:AlternateContent>
  <bookViews>
    <workbookView xWindow="480" yWindow="45" windowWidth="22110" windowHeight="13485"/>
  </bookViews>
  <sheets>
    <sheet name="Resumen general" sheetId="4" r:id="rId1"/>
    <sheet name="Total tráfico" sheetId="5" r:id="rId2"/>
    <sheet name="Total presentación" sheetId="6" r:id="rId3"/>
    <sheet name="Líquidos" sheetId="7" r:id="rId4"/>
    <sheet name="Sólidos" sheetId="8" r:id="rId5"/>
    <sheet name="Mercancía general" sheetId="9" r:id="rId6"/>
    <sheet name="Pesca" sheetId="10" r:id="rId7"/>
    <sheet name="Avituallamiento" sheetId="11" r:id="rId8"/>
    <sheet name="Mercancías tránsito" sheetId="12" r:id="rId9"/>
    <sheet name="Mercan. contene. tránsito" sheetId="13" r:id="rId10"/>
    <sheet name="Mercancías contenedores" sheetId="14" r:id="rId11"/>
    <sheet name="Ro-Ro" sheetId="15" r:id="rId12"/>
    <sheet name="TEUS" sheetId="16" r:id="rId13"/>
    <sheet name="TEUS tránsito" sheetId="17" r:id="rId14"/>
    <sheet name="Pasajeros total" sheetId="21" r:id="rId15"/>
    <sheet name="Pasajeros crucero" sheetId="22" r:id="rId16"/>
    <sheet name="Vehículos régimen pasaje" sheetId="23" r:id="rId17"/>
    <sheet name="Buques número" sheetId="24" r:id="rId18"/>
    <sheet name="Buques GT" sheetId="25" r:id="rId19"/>
    <sheet name="Cruceros" sheetId="26" r:id="rId20"/>
  </sheets>
  <definedNames>
    <definedName name="_xlnm.Print_Area" localSheetId="7">Avituallamiento!$A$1:$M$35</definedName>
    <definedName name="_xlnm.Print_Area" localSheetId="18">'Buques GT'!$A$1:$M$35</definedName>
    <definedName name="_xlnm.Print_Area" localSheetId="17">'Buques número'!$A$1:$M$35</definedName>
    <definedName name="_xlnm.Print_Area" localSheetId="19">Cruceros!$A$1:$M$35</definedName>
    <definedName name="_xlnm.Print_Area" localSheetId="3">Líquidos!$A$1:$M$35</definedName>
    <definedName name="_xlnm.Print_Area" localSheetId="9">'Mercan. contene. tránsito'!$A$1:$M$35</definedName>
    <definedName name="_xlnm.Print_Area" localSheetId="5">'Mercancía general'!$A$1:$M$35</definedName>
    <definedName name="_xlnm.Print_Area" localSheetId="10">'Mercancías contenedores'!$A$1:$M$35</definedName>
    <definedName name="_xlnm.Print_Area" localSheetId="8">'Mercancías tránsito'!$A$1:$M$35</definedName>
    <definedName name="_xlnm.Print_Area" localSheetId="15">'Pasajeros crucero'!$A$1:$M$35</definedName>
    <definedName name="_xlnm.Print_Area" localSheetId="14">'Pasajeros total'!$A$1:$M$35</definedName>
    <definedName name="_xlnm.Print_Area" localSheetId="6">Pesca!$A$1:$M$35</definedName>
    <definedName name="_xlnm.Print_Area" localSheetId="0">'Resumen general'!$A$1:$I$31</definedName>
    <definedName name="_xlnm.Print_Area" localSheetId="11">'Ro-Ro'!$A$1:$M$35</definedName>
    <definedName name="_xlnm.Print_Area" localSheetId="4">Sólidos!$A$1:$M$35</definedName>
    <definedName name="_xlnm.Print_Area" localSheetId="12">TEUS!$A$1:$M$35</definedName>
    <definedName name="_xlnm.Print_Area" localSheetId="13">'TEUS tránsito'!$A$1:$M$35</definedName>
    <definedName name="_xlnm.Print_Area" localSheetId="2">'Total presentación'!$A$1:$M$35</definedName>
    <definedName name="_xlnm.Print_Area" localSheetId="1">'Total tráfico'!$A$1:$M$35</definedName>
    <definedName name="_xlnm.Print_Area" localSheetId="16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#REF!</definedName>
    <definedName name="LblRes10_2_Mes">#REF!</definedName>
    <definedName name="LblRes10_3_Acum">#REF!</definedName>
    <definedName name="LblRes10_3_Mes">#REF!</definedName>
    <definedName name="LblRes10_4_Acum">#REF!</definedName>
    <definedName name="LblRes10_4_Mes">#REF!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L5" i="25" l="1"/>
  <c r="L5" i="24"/>
  <c r="L5" i="23"/>
  <c r="L5" i="22"/>
  <c r="L5" i="21"/>
  <c r="L5" i="17"/>
  <c r="L5" i="16"/>
  <c r="L5" i="15"/>
  <c r="L5" i="14"/>
  <c r="L5" i="13"/>
  <c r="L5" i="12"/>
  <c r="L5" i="11"/>
  <c r="L5" i="10"/>
  <c r="L5" i="9"/>
  <c r="L5" i="8"/>
  <c r="L5" i="7"/>
  <c r="L5" i="6"/>
  <c r="L5" i="26"/>
  <c r="L5" i="5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C37" i="11"/>
  <c r="G37" i="11" s="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B37" i="15"/>
  <c r="F37" i="15" s="1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B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B37" i="7"/>
  <c r="F37" i="7" s="1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B37" i="6" s="1"/>
  <c r="F37" i="6" s="1"/>
  <c r="E6" i="7"/>
  <c r="E6" i="8"/>
  <c r="B37" i="8" s="1"/>
  <c r="F37" i="8" s="1"/>
  <c r="E6" i="9"/>
  <c r="B37" i="9" s="1"/>
  <c r="F37" i="9" s="1"/>
  <c r="E6" i="10"/>
  <c r="B37" i="10" s="1"/>
  <c r="F37" i="10" s="1"/>
  <c r="E6" i="11"/>
  <c r="B37" i="11" s="1"/>
  <c r="F37" i="11" s="1"/>
  <c r="E6" i="12"/>
  <c r="B37" i="12" s="1"/>
  <c r="F37" i="12" s="1"/>
  <c r="E6" i="13"/>
  <c r="B37" i="13" s="1"/>
  <c r="F37" i="13" s="1"/>
  <c r="E6" i="14"/>
  <c r="B37" i="14" s="1"/>
  <c r="F37" i="14" s="1"/>
  <c r="E6" i="15"/>
  <c r="E6" i="16"/>
  <c r="B37" i="16" s="1"/>
  <c r="F37" i="16" s="1"/>
  <c r="E6" i="17"/>
  <c r="B37" i="17" s="1"/>
  <c r="F37" i="17" s="1"/>
  <c r="E6" i="21"/>
  <c r="B37" i="21" s="1"/>
  <c r="F37" i="21" s="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B37" i="24" s="1"/>
  <c r="F37" i="24" s="1"/>
  <c r="D6" i="6"/>
  <c r="C37" i="6" s="1"/>
  <c r="G37" i="6" s="1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D6" i="12"/>
  <c r="C37" i="12" s="1"/>
  <c r="G37" i="12" s="1"/>
  <c r="D6" i="13"/>
  <c r="C37" i="13" s="1"/>
  <c r="G37" i="13" s="1"/>
  <c r="D6" i="14"/>
  <c r="C37" i="14" s="1"/>
  <c r="G37" i="14" s="1"/>
  <c r="D6" i="15"/>
  <c r="C37" i="15" s="1"/>
  <c r="G37" i="15" s="1"/>
  <c r="D6" i="16"/>
  <c r="C37" i="16" s="1"/>
  <c r="G37" i="16" s="1"/>
  <c r="D6" i="17"/>
  <c r="C37" i="17" s="1"/>
  <c r="G37" i="17" s="1"/>
  <c r="D6" i="21"/>
  <c r="C37" i="21" s="1"/>
  <c r="G37" i="21" s="1"/>
  <c r="D6" i="22"/>
  <c r="C37" i="22" s="1"/>
  <c r="G37" i="22" s="1"/>
  <c r="D6" i="23"/>
  <c r="C37" i="23" s="1"/>
  <c r="G37" i="23" s="1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21"/>
  <c r="B5" i="22"/>
  <c r="B5" i="24"/>
  <c r="B5" i="25"/>
  <c r="B5" i="26"/>
  <c r="B5" i="23"/>
  <c r="D43" i="21" l="1"/>
  <c r="D47" i="21"/>
  <c r="D55" i="24"/>
  <c r="D50" i="24"/>
  <c r="D58" i="24"/>
  <c r="D53" i="24"/>
  <c r="D51" i="24"/>
  <c r="D48" i="23"/>
  <c r="D54" i="23"/>
  <c r="D44" i="23"/>
  <c r="D40" i="22"/>
  <c r="D41" i="21"/>
  <c r="D59" i="21"/>
  <c r="D42" i="21"/>
  <c r="D49" i="21"/>
  <c r="D60" i="17"/>
  <c r="D56" i="15"/>
  <c r="D49" i="13"/>
  <c r="D45" i="12"/>
  <c r="D47" i="11"/>
  <c r="D46" i="11"/>
  <c r="D39" i="7"/>
  <c r="D44" i="26"/>
  <c r="D50" i="26"/>
  <c r="D51" i="25"/>
  <c r="D63" i="24"/>
  <c r="D65" i="24"/>
  <c r="D49" i="23"/>
  <c r="D63" i="23"/>
  <c r="D46" i="22"/>
  <c r="D45" i="22"/>
  <c r="D39" i="21"/>
  <c r="D59" i="17"/>
  <c r="D57" i="12"/>
  <c r="D65" i="12"/>
  <c r="D52" i="13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5" i="7"/>
  <c r="D42" i="26"/>
  <c r="D59" i="26"/>
  <c r="D43" i="25"/>
  <c r="D47" i="25"/>
  <c r="D55" i="25"/>
  <c r="D39" i="22"/>
  <c r="D60" i="22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4" i="16"/>
  <c r="D57" i="16"/>
  <c r="D55" i="14"/>
  <c r="D65" i="14"/>
  <c r="D65" i="25"/>
  <c r="D51" i="7"/>
  <c r="D52" i="26"/>
  <c r="D43" i="26"/>
  <c r="D58" i="25"/>
  <c r="D41" i="23"/>
  <c r="D48" i="22"/>
  <c r="D42" i="7"/>
  <c r="D45" i="26"/>
  <c r="D50" i="25"/>
  <c r="D62" i="24"/>
  <c r="D64" i="24"/>
  <c r="D60" i="23"/>
  <c r="D44" i="22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63" i="8"/>
  <c r="D57" i="25"/>
  <c r="D56" i="24"/>
  <c r="D59" i="22"/>
  <c r="D53" i="21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55" i="17"/>
  <c r="D49" i="7"/>
  <c r="D65" i="7"/>
  <c r="D48" i="26"/>
  <c r="D64" i="26"/>
  <c r="D54" i="24"/>
  <c r="D38" i="23"/>
  <c r="D43" i="23"/>
  <c r="D52" i="23"/>
  <c r="D58" i="22"/>
  <c r="D50" i="21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6" i="17"/>
  <c r="D63" i="17"/>
  <c r="D41" i="15"/>
  <c r="D56" i="13"/>
  <c r="D65" i="13"/>
  <c r="D42" i="11"/>
  <c r="D59" i="11"/>
  <c r="D65" i="11"/>
  <c r="D41" i="11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53" i="17"/>
  <c r="D61" i="17"/>
  <c r="D54" i="17"/>
  <c r="D45" i="17"/>
  <c r="D44" i="17"/>
  <c r="D65" i="17"/>
  <c r="D62" i="16"/>
  <c r="D61" i="16"/>
  <c r="D50" i="13"/>
  <c r="D59" i="8"/>
  <c r="D55" i="21"/>
  <c r="D63" i="21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I16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5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3"/>
  <c r="F7" i="14"/>
  <c r="F7" i="15"/>
  <c r="F7" i="16"/>
  <c r="F7" i="17"/>
  <c r="F7" i="21"/>
  <c r="F7" i="22"/>
  <c r="F7" i="23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C35" i="12"/>
  <c r="D35" i="12"/>
  <c r="E35" i="12"/>
  <c r="C35" i="13"/>
  <c r="D35" i="13"/>
  <c r="E35" i="13"/>
  <c r="C35" i="14"/>
  <c r="D35" i="14"/>
  <c r="E35" i="14"/>
  <c r="C35" i="15"/>
  <c r="D35" i="15"/>
  <c r="E35" i="15"/>
  <c r="C35" i="16"/>
  <c r="D35" i="16"/>
  <c r="E35" i="16"/>
  <c r="C35" i="17"/>
  <c r="D35" i="17"/>
  <c r="E35" i="17"/>
  <c r="C35" i="21"/>
  <c r="D35" i="21"/>
  <c r="E35" i="21"/>
  <c r="C35" i="22"/>
  <c r="D35" i="22"/>
  <c r="E35" i="22"/>
  <c r="C35" i="23"/>
  <c r="D35" i="23"/>
  <c r="E35" i="23"/>
  <c r="F35" i="23" s="1"/>
  <c r="C35" i="24"/>
  <c r="D35" i="24"/>
  <c r="E35" i="24"/>
  <c r="C35" i="25"/>
  <c r="D35" i="25"/>
  <c r="E35" i="25"/>
  <c r="C35" i="26"/>
  <c r="D35" i="26"/>
  <c r="E35" i="26"/>
  <c r="C35" i="5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21"/>
  <c r="B35" i="22"/>
  <c r="B35" i="23"/>
  <c r="B35" i="24"/>
  <c r="B35" i="25"/>
  <c r="B35" i="26"/>
  <c r="B35" i="5"/>
  <c r="F35" i="15" l="1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F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F35" i="12"/>
  <c r="F35" i="25"/>
  <c r="F35" i="17"/>
  <c r="I21" i="4"/>
  <c r="I31" i="4"/>
  <c r="I14" i="4"/>
  <c r="I26" i="4"/>
  <c r="I22" i="4"/>
  <c r="I29" i="4"/>
  <c r="I24" i="4"/>
  <c r="I9" i="4"/>
  <c r="I12" i="4"/>
  <c r="I15" i="4"/>
  <c r="I30" i="4"/>
  <c r="I11" i="4"/>
  <c r="I27" i="4"/>
  <c r="I28" i="4"/>
  <c r="F35" i="21"/>
  <c r="F35" i="13"/>
  <c r="F35" i="11"/>
  <c r="F35" i="9"/>
  <c r="I8" i="4"/>
  <c r="F35" i="26"/>
  <c r="F35" i="24"/>
  <c r="F35" i="22"/>
  <c r="F35" i="16"/>
  <c r="F35" i="14"/>
  <c r="F35" i="10"/>
  <c r="F35" i="8"/>
  <c r="F35" i="5"/>
  <c r="G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45" i="16"/>
  <c r="G45" i="16"/>
  <c r="G51" i="21"/>
  <c r="F51" i="21"/>
  <c r="G49" i="25"/>
  <c r="F49" i="25"/>
  <c r="F53" i="11"/>
  <c r="G53" i="11"/>
  <c r="G40" i="22"/>
  <c r="F40" i="22"/>
  <c r="G60" i="10"/>
  <c r="F60" i="10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44" i="21"/>
  <c r="G44" i="21"/>
  <c r="F38" i="25"/>
  <c r="G38" i="25"/>
  <c r="F53" i="7"/>
  <c r="G53" i="7"/>
  <c r="F45" i="11"/>
  <c r="G45" i="11"/>
  <c r="G48" i="22"/>
  <c r="F48" i="22"/>
  <c r="F57" i="10"/>
  <c r="G57" i="10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G41" i="16"/>
  <c r="F41" i="16"/>
  <c r="F46" i="21"/>
  <c r="G46" i="21"/>
  <c r="G41" i="25"/>
  <c r="F41" i="25"/>
  <c r="G38" i="11"/>
  <c r="F38" i="11"/>
  <c r="F58" i="22"/>
  <c r="G58" i="22"/>
  <c r="G53" i="10"/>
  <c r="F53" i="10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46" i="16"/>
  <c r="F46" i="16"/>
  <c r="G53" i="25"/>
  <c r="F53" i="25"/>
  <c r="G44" i="7"/>
  <c r="F44" i="7"/>
  <c r="F58" i="11"/>
  <c r="G58" i="11"/>
  <c r="F53" i="22"/>
  <c r="G53" i="22"/>
  <c r="F54" i="10"/>
  <c r="G54" i="10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G40" i="16"/>
  <c r="F40" i="16"/>
  <c r="F42" i="21"/>
  <c r="G42" i="21"/>
  <c r="G47" i="25"/>
  <c r="F47" i="25"/>
  <c r="F50" i="7"/>
  <c r="G50" i="7"/>
  <c r="G57" i="11"/>
  <c r="F57" i="11"/>
  <c r="G38" i="10"/>
  <c r="F38" i="10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60" i="16"/>
  <c r="F60" i="16"/>
  <c r="G43" i="21"/>
  <c r="F43" i="21"/>
  <c r="F54" i="25"/>
  <c r="G54" i="25"/>
  <c r="G49" i="7"/>
  <c r="F49" i="7"/>
  <c r="F55" i="22"/>
  <c r="G55" i="22"/>
  <c r="F50" i="10"/>
  <c r="G50" i="10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38" i="16"/>
  <c r="F38" i="16"/>
  <c r="F61" i="25"/>
  <c r="G61" i="25"/>
  <c r="F40" i="7"/>
  <c r="G40" i="7"/>
  <c r="G63" i="11"/>
  <c r="F63" i="11"/>
  <c r="G64" i="22"/>
  <c r="F64" i="22"/>
  <c r="F55" i="10"/>
  <c r="G55" i="10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F55" i="16"/>
  <c r="G55" i="16"/>
  <c r="F53" i="21"/>
  <c r="G53" i="21"/>
  <c r="G39" i="25"/>
  <c r="F39" i="25"/>
  <c r="F42" i="7"/>
  <c r="G42" i="7"/>
  <c r="F49" i="11"/>
  <c r="G49" i="11"/>
  <c r="G40" i="10"/>
  <c r="F40" i="10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G52" i="16"/>
  <c r="F52" i="16"/>
  <c r="F62" i="21"/>
  <c r="G62" i="21"/>
  <c r="G51" i="25"/>
  <c r="F51" i="25"/>
  <c r="F63" i="7"/>
  <c r="G63" i="7"/>
  <c r="G41" i="11"/>
  <c r="F41" i="11"/>
  <c r="G43" i="10"/>
  <c r="F43" i="10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7" i="16"/>
  <c r="F57" i="16"/>
  <c r="G60" i="21"/>
  <c r="F60" i="21"/>
  <c r="G60" i="7"/>
  <c r="F60" i="7"/>
  <c r="G64" i="11"/>
  <c r="F64" i="11"/>
  <c r="F61" i="22"/>
  <c r="G61" i="22"/>
  <c r="F58" i="10"/>
  <c r="G58" i="10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D19" i="4"/>
  <c r="E19" i="4"/>
  <c r="F19" i="4"/>
  <c r="I10" i="4"/>
  <c r="I13" i="4"/>
  <c r="I18" i="4"/>
  <c r="G19" i="4"/>
  <c r="H19" i="4" l="1"/>
  <c r="I19" i="4"/>
</calcChain>
</file>

<file path=xl/sharedStrings.xml><?xml version="1.0" encoding="utf-8"?>
<sst xmlns="http://schemas.openxmlformats.org/spreadsheetml/2006/main" count="653" uniqueCount="92">
  <si>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</si>
  <si>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</si>
  <si>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</si>
  <si>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</si>
  <si>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</si>
  <si>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</si>
  <si>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</si>
  <si>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</si>
  <si>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</si>
  <si>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</si>
  <si>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</si>
  <si>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</si>
  <si>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</si>
  <si>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</si>
  <si>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</si>
  <si>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</si>
  <si>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</si>
  <si>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</si>
  <si>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</si>
  <si>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</si>
  <si>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</si>
  <si>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</si>
  <si>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</si>
  <si>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</si>
  <si>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</si>
  <si>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</si>
  <si>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</si>
  <si>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</si>
  <si>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</si>
  <si>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</si>
  <si>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</si>
  <si>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</si>
  <si>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</si>
  <si>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</si>
  <si>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</si>
  <si>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</si>
  <si>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</si>
  <si>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</si>
  <si>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</si>
  <si>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</si>
  <si>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</si>
  <si>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</si>
  <si>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</si>
  <si>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</si>
  <si>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</si>
  <si>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</si>
  <si>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</si>
  <si>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</si>
  <si>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</si>
  <si>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</si>
  <si>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</si>
  <si>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</si>
  <si>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</si>
  <si>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</si>
  <si>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</si>
  <si>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</si>
  <si>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</si>
  <si>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</si>
  <si>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</si>
  <si>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</si>
  <si>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</si>
  <si>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</si>
  <si>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</si>
  <si>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</si>
  <si>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</si>
  <si>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</si>
  <si>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</si>
  <si>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</si>
  <si>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</si>
  <si>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</si>
  <si>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</si>
  <si>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</si>
  <si>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</si>
  <si>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</si>
  <si>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</si>
  <si>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</si>
  <si>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</si>
  <si>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</si>
  <si>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</si>
  <si>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</si>
  <si>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</si>
  <si>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</si>
  <si>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</si>
  <si>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</si>
  <si>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</si>
  <si>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</si>
  <si>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</si>
  <si>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</si>
  <si>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</si>
  <si>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</si>
  <si>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</si>
  <si>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Mes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</si>
</sst>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7" borderId="0" applyNumberFormat="0" applyBorder="0" applyAlignment="0" applyProtection="0"/>
    <xf numFmtId="0" fontId="14" fillId="8" borderId="0" applyNumberFormat="0" applyBorder="0" applyAlignment="0" applyProtection="0"/>
    <xf numFmtId="0" fontId="15" fillId="9" borderId="0" applyNumberFormat="0" applyBorder="0" applyAlignment="0" applyProtection="0"/>
    <xf numFmtId="0" fontId="16" fillId="10" borderId="13" applyNumberFormat="0" applyAlignment="0" applyProtection="0"/>
    <xf numFmtId="0" fontId="17" fillId="11" borderId="14" applyNumberFormat="0" applyAlignment="0" applyProtection="0"/>
    <xf numFmtId="0" fontId="18" fillId="11" borderId="13" applyNumberFormat="0" applyAlignment="0" applyProtection="0"/>
    <xf numFmtId="0" fontId="19" fillId="0" borderId="15" applyNumberFormat="0" applyFill="0" applyAlignment="0" applyProtection="0"/>
    <xf numFmtId="0" fontId="20" fillId="12" borderId="16" applyNumberFormat="0" applyAlignment="0" applyProtection="0"/>
    <xf numFmtId="0" fontId="21" fillId="0" borderId="0" applyNumberFormat="0" applyFill="0" applyBorder="0" applyAlignment="0" applyProtection="0"/>
    <xf numFmtId="0" fontId="8" fillId="13" borderId="1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24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24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24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24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24" fillId="34" borderId="0" applyNumberFormat="0" applyBorder="0" applyAlignment="0" applyProtection="0"/>
    <xf numFmtId="0" fontId="8" fillId="35" borderId="0" applyNumberFormat="0" applyBorder="0" applyAlignment="0" applyProtection="0"/>
    <xf numFmtId="0" fontId="8" fillId="36" borderId="0" applyNumberFormat="0" applyBorder="0" applyAlignment="0" applyProtection="0"/>
    <xf numFmtId="0" fontId="8" fillId="37" borderId="0" applyNumberFormat="0" applyBorder="0" applyAlignment="0" applyProtection="0"/>
  </cellStyleXfs>
  <cellXfs count="78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14" fontId="1" fillId="0" borderId="0" xfId="0" applyNumberFormat="1" applyFont="1" applyAlignment="1">
      <alignment horizontal="right"/>
    </xf>
    <xf numFmtId="0" fontId="24" fillId="0" borderId="8" xfId="0" applyFont="1" applyBorder="1"/>
    <xf numFmtId="3" fontId="24" fillId="0" borderId="0" xfId="0" applyNumberFormat="1" applyFont="1"/>
    <xf numFmtId="0" fontId="24" fillId="0" borderId="0" xfId="0" applyFont="1"/>
    <xf numFmtId="0" fontId="24" fillId="0" borderId="6" xfId="0" applyFont="1" applyBorder="1"/>
    <xf numFmtId="0" fontId="24" fillId="0" borderId="7" xfId="0" applyFont="1" applyBorder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0" fontId="25" fillId="0" borderId="0" xfId="0" applyFont="1"/>
    <xf numFmtId="0" fontId="26" fillId="0" borderId="0" xfId="0" applyFont="1" applyAlignment="1"/>
    <xf numFmtId="0" fontId="27" fillId="0" borderId="0" xfId="0" applyFont="1"/>
    <xf numFmtId="14" fontId="28" fillId="0" borderId="0" xfId="0" applyNumberFormat="1" applyFont="1" applyAlignment="1">
      <alignment horizontal="right"/>
    </xf>
    <xf numFmtId="0" fontId="25" fillId="4" borderId="0" xfId="0" applyFont="1" applyFill="1" applyAlignment="1">
      <alignment horizontal="center" vertical="center"/>
    </xf>
    <xf numFmtId="0" fontId="25" fillId="0" borderId="0" xfId="0" applyFont="1" applyAlignment="1"/>
    <xf numFmtId="0" fontId="25" fillId="4" borderId="5" xfId="0" applyFont="1" applyFill="1" applyBorder="1" applyAlignment="1">
      <alignment horizontal="center"/>
    </xf>
    <xf numFmtId="0" fontId="25" fillId="0" borderId="5" xfId="0" applyFont="1" applyBorder="1" applyAlignment="1">
      <alignment horizontal="center"/>
    </xf>
    <xf numFmtId="0" fontId="25" fillId="0" borderId="5" xfId="0" applyFont="1" applyBorder="1" applyAlignment="1"/>
    <xf numFmtId="0" fontId="29" fillId="4" borderId="1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 vertical="center"/>
    </xf>
    <xf numFmtId="0" fontId="29" fillId="2" borderId="1" xfId="0" applyFont="1" applyFill="1" applyBorder="1" applyAlignment="1">
      <alignment horizontal="left"/>
    </xf>
    <xf numFmtId="3" fontId="29" fillId="2" borderId="1" xfId="0" applyNumberFormat="1" applyFont="1" applyFill="1" applyBorder="1" applyAlignment="1">
      <alignment horizontal="right"/>
    </xf>
    <xf numFmtId="4" fontId="29" fillId="2" borderId="1" xfId="0" applyNumberFormat="1" applyFont="1" applyFill="1" applyBorder="1" applyAlignment="1">
      <alignment horizontal="right"/>
    </xf>
    <xf numFmtId="0" fontId="29" fillId="2" borderId="3" xfId="0" applyFont="1" applyFill="1" applyBorder="1" applyAlignment="1">
      <alignment horizontal="center" vertical="center"/>
    </xf>
    <xf numFmtId="0" fontId="29" fillId="2" borderId="4" xfId="0" applyFont="1" applyFill="1" applyBorder="1" applyAlignment="1">
      <alignment horizontal="center" vertical="center"/>
    </xf>
    <xf numFmtId="0" fontId="30" fillId="3" borderId="1" xfId="0" applyFont="1" applyFill="1" applyBorder="1" applyAlignment="1">
      <alignment horizontal="center" vertical="center"/>
    </xf>
    <xf numFmtId="0" fontId="29" fillId="5" borderId="1" xfId="0" applyFont="1" applyFill="1" applyBorder="1" applyAlignment="1">
      <alignment horizontal="center"/>
    </xf>
    <xf numFmtId="3" fontId="30" fillId="5" borderId="1" xfId="0" applyNumberFormat="1" applyFont="1" applyFill="1" applyBorder="1" applyAlignment="1">
      <alignment horizontal="right"/>
    </xf>
    <xf numFmtId="4" fontId="30" fillId="5" borderId="1" xfId="0" applyNumberFormat="1" applyFont="1" applyFill="1" applyBorder="1" applyAlignment="1">
      <alignment horizontal="right"/>
    </xf>
    <xf numFmtId="0" fontId="29" fillId="2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4" borderId="0" xfId="0" applyFont="1" applyFill="1" applyAlignment="1">
      <alignment horizontal="center" vertical="center"/>
    </xf>
    <xf numFmtId="0" fontId="29" fillId="4" borderId="1" xfId="0" applyFont="1" applyFill="1" applyBorder="1" applyAlignment="1">
      <alignment horizontal="right"/>
    </xf>
    <xf numFmtId="3" fontId="30" fillId="4" borderId="1" xfId="0" applyNumberFormat="1" applyFont="1" applyFill="1" applyBorder="1" applyAlignment="1">
      <alignment horizontal="right"/>
    </xf>
    <xf numFmtId="4" fontId="30" fillId="4" borderId="1" xfId="0" applyNumberFormat="1" applyFont="1" applyFill="1" applyBorder="1" applyAlignment="1">
      <alignment horizontal="right"/>
    </xf>
    <xf numFmtId="4" fontId="25" fillId="0" borderId="0" xfId="0" applyNumberFormat="1" applyFont="1"/>
    <xf numFmtId="0" fontId="29" fillId="2" borderId="4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left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54372712</c:v>
                </c:pt>
                <c:pt idx="1">
                  <c:v>35414636</c:v>
                </c:pt>
                <c:pt idx="2">
                  <c:v>35187819</c:v>
                </c:pt>
                <c:pt idx="3">
                  <c:v>28290021</c:v>
                </c:pt>
                <c:pt idx="4">
                  <c:v>23455893</c:v>
                </c:pt>
                <c:pt idx="5">
                  <c:v>19268438</c:v>
                </c:pt>
                <c:pt idx="6">
                  <c:v>18808463</c:v>
                </c:pt>
                <c:pt idx="7">
                  <c:v>15254243</c:v>
                </c:pt>
                <c:pt idx="8">
                  <c:v>14927577</c:v>
                </c:pt>
                <c:pt idx="9">
                  <c:v>14752062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50390170</c:v>
                </c:pt>
                <c:pt idx="1">
                  <c:v>33805975</c:v>
                </c:pt>
                <c:pt idx="2">
                  <c:v>31004949</c:v>
                </c:pt>
                <c:pt idx="3">
                  <c:v>24923615</c:v>
                </c:pt>
                <c:pt idx="4">
                  <c:v>22824354</c:v>
                </c:pt>
                <c:pt idx="5">
                  <c:v>20158178</c:v>
                </c:pt>
                <c:pt idx="6">
                  <c:v>19022209</c:v>
                </c:pt>
                <c:pt idx="7">
                  <c:v>14968690</c:v>
                </c:pt>
                <c:pt idx="8">
                  <c:v>16513299</c:v>
                </c:pt>
                <c:pt idx="9">
                  <c:v>14943850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50372771</c:v>
                </c:pt>
                <c:pt idx="1">
                  <c:v>35039822</c:v>
                </c:pt>
                <c:pt idx="2">
                  <c:v>34486742</c:v>
                </c:pt>
                <c:pt idx="3">
                  <c:v>27354338</c:v>
                </c:pt>
                <c:pt idx="4">
                  <c:v>23327409</c:v>
                </c:pt>
                <c:pt idx="5">
                  <c:v>19182003</c:v>
                </c:pt>
                <c:pt idx="6">
                  <c:v>17259186</c:v>
                </c:pt>
                <c:pt idx="7">
                  <c:v>15169457</c:v>
                </c:pt>
                <c:pt idx="8">
                  <c:v>14739710</c:v>
                </c:pt>
                <c:pt idx="9">
                  <c:v>14047885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TARRAGONA</c:v>
                </c:pt>
                <c:pt idx="5">
                  <c:v>CARTAGENA</c:v>
                </c:pt>
                <c:pt idx="6">
                  <c:v>LAS PALMAS</c:v>
                </c:pt>
                <c:pt idx="7">
                  <c:v>HUELVA</c:v>
                </c:pt>
                <c:pt idx="8">
                  <c:v>GIJON</c:v>
                </c:pt>
                <c:pt idx="9">
                  <c:v>SANTA CRUZ DE TENERIFE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46740577</c:v>
                </c:pt>
                <c:pt idx="1">
                  <c:v>30758113</c:v>
                </c:pt>
                <c:pt idx="2">
                  <c:v>32912001</c:v>
                </c:pt>
                <c:pt idx="3">
                  <c:v>24276091</c:v>
                </c:pt>
                <c:pt idx="4">
                  <c:v>22663544</c:v>
                </c:pt>
                <c:pt idx="5">
                  <c:v>20048864</c:v>
                </c:pt>
                <c:pt idx="6">
                  <c:v>17461251</c:v>
                </c:pt>
                <c:pt idx="7">
                  <c:v>14779539</c:v>
                </c:pt>
                <c:pt idx="8">
                  <c:v>16353873</c:v>
                </c:pt>
                <c:pt idx="9">
                  <c:v>14193848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BILBAO</c:v>
                </c:pt>
                <c:pt idx="2">
                  <c:v>CARTAGENA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16812795</c:v>
                </c:pt>
                <c:pt idx="1">
                  <c:v>16626565</c:v>
                </c:pt>
                <c:pt idx="2">
                  <c:v>14440192</c:v>
                </c:pt>
                <c:pt idx="3">
                  <c:v>13997456</c:v>
                </c:pt>
                <c:pt idx="4">
                  <c:v>9604550</c:v>
                </c:pt>
                <c:pt idx="5">
                  <c:v>7776753</c:v>
                </c:pt>
                <c:pt idx="6">
                  <c:v>7287795</c:v>
                </c:pt>
                <c:pt idx="7">
                  <c:v>6441312</c:v>
                </c:pt>
                <c:pt idx="8">
                  <c:v>6203367</c:v>
                </c:pt>
                <c:pt idx="9">
                  <c:v>3383929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BILBAO</c:v>
                </c:pt>
                <c:pt idx="2">
                  <c:v>CARTAGENA</c:v>
                </c:pt>
                <c:pt idx="3">
                  <c:v>TARRAGONA</c:v>
                </c:pt>
                <c:pt idx="4">
                  <c:v>HUELVA</c:v>
                </c:pt>
                <c:pt idx="5">
                  <c:v>BARCELONA</c:v>
                </c:pt>
                <c:pt idx="6">
                  <c:v>SANTA CRUZ DE TENERIFE</c:v>
                </c:pt>
                <c:pt idx="7">
                  <c:v>A CORUÑA</c:v>
                </c:pt>
                <c:pt idx="8">
                  <c:v>CASTELLON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14763988</c:v>
                </c:pt>
                <c:pt idx="1">
                  <c:v>14531328</c:v>
                </c:pt>
                <c:pt idx="2">
                  <c:v>15514350</c:v>
                </c:pt>
                <c:pt idx="3">
                  <c:v>13058549</c:v>
                </c:pt>
                <c:pt idx="4">
                  <c:v>9347477</c:v>
                </c:pt>
                <c:pt idx="5">
                  <c:v>9622256</c:v>
                </c:pt>
                <c:pt idx="6">
                  <c:v>7415439</c:v>
                </c:pt>
                <c:pt idx="7">
                  <c:v>6368905</c:v>
                </c:pt>
                <c:pt idx="8">
                  <c:v>7037113</c:v>
                </c:pt>
                <c:pt idx="9">
                  <c:v>3727910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ALMERIA</c:v>
                </c:pt>
                <c:pt idx="6">
                  <c:v>CARTAGENA</c:v>
                </c:pt>
                <c:pt idx="7">
                  <c:v>BILBAO</c:v>
                </c:pt>
                <c:pt idx="8">
                  <c:v>SANTANDER</c:v>
                </c:pt>
                <c:pt idx="9">
                  <c:v>BARCELONA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13321413</c:v>
                </c:pt>
                <c:pt idx="1">
                  <c:v>8295859</c:v>
                </c:pt>
                <c:pt idx="2">
                  <c:v>6466076</c:v>
                </c:pt>
                <c:pt idx="3">
                  <c:v>5489437</c:v>
                </c:pt>
                <c:pt idx="4">
                  <c:v>5160912</c:v>
                </c:pt>
                <c:pt idx="5">
                  <c:v>4202775</c:v>
                </c:pt>
                <c:pt idx="6">
                  <c:v>4031924</c:v>
                </c:pt>
                <c:pt idx="7">
                  <c:v>3477081</c:v>
                </c:pt>
                <c:pt idx="8">
                  <c:v>3118858</c:v>
                </c:pt>
                <c:pt idx="9">
                  <c:v>3071918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TARRAGONA</c:v>
                </c:pt>
                <c:pt idx="2">
                  <c:v>FERROL-SAN CIBRAO</c:v>
                </c:pt>
                <c:pt idx="3">
                  <c:v>VALENCIA</c:v>
                </c:pt>
                <c:pt idx="4">
                  <c:v>HUELVA</c:v>
                </c:pt>
                <c:pt idx="5">
                  <c:v>ALMERIA</c:v>
                </c:pt>
                <c:pt idx="6">
                  <c:v>CARTAGENA</c:v>
                </c:pt>
                <c:pt idx="7">
                  <c:v>BILBAO</c:v>
                </c:pt>
                <c:pt idx="8">
                  <c:v>SANTANDER</c:v>
                </c:pt>
                <c:pt idx="9">
                  <c:v>BARCELONA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14918744</c:v>
                </c:pt>
                <c:pt idx="1">
                  <c:v>8748212</c:v>
                </c:pt>
                <c:pt idx="2">
                  <c:v>6196920</c:v>
                </c:pt>
                <c:pt idx="3">
                  <c:v>4883495</c:v>
                </c:pt>
                <c:pt idx="4">
                  <c:v>5104606</c:v>
                </c:pt>
                <c:pt idx="5">
                  <c:v>4609094</c:v>
                </c:pt>
                <c:pt idx="6">
                  <c:v>3936831</c:v>
                </c:pt>
                <c:pt idx="7">
                  <c:v>2986997</c:v>
                </c:pt>
                <c:pt idx="8">
                  <c:v>3748551</c:v>
                </c:pt>
                <c:pt idx="9">
                  <c:v>2975084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MALAGA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31589614</c:v>
                </c:pt>
                <c:pt idx="1">
                  <c:v>26599926</c:v>
                </c:pt>
                <c:pt idx="2">
                  <c:v>23638071</c:v>
                </c:pt>
                <c:pt idx="3">
                  <c:v>12623843</c:v>
                </c:pt>
                <c:pt idx="4">
                  <c:v>7627117</c:v>
                </c:pt>
                <c:pt idx="5">
                  <c:v>7250692</c:v>
                </c:pt>
                <c:pt idx="6">
                  <c:v>5378609</c:v>
                </c:pt>
                <c:pt idx="7">
                  <c:v>2864840</c:v>
                </c:pt>
                <c:pt idx="8">
                  <c:v>2273193</c:v>
                </c:pt>
                <c:pt idx="9">
                  <c:v>1977613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BAHIA DE CADIZ</c:v>
                </c:pt>
                <c:pt idx="9">
                  <c:v>MALAGA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29861300</c:v>
                </c:pt>
                <c:pt idx="1">
                  <c:v>24749320</c:v>
                </c:pt>
                <c:pt idx="2">
                  <c:v>20314661</c:v>
                </c:pt>
                <c:pt idx="3">
                  <c:v>12381172</c:v>
                </c:pt>
                <c:pt idx="4">
                  <c:v>6769080</c:v>
                </c:pt>
                <c:pt idx="5">
                  <c:v>6757766</c:v>
                </c:pt>
                <c:pt idx="6">
                  <c:v>5410501</c:v>
                </c:pt>
                <c:pt idx="7">
                  <c:v>2623240</c:v>
                </c:pt>
                <c:pt idx="8">
                  <c:v>2209044</c:v>
                </c:pt>
                <c:pt idx="9">
                  <c:v>1806832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GIJON</c:v>
                </c:pt>
                <c:pt idx="5">
                  <c:v>PASAIA</c:v>
                </c:pt>
                <c:pt idx="6">
                  <c:v>CASTELLON</c:v>
                </c:pt>
                <c:pt idx="7">
                  <c:v>SANTANDER</c:v>
                </c:pt>
                <c:pt idx="8">
                  <c:v>ALMERIA</c:v>
                </c:pt>
                <c:pt idx="9">
                  <c:v>LAS PALMAS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66847</c:v>
                </c:pt>
                <c:pt idx="1">
                  <c:v>23889</c:v>
                </c:pt>
                <c:pt idx="2">
                  <c:v>19319</c:v>
                </c:pt>
                <c:pt idx="3">
                  <c:v>12650</c:v>
                </c:pt>
                <c:pt idx="4">
                  <c:v>11550</c:v>
                </c:pt>
                <c:pt idx="5">
                  <c:v>8640</c:v>
                </c:pt>
                <c:pt idx="6">
                  <c:v>7011</c:v>
                </c:pt>
                <c:pt idx="7">
                  <c:v>6124</c:v>
                </c:pt>
                <c:pt idx="8">
                  <c:v>4478</c:v>
                </c:pt>
                <c:pt idx="9">
                  <c:v>3766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BAHIA DE CADIZ</c:v>
                </c:pt>
                <c:pt idx="3">
                  <c:v>AVILES</c:v>
                </c:pt>
                <c:pt idx="4">
                  <c:v>GIJON</c:v>
                </c:pt>
                <c:pt idx="5">
                  <c:v>PASAIA</c:v>
                </c:pt>
                <c:pt idx="6">
                  <c:v>CASTELLON</c:v>
                </c:pt>
                <c:pt idx="7">
                  <c:v>SANTANDER</c:v>
                </c:pt>
                <c:pt idx="8">
                  <c:v>ALMERIA</c:v>
                </c:pt>
                <c:pt idx="9">
                  <c:v>LAS PALMAS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62317</c:v>
                </c:pt>
                <c:pt idx="1">
                  <c:v>23564</c:v>
                </c:pt>
                <c:pt idx="2">
                  <c:v>21109</c:v>
                </c:pt>
                <c:pt idx="3">
                  <c:v>14766</c:v>
                </c:pt>
                <c:pt idx="4">
                  <c:v>3330</c:v>
                </c:pt>
                <c:pt idx="5">
                  <c:v>9571</c:v>
                </c:pt>
                <c:pt idx="6">
                  <c:v>6383</c:v>
                </c:pt>
                <c:pt idx="7">
                  <c:v>5331</c:v>
                </c:pt>
                <c:pt idx="8">
                  <c:v>4155</c:v>
                </c:pt>
                <c:pt idx="9">
                  <c:v>4537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VIGO</c:v>
                </c:pt>
                <c:pt idx="5">
                  <c:v>CEUTA</c:v>
                </c:pt>
                <c:pt idx="6">
                  <c:v>BALEARES</c:v>
                </c:pt>
                <c:pt idx="7">
                  <c:v>GIJON</c:v>
                </c:pt>
                <c:pt idx="8">
                  <c:v>VALENCIA</c:v>
                </c:pt>
                <c:pt idx="9">
                  <c:v>TARRAGONA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2304437</c:v>
                </c:pt>
                <c:pt idx="1">
                  <c:v>1545511</c:v>
                </c:pt>
                <c:pt idx="2">
                  <c:v>925107</c:v>
                </c:pt>
                <c:pt idx="3">
                  <c:v>700910</c:v>
                </c:pt>
                <c:pt idx="4">
                  <c:v>339708</c:v>
                </c:pt>
                <c:pt idx="5">
                  <c:v>296588</c:v>
                </c:pt>
                <c:pt idx="6">
                  <c:v>193900</c:v>
                </c:pt>
                <c:pt idx="7">
                  <c:v>176317</c:v>
                </c:pt>
                <c:pt idx="8">
                  <c:v>146862</c:v>
                </c:pt>
                <c:pt idx="9">
                  <c:v>125412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VIGO</c:v>
                </c:pt>
                <c:pt idx="5">
                  <c:v>CEUTA</c:v>
                </c:pt>
                <c:pt idx="6">
                  <c:v>BALEARES</c:v>
                </c:pt>
                <c:pt idx="7">
                  <c:v>GIJON</c:v>
                </c:pt>
                <c:pt idx="8">
                  <c:v>VALENCIA</c:v>
                </c:pt>
                <c:pt idx="9">
                  <c:v>TARRAGONA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2106302</c:v>
                </c:pt>
                <c:pt idx="1">
                  <c:v>1556421</c:v>
                </c:pt>
                <c:pt idx="2">
                  <c:v>891397</c:v>
                </c:pt>
                <c:pt idx="3">
                  <c:v>747554</c:v>
                </c:pt>
                <c:pt idx="4">
                  <c:v>324017</c:v>
                </c:pt>
                <c:pt idx="5">
                  <c:v>275529</c:v>
                </c:pt>
                <c:pt idx="6">
                  <c:v>236803</c:v>
                </c:pt>
                <c:pt idx="7">
                  <c:v>156096</c:v>
                </c:pt>
                <c:pt idx="8">
                  <c:v>245235</c:v>
                </c:pt>
                <c:pt idx="9">
                  <c:v>157584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BILBAO</c:v>
                </c:pt>
                <c:pt idx="7">
                  <c:v>CEUTA</c:v>
                </c:pt>
                <c:pt idx="8">
                  <c:v>SANTA CRUZ DE TENERIFE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26580287</c:v>
                </c:pt>
                <c:pt idx="1">
                  <c:v>8075297</c:v>
                </c:pt>
                <c:pt idx="2">
                  <c:v>7947251</c:v>
                </c:pt>
                <c:pt idx="3">
                  <c:v>7350826</c:v>
                </c:pt>
                <c:pt idx="4">
                  <c:v>2071608</c:v>
                </c:pt>
                <c:pt idx="5">
                  <c:v>1618803</c:v>
                </c:pt>
                <c:pt idx="6">
                  <c:v>833877</c:v>
                </c:pt>
                <c:pt idx="7">
                  <c:v>637080</c:v>
                </c:pt>
                <c:pt idx="8">
                  <c:v>248710</c:v>
                </c:pt>
                <c:pt idx="9">
                  <c:v>150847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TARRAGONA</c:v>
                </c:pt>
                <c:pt idx="5">
                  <c:v>MALAGA</c:v>
                </c:pt>
                <c:pt idx="6">
                  <c:v>BILBAO</c:v>
                </c:pt>
                <c:pt idx="7">
                  <c:v>CEUTA</c:v>
                </c:pt>
                <c:pt idx="8">
                  <c:v>SANTA CRUZ DE TENERIFE</c:v>
                </c:pt>
                <c:pt idx="9">
                  <c:v>BAHIA DE CADIZ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25152202</c:v>
                </c:pt>
                <c:pt idx="1">
                  <c:v>6139313</c:v>
                </c:pt>
                <c:pt idx="2">
                  <c:v>7457592</c:v>
                </c:pt>
                <c:pt idx="3">
                  <c:v>6997862</c:v>
                </c:pt>
                <c:pt idx="4">
                  <c:v>1997836</c:v>
                </c:pt>
                <c:pt idx="5">
                  <c:v>1495118</c:v>
                </c:pt>
                <c:pt idx="6">
                  <c:v>1048529</c:v>
                </c:pt>
                <c:pt idx="7">
                  <c:v>260770</c:v>
                </c:pt>
                <c:pt idx="8">
                  <c:v>394544</c:v>
                </c:pt>
                <c:pt idx="9">
                  <c:v>35095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26568330</c:v>
                </c:pt>
                <c:pt idx="1">
                  <c:v>7918468</c:v>
                </c:pt>
                <c:pt idx="2">
                  <c:v>7456641</c:v>
                </c:pt>
                <c:pt idx="3">
                  <c:v>7087225</c:v>
                </c:pt>
                <c:pt idx="4">
                  <c:v>1617550</c:v>
                </c:pt>
                <c:pt idx="5">
                  <c:v>226577</c:v>
                </c:pt>
                <c:pt idx="6">
                  <c:v>112313</c:v>
                </c:pt>
                <c:pt idx="7">
                  <c:v>85995</c:v>
                </c:pt>
                <c:pt idx="8">
                  <c:v>30406</c:v>
                </c:pt>
                <c:pt idx="9">
                  <c:v>12510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MALAGA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BAHIA DE CADIZ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25102879</c:v>
                </c:pt>
                <c:pt idx="1">
                  <c:v>7353390</c:v>
                </c:pt>
                <c:pt idx="2">
                  <c:v>5930312</c:v>
                </c:pt>
                <c:pt idx="3">
                  <c:v>6879391</c:v>
                </c:pt>
                <c:pt idx="4">
                  <c:v>1494901</c:v>
                </c:pt>
                <c:pt idx="5">
                  <c:v>361797</c:v>
                </c:pt>
                <c:pt idx="6">
                  <c:v>114258</c:v>
                </c:pt>
                <c:pt idx="7">
                  <c:v>29173</c:v>
                </c:pt>
                <c:pt idx="8">
                  <c:v>42150</c:v>
                </c:pt>
                <c:pt idx="9">
                  <c:v>6113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MALAGA</c:v>
                </c:pt>
                <c:pt idx="8">
                  <c:v>BALEARES</c:v>
                </c:pt>
                <c:pt idx="9">
                  <c:v>BAHIA DE CADIZ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28463833</c:v>
                </c:pt>
                <c:pt idx="1">
                  <c:v>20859947</c:v>
                </c:pt>
                <c:pt idx="2">
                  <c:v>16712935</c:v>
                </c:pt>
                <c:pt idx="3">
                  <c:v>10000133</c:v>
                </c:pt>
                <c:pt idx="4">
                  <c:v>4104236</c:v>
                </c:pt>
                <c:pt idx="5">
                  <c:v>2630808</c:v>
                </c:pt>
                <c:pt idx="6">
                  <c:v>1748597</c:v>
                </c:pt>
                <c:pt idx="7">
                  <c:v>1674455</c:v>
                </c:pt>
                <c:pt idx="8">
                  <c:v>1098153</c:v>
                </c:pt>
                <c:pt idx="9">
                  <c:v>955950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MALAGA</c:v>
                </c:pt>
                <c:pt idx="8">
                  <c:v>BALEARES</c:v>
                </c:pt>
                <c:pt idx="9">
                  <c:v>BAHIA DE CADIZ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26792240</c:v>
                </c:pt>
                <c:pt idx="1">
                  <c:v>19665831</c:v>
                </c:pt>
                <c:pt idx="2">
                  <c:v>14924785</c:v>
                </c:pt>
                <c:pt idx="3">
                  <c:v>9764860</c:v>
                </c:pt>
                <c:pt idx="4">
                  <c:v>3949423</c:v>
                </c:pt>
                <c:pt idx="5">
                  <c:v>2710955</c:v>
                </c:pt>
                <c:pt idx="6">
                  <c:v>1593613</c:v>
                </c:pt>
                <c:pt idx="7">
                  <c:v>1510976</c:v>
                </c:pt>
                <c:pt idx="8">
                  <c:v>1044722</c:v>
                </c:pt>
                <c:pt idx="9">
                  <c:v>825570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7560877</c:v>
                </c:pt>
                <c:pt idx="1">
                  <c:v>7074355</c:v>
                </c:pt>
                <c:pt idx="2">
                  <c:v>3066944</c:v>
                </c:pt>
                <c:pt idx="3">
                  <c:v>2880952</c:v>
                </c:pt>
                <c:pt idx="4">
                  <c:v>2777211</c:v>
                </c:pt>
                <c:pt idx="5">
                  <c:v>2246673</c:v>
                </c:pt>
                <c:pt idx="6">
                  <c:v>1298168</c:v>
                </c:pt>
                <c:pt idx="7">
                  <c:v>747301</c:v>
                </c:pt>
                <c:pt idx="8">
                  <c:v>693940</c:v>
                </c:pt>
                <c:pt idx="9">
                  <c:v>637084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BAHIA DE CADIZ</c:v>
                </c:pt>
                <c:pt idx="7">
                  <c:v>VIGO</c:v>
                </c:pt>
                <c:pt idx="8">
                  <c:v>SANTANDER</c:v>
                </c:pt>
                <c:pt idx="9">
                  <c:v>CEUTA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6539968</c:v>
                </c:pt>
                <c:pt idx="1">
                  <c:v>5788636</c:v>
                </c:pt>
                <c:pt idx="2">
                  <c:v>2877332</c:v>
                </c:pt>
                <c:pt idx="3">
                  <c:v>2773024</c:v>
                </c:pt>
                <c:pt idx="4">
                  <c:v>2756259</c:v>
                </c:pt>
                <c:pt idx="5">
                  <c:v>2201451</c:v>
                </c:pt>
                <c:pt idx="6">
                  <c:v>1297618</c:v>
                </c:pt>
                <c:pt idx="7">
                  <c:v>708155</c:v>
                </c:pt>
                <c:pt idx="8">
                  <c:v>649657</c:v>
                </c:pt>
                <c:pt idx="9">
                  <c:v>616887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2340609</c:v>
                </c:pt>
                <c:pt idx="1">
                  <c:v>1956965</c:v>
                </c:pt>
                <c:pt idx="2">
                  <c:v>1726808</c:v>
                </c:pt>
                <c:pt idx="3">
                  <c:v>954782</c:v>
                </c:pt>
                <c:pt idx="4">
                  <c:v>385722</c:v>
                </c:pt>
                <c:pt idx="5">
                  <c:v>341368</c:v>
                </c:pt>
                <c:pt idx="6">
                  <c:v>280476</c:v>
                </c:pt>
                <c:pt idx="7">
                  <c:v>170856</c:v>
                </c:pt>
                <c:pt idx="8">
                  <c:v>159705</c:v>
                </c:pt>
                <c:pt idx="9">
                  <c:v>124715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MALAGA</c:v>
                </c:pt>
                <c:pt idx="7">
                  <c:v>VIGO</c:v>
                </c:pt>
                <c:pt idx="8">
                  <c:v>BALEARES</c:v>
                </c:pt>
                <c:pt idx="9">
                  <c:v>ALICANTE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2420184</c:v>
                </c:pt>
                <c:pt idx="1">
                  <c:v>1810891</c:v>
                </c:pt>
                <c:pt idx="2">
                  <c:v>1556959</c:v>
                </c:pt>
                <c:pt idx="3">
                  <c:v>914596</c:v>
                </c:pt>
                <c:pt idx="4">
                  <c:v>361367</c:v>
                </c:pt>
                <c:pt idx="5">
                  <c:v>338876</c:v>
                </c:pt>
                <c:pt idx="6">
                  <c:v>178948</c:v>
                </c:pt>
                <c:pt idx="7">
                  <c:v>154549</c:v>
                </c:pt>
                <c:pt idx="8">
                  <c:v>147617</c:v>
                </c:pt>
                <c:pt idx="9">
                  <c:v>118236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2040977</c:v>
                </c:pt>
                <c:pt idx="1">
                  <c:v>643599</c:v>
                </c:pt>
                <c:pt idx="2">
                  <c:v>590830</c:v>
                </c:pt>
                <c:pt idx="3">
                  <c:v>562648</c:v>
                </c:pt>
                <c:pt idx="4">
                  <c:v>271421</c:v>
                </c:pt>
                <c:pt idx="5">
                  <c:v>18450</c:v>
                </c:pt>
                <c:pt idx="6">
                  <c:v>16456</c:v>
                </c:pt>
                <c:pt idx="7">
                  <c:v>6564</c:v>
                </c:pt>
                <c:pt idx="8">
                  <c:v>2172</c:v>
                </c:pt>
                <c:pt idx="9">
                  <c:v>1052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SANTA CRUZ DE TENERIFE</c:v>
                </c:pt>
                <c:pt idx="7">
                  <c:v>BILBAO</c:v>
                </c:pt>
                <c:pt idx="8">
                  <c:v>VIGO</c:v>
                </c:pt>
                <c:pt idx="9">
                  <c:v>TARRAGONA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2265388.54</c:v>
                </c:pt>
                <c:pt idx="1">
                  <c:v>528702</c:v>
                </c:pt>
                <c:pt idx="2">
                  <c:v>508398</c:v>
                </c:pt>
                <c:pt idx="3">
                  <c:v>533579</c:v>
                </c:pt>
                <c:pt idx="4">
                  <c:v>177033</c:v>
                </c:pt>
                <c:pt idx="5">
                  <c:v>13445</c:v>
                </c:pt>
                <c:pt idx="6">
                  <c:v>25618</c:v>
                </c:pt>
                <c:pt idx="7">
                  <c:v>6220</c:v>
                </c:pt>
                <c:pt idx="8">
                  <c:v>3322</c:v>
                </c:pt>
                <c:pt idx="9">
                  <c:v>634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MALAGA</c:v>
                </c:pt>
                <c:pt idx="9">
                  <c:v>ALICANTE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4625483</c:v>
                </c:pt>
                <c:pt idx="1">
                  <c:v>4146173</c:v>
                </c:pt>
                <c:pt idx="2">
                  <c:v>3448274</c:v>
                </c:pt>
                <c:pt idx="3">
                  <c:v>2073504</c:v>
                </c:pt>
                <c:pt idx="4">
                  <c:v>1850000</c:v>
                </c:pt>
                <c:pt idx="5">
                  <c:v>929662</c:v>
                </c:pt>
                <c:pt idx="6">
                  <c:v>508475</c:v>
                </c:pt>
                <c:pt idx="7">
                  <c:v>348705</c:v>
                </c:pt>
                <c:pt idx="8">
                  <c:v>333403</c:v>
                </c:pt>
                <c:pt idx="9">
                  <c:v>298847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CEUTA</c:v>
                </c:pt>
                <c:pt idx="5">
                  <c:v>ALMERIA</c:v>
                </c:pt>
                <c:pt idx="6">
                  <c:v>LAS PALMAS</c:v>
                </c:pt>
                <c:pt idx="7">
                  <c:v>MELILLA</c:v>
                </c:pt>
                <c:pt idx="8">
                  <c:v>MALAGA</c:v>
                </c:pt>
                <c:pt idx="9">
                  <c:v>ALICANTE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4488919</c:v>
                </c:pt>
                <c:pt idx="1">
                  <c:v>3969224</c:v>
                </c:pt>
                <c:pt idx="2">
                  <c:v>3447958</c:v>
                </c:pt>
                <c:pt idx="3">
                  <c:v>1811599</c:v>
                </c:pt>
                <c:pt idx="4">
                  <c:v>1702914</c:v>
                </c:pt>
                <c:pt idx="5">
                  <c:v>986529</c:v>
                </c:pt>
                <c:pt idx="6">
                  <c:v>701477</c:v>
                </c:pt>
                <c:pt idx="7">
                  <c:v>320249</c:v>
                </c:pt>
                <c:pt idx="8">
                  <c:v>358737</c:v>
                </c:pt>
                <c:pt idx="9">
                  <c:v>239164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1083138</c:v>
                </c:pt>
                <c:pt idx="1">
                  <c:v>823370</c:v>
                </c:pt>
                <c:pt idx="2">
                  <c:v>248338</c:v>
                </c:pt>
                <c:pt idx="3">
                  <c:v>192814</c:v>
                </c:pt>
                <c:pt idx="4">
                  <c:v>133006</c:v>
                </c:pt>
                <c:pt idx="5">
                  <c:v>131889</c:v>
                </c:pt>
                <c:pt idx="6">
                  <c:v>107267</c:v>
                </c:pt>
                <c:pt idx="7">
                  <c:v>72974</c:v>
                </c:pt>
                <c:pt idx="8">
                  <c:v>33585</c:v>
                </c:pt>
                <c:pt idx="9">
                  <c:v>32373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MALAGA</c:v>
                </c:pt>
                <c:pt idx="5">
                  <c:v>BAHIA DE CADIZ</c:v>
                </c:pt>
                <c:pt idx="6">
                  <c:v>VIGO</c:v>
                </c:pt>
                <c:pt idx="7">
                  <c:v>VALENCIA</c:v>
                </c:pt>
                <c:pt idx="8">
                  <c:v>ALICANTE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954141</c:v>
                </c:pt>
                <c:pt idx="1">
                  <c:v>850345</c:v>
                </c:pt>
                <c:pt idx="2">
                  <c:v>309999</c:v>
                </c:pt>
                <c:pt idx="3">
                  <c:v>256313</c:v>
                </c:pt>
                <c:pt idx="4">
                  <c:v>146059</c:v>
                </c:pt>
                <c:pt idx="5">
                  <c:v>99855</c:v>
                </c:pt>
                <c:pt idx="6">
                  <c:v>103058</c:v>
                </c:pt>
                <c:pt idx="7">
                  <c:v>93759</c:v>
                </c:pt>
                <c:pt idx="8">
                  <c:v>25290</c:v>
                </c:pt>
                <c:pt idx="9">
                  <c:v>25412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ALICANTE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912660</c:v>
                </c:pt>
                <c:pt idx="1">
                  <c:v>524439</c:v>
                </c:pt>
                <c:pt idx="2">
                  <c:v>459758</c:v>
                </c:pt>
                <c:pt idx="3">
                  <c:v>346805</c:v>
                </c:pt>
                <c:pt idx="4">
                  <c:v>217487</c:v>
                </c:pt>
                <c:pt idx="5">
                  <c:v>216356</c:v>
                </c:pt>
                <c:pt idx="6">
                  <c:v>91070</c:v>
                </c:pt>
                <c:pt idx="7">
                  <c:v>58026</c:v>
                </c:pt>
                <c:pt idx="8">
                  <c:v>56734</c:v>
                </c:pt>
                <c:pt idx="9">
                  <c:v>49933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CEUTA</c:v>
                </c:pt>
                <c:pt idx="4">
                  <c:v>BARCELONA</c:v>
                </c:pt>
                <c:pt idx="5">
                  <c:v>ALMERIA</c:v>
                </c:pt>
                <c:pt idx="6">
                  <c:v>LAS PALMAS</c:v>
                </c:pt>
                <c:pt idx="7">
                  <c:v>ALICANTE</c:v>
                </c:pt>
                <c:pt idx="8">
                  <c:v>MELILLA</c:v>
                </c:pt>
                <c:pt idx="9">
                  <c:v>VALENCIA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865925</c:v>
                </c:pt>
                <c:pt idx="1">
                  <c:v>513116</c:v>
                </c:pt>
                <c:pt idx="2">
                  <c:v>404870</c:v>
                </c:pt>
                <c:pt idx="3">
                  <c:v>320535</c:v>
                </c:pt>
                <c:pt idx="4">
                  <c:v>191591</c:v>
                </c:pt>
                <c:pt idx="5">
                  <c:v>228619</c:v>
                </c:pt>
                <c:pt idx="6">
                  <c:v>109020</c:v>
                </c:pt>
                <c:pt idx="7">
                  <c:v>46529</c:v>
                </c:pt>
                <c:pt idx="8">
                  <c:v>50440</c:v>
                </c:pt>
                <c:pt idx="9">
                  <c:v>46715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BARCELONA</c:v>
                </c:pt>
                <c:pt idx="5">
                  <c:v>CEUTA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16471</c:v>
                </c:pt>
                <c:pt idx="1">
                  <c:v>13494</c:v>
                </c:pt>
                <c:pt idx="2">
                  <c:v>9246</c:v>
                </c:pt>
                <c:pt idx="3">
                  <c:v>7694</c:v>
                </c:pt>
                <c:pt idx="4">
                  <c:v>7351</c:v>
                </c:pt>
                <c:pt idx="5">
                  <c:v>7273</c:v>
                </c:pt>
                <c:pt idx="6">
                  <c:v>5375</c:v>
                </c:pt>
                <c:pt idx="7">
                  <c:v>2758</c:v>
                </c:pt>
                <c:pt idx="8">
                  <c:v>1905</c:v>
                </c:pt>
                <c:pt idx="9">
                  <c:v>1838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BARCELONA</c:v>
                </c:pt>
                <c:pt idx="5">
                  <c:v>CEUTA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ALMERIA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17352</c:v>
                </c:pt>
                <c:pt idx="1">
                  <c:v>14257</c:v>
                </c:pt>
                <c:pt idx="2">
                  <c:v>8361</c:v>
                </c:pt>
                <c:pt idx="3">
                  <c:v>8630</c:v>
                </c:pt>
                <c:pt idx="4">
                  <c:v>6752</c:v>
                </c:pt>
                <c:pt idx="5">
                  <c:v>6584</c:v>
                </c:pt>
                <c:pt idx="6">
                  <c:v>4946</c:v>
                </c:pt>
                <c:pt idx="7">
                  <c:v>2665</c:v>
                </c:pt>
                <c:pt idx="8">
                  <c:v>2030</c:v>
                </c:pt>
                <c:pt idx="9">
                  <c:v>1918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BALEARES</c:v>
                </c:pt>
                <c:pt idx="4">
                  <c:v>VALENCIA</c:v>
                </c:pt>
                <c:pt idx="5">
                  <c:v>LAS PALMAS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177921475</c:v>
                </c:pt>
                <c:pt idx="1">
                  <c:v>162778114</c:v>
                </c:pt>
                <c:pt idx="2">
                  <c:v>106013233</c:v>
                </c:pt>
                <c:pt idx="3">
                  <c:v>100408663</c:v>
                </c:pt>
                <c:pt idx="4">
                  <c:v>98772024</c:v>
                </c:pt>
                <c:pt idx="5">
                  <c:v>98134222</c:v>
                </c:pt>
                <c:pt idx="6">
                  <c:v>42297288</c:v>
                </c:pt>
                <c:pt idx="7">
                  <c:v>36839028</c:v>
                </c:pt>
                <c:pt idx="8">
                  <c:v>27468733</c:v>
                </c:pt>
                <c:pt idx="9">
                  <c:v>24313672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SANTA CRUZ DE TENERIFE</c:v>
                </c:pt>
                <c:pt idx="3">
                  <c:v>BALEARES</c:v>
                </c:pt>
                <c:pt idx="4">
                  <c:v>VALENCIA</c:v>
                </c:pt>
                <c:pt idx="5">
                  <c:v>LAS PALMAS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VIGO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160275235</c:v>
                </c:pt>
                <c:pt idx="1">
                  <c:v>144513090</c:v>
                </c:pt>
                <c:pt idx="2">
                  <c:v>107038348</c:v>
                </c:pt>
                <c:pt idx="3">
                  <c:v>94675047</c:v>
                </c:pt>
                <c:pt idx="4">
                  <c:v>81776448</c:v>
                </c:pt>
                <c:pt idx="5">
                  <c:v>94634963</c:v>
                </c:pt>
                <c:pt idx="6">
                  <c:v>34761176</c:v>
                </c:pt>
                <c:pt idx="7">
                  <c:v>33373883</c:v>
                </c:pt>
                <c:pt idx="8">
                  <c:v>28016676</c:v>
                </c:pt>
                <c:pt idx="9">
                  <c:v>22821229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2006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BAHIA DE CADIZ</c:v>
                </c:pt>
                <c:pt idx="4">
                  <c:v>SANTA CRUZ DE TENERIFE</c:v>
                </c:pt>
                <c:pt idx="5">
                  <c:v>MALAGA</c:v>
                </c:pt>
                <c:pt idx="6">
                  <c:v>VIGO</c:v>
                </c:pt>
                <c:pt idx="7">
                  <c:v>VALENCIA</c:v>
                </c:pt>
                <c:pt idx="8">
                  <c:v>A CORUÑA</c:v>
                </c:pt>
                <c:pt idx="9">
                  <c:v>SEVILLA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535</c:v>
                </c:pt>
                <c:pt idx="1">
                  <c:v>511</c:v>
                </c:pt>
                <c:pt idx="2">
                  <c:v>201</c:v>
                </c:pt>
                <c:pt idx="3">
                  <c:v>199</c:v>
                </c:pt>
                <c:pt idx="4">
                  <c:v>191</c:v>
                </c:pt>
                <c:pt idx="5">
                  <c:v>133</c:v>
                </c:pt>
                <c:pt idx="6">
                  <c:v>79</c:v>
                </c:pt>
                <c:pt idx="7">
                  <c:v>64</c:v>
                </c:pt>
                <c:pt idx="8">
                  <c:v>53</c:v>
                </c:pt>
                <c:pt idx="9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2005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BAHIA DE CADIZ</c:v>
                </c:pt>
                <c:pt idx="4">
                  <c:v>SANTA CRUZ DE TENERIFE</c:v>
                </c:pt>
                <c:pt idx="5">
                  <c:v>MALAGA</c:v>
                </c:pt>
                <c:pt idx="6">
                  <c:v>VIGO</c:v>
                </c:pt>
                <c:pt idx="7">
                  <c:v>VALENCIA</c:v>
                </c:pt>
                <c:pt idx="8">
                  <c:v>A CORUÑA</c:v>
                </c:pt>
                <c:pt idx="9">
                  <c:v>SEVILLA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534</c:v>
                </c:pt>
                <c:pt idx="1">
                  <c:v>523</c:v>
                </c:pt>
                <c:pt idx="2">
                  <c:v>227</c:v>
                </c:pt>
                <c:pt idx="3">
                  <c:v>164</c:v>
                </c:pt>
                <c:pt idx="4">
                  <c:v>213</c:v>
                </c:pt>
                <c:pt idx="5">
                  <c:v>153</c:v>
                </c:pt>
                <c:pt idx="6">
                  <c:v>76</c:v>
                </c:pt>
                <c:pt idx="7">
                  <c:v>95</c:v>
                </c:pt>
                <c:pt idx="8">
                  <c:v>49</c:v>
                </c:pt>
                <c:pt idx="9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0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99240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workbookViewId="0">
      <selection activeCell="E32" sqref="E32"/>
    </sheetView>
  </sheetViews>
  <sheetFormatPr baseColWidth="10" defaultRowHeight="15" x14ac:dyDescent="0.25"/>
  <cols>
    <col min="1" max="1" width="28.28515625" style="49" bestFit="1" customWidth="1"/>
    <col min="2" max="2" width="16" style="49" bestFit="1" customWidth="1"/>
    <col min="3" max="3" width="26.5703125" style="49" bestFit="1" customWidth="1"/>
    <col min="4" max="16384" width="11.42578125" style="49"/>
  </cols>
  <sheetData>
    <row r="1" spans="1:9" ht="22.5" customHeight="1" x14ac:dyDescent="0.35">
      <c r="D1" s="50" t="s">
        <v>36</v>
      </c>
    </row>
    <row r="4" spans="1:9" x14ac:dyDescent="0.25">
      <c r="F4" s="51"/>
      <c r="G4" s="51"/>
      <c r="I4" s="52">
        <v>39052</v>
      </c>
    </row>
    <row r="6" spans="1:9" x14ac:dyDescent="0.25">
      <c r="A6" s="53" t="s">
        <v>39</v>
      </c>
      <c r="B6" s="54"/>
      <c r="C6" s="54"/>
      <c r="D6" s="55" t="s">
        <v>91</v>
      </c>
      <c r="E6" s="56"/>
      <c r="F6" s="55" t="s">
        <v>37</v>
      </c>
      <c r="G6" s="56"/>
      <c r="H6" s="55" t="s">
        <v>38</v>
      </c>
      <c r="I6" s="56"/>
    </row>
    <row r="7" spans="1:9" x14ac:dyDescent="0.25">
      <c r="A7" s="57"/>
      <c r="B7" s="57"/>
      <c r="C7" s="57"/>
      <c r="D7" s="58">
        <v>2005</v>
      </c>
      <c r="E7" s="58">
        <v>2006</v>
      </c>
      <c r="F7" s="58">
        <v>2005</v>
      </c>
      <c r="G7" s="58">
        <v>2006</v>
      </c>
      <c r="H7" s="58" t="s">
        <v>0</v>
      </c>
      <c r="I7" s="58" t="s">
        <v>3</v>
      </c>
    </row>
    <row r="8" spans="1:9" x14ac:dyDescent="0.25">
      <c r="A8" s="59" t="s">
        <v>12</v>
      </c>
      <c r="B8" s="59" t="s">
        <v>13</v>
      </c>
      <c r="C8" s="60" t="s">
        <v>14</v>
      </c>
      <c r="D8" s="61">
        <v>11683188</v>
      </c>
      <c r="E8" s="61">
        <v>12304719</v>
      </c>
      <c r="F8" s="61">
        <v>108899596</v>
      </c>
      <c r="G8" s="61">
        <v>112497725</v>
      </c>
      <c r="H8" s="61">
        <v>3598129</v>
      </c>
      <c r="I8" s="62">
        <f>((G8*100/F8)-100)</f>
        <v>3.3040792915338244</v>
      </c>
    </row>
    <row r="9" spans="1:9" x14ac:dyDescent="0.25">
      <c r="A9" s="63"/>
      <c r="B9" s="64"/>
      <c r="C9" s="60" t="s">
        <v>15</v>
      </c>
      <c r="D9" s="61">
        <v>9707106</v>
      </c>
      <c r="E9" s="61">
        <v>9004565</v>
      </c>
      <c r="F9" s="61">
        <v>84921053</v>
      </c>
      <c r="G9" s="61">
        <v>83147076</v>
      </c>
      <c r="H9" s="61">
        <v>-1773977</v>
      </c>
      <c r="I9" s="62">
        <f t="shared" ref="I9:I19" si="0">((G9*100/F9)-100)</f>
        <v>-2.0889719773022648</v>
      </c>
    </row>
    <row r="10" spans="1:9" x14ac:dyDescent="0.25">
      <c r="A10" s="63"/>
      <c r="B10" s="59" t="s">
        <v>16</v>
      </c>
      <c r="C10" s="60" t="s">
        <v>17</v>
      </c>
      <c r="D10" s="61">
        <v>4339820</v>
      </c>
      <c r="E10" s="61">
        <v>4832450</v>
      </c>
      <c r="F10" s="61">
        <v>39768608</v>
      </c>
      <c r="G10" s="61">
        <v>44756701</v>
      </c>
      <c r="H10" s="61">
        <v>4988093</v>
      </c>
      <c r="I10" s="62">
        <f t="shared" si="0"/>
        <v>12.542790031775823</v>
      </c>
    </row>
    <row r="11" spans="1:9" x14ac:dyDescent="0.25">
      <c r="A11" s="63"/>
      <c r="B11" s="63"/>
      <c r="C11" s="60" t="s">
        <v>18</v>
      </c>
      <c r="D11" s="61">
        <v>9415925</v>
      </c>
      <c r="E11" s="61">
        <v>10491072</v>
      </c>
      <c r="F11" s="61">
        <v>85368295</v>
      </c>
      <c r="G11" s="61">
        <v>91220117</v>
      </c>
      <c r="H11" s="61">
        <v>5851822</v>
      </c>
      <c r="I11" s="62">
        <f t="shared" si="0"/>
        <v>6.8547954483570237</v>
      </c>
    </row>
    <row r="12" spans="1:9" x14ac:dyDescent="0.25">
      <c r="A12" s="64"/>
      <c r="B12" s="64"/>
      <c r="C12" s="60" t="s">
        <v>2</v>
      </c>
      <c r="D12" s="61">
        <v>13755745</v>
      </c>
      <c r="E12" s="61">
        <v>15323522</v>
      </c>
      <c r="F12" s="61">
        <v>125136903</v>
      </c>
      <c r="G12" s="61">
        <v>135976818</v>
      </c>
      <c r="H12" s="61">
        <v>10839915</v>
      </c>
      <c r="I12" s="62">
        <f t="shared" si="0"/>
        <v>8.6624446826848498</v>
      </c>
    </row>
    <row r="13" spans="1:9" x14ac:dyDescent="0.25">
      <c r="A13" s="65"/>
      <c r="B13" s="65"/>
      <c r="C13" s="66" t="s">
        <v>2</v>
      </c>
      <c r="D13" s="67">
        <v>35146039</v>
      </c>
      <c r="E13" s="67">
        <v>36632806</v>
      </c>
      <c r="F13" s="67">
        <v>318957552</v>
      </c>
      <c r="G13" s="67">
        <v>331621619</v>
      </c>
      <c r="H13" s="67">
        <v>12664067</v>
      </c>
      <c r="I13" s="68">
        <f t="shared" si="0"/>
        <v>3.9704552911793058</v>
      </c>
    </row>
    <row r="14" spans="1:9" x14ac:dyDescent="0.25">
      <c r="A14" s="59" t="s">
        <v>4</v>
      </c>
      <c r="B14" s="69" t="s">
        <v>5</v>
      </c>
      <c r="C14" s="60" t="s">
        <v>6</v>
      </c>
      <c r="D14" s="61">
        <v>20535</v>
      </c>
      <c r="E14" s="61">
        <v>18565</v>
      </c>
      <c r="F14" s="61">
        <v>180669</v>
      </c>
      <c r="G14" s="61">
        <v>188522</v>
      </c>
      <c r="H14" s="61">
        <v>7853</v>
      </c>
      <c r="I14" s="62">
        <f t="shared" si="0"/>
        <v>4.3466228295944518</v>
      </c>
    </row>
    <row r="15" spans="1:9" x14ac:dyDescent="0.25">
      <c r="A15" s="63"/>
      <c r="B15" s="59" t="s">
        <v>7</v>
      </c>
      <c r="C15" s="60" t="s">
        <v>8</v>
      </c>
      <c r="D15" s="61">
        <v>528729</v>
      </c>
      <c r="E15" s="61">
        <v>581680</v>
      </c>
      <c r="F15" s="61">
        <v>5158139</v>
      </c>
      <c r="G15" s="61">
        <v>5325273</v>
      </c>
      <c r="H15" s="61">
        <v>167134</v>
      </c>
      <c r="I15" s="62">
        <f t="shared" si="0"/>
        <v>3.2401996146284517</v>
      </c>
    </row>
    <row r="16" spans="1:9" x14ac:dyDescent="0.25">
      <c r="A16" s="63"/>
      <c r="B16" s="64"/>
      <c r="C16" s="60" t="s">
        <v>9</v>
      </c>
      <c r="D16" s="61">
        <v>309764</v>
      </c>
      <c r="E16" s="61">
        <v>276788</v>
      </c>
      <c r="F16" s="61">
        <v>2416675</v>
      </c>
      <c r="G16" s="61">
        <v>2325252</v>
      </c>
      <c r="H16" s="61">
        <v>-91423</v>
      </c>
      <c r="I16" s="62">
        <f t="shared" si="0"/>
        <v>-3.7830076448012306</v>
      </c>
    </row>
    <row r="17" spans="1:9" x14ac:dyDescent="0.25">
      <c r="A17" s="64"/>
      <c r="B17" s="69" t="s">
        <v>10</v>
      </c>
      <c r="C17" s="60" t="s">
        <v>11</v>
      </c>
      <c r="D17" s="61">
        <v>290215</v>
      </c>
      <c r="E17" s="61">
        <v>514420</v>
      </c>
      <c r="F17" s="61">
        <v>2578720</v>
      </c>
      <c r="G17" s="61">
        <v>2837180</v>
      </c>
      <c r="H17" s="61">
        <v>258460</v>
      </c>
      <c r="I17" s="62">
        <f t="shared" si="0"/>
        <v>10.022802010299685</v>
      </c>
    </row>
    <row r="18" spans="1:9" x14ac:dyDescent="0.25">
      <c r="A18" s="70"/>
      <c r="B18" s="70"/>
      <c r="C18" s="66" t="s">
        <v>2</v>
      </c>
      <c r="D18" s="67">
        <v>1149243</v>
      </c>
      <c r="E18" s="67">
        <v>1391453</v>
      </c>
      <c r="F18" s="67">
        <v>10334203</v>
      </c>
      <c r="G18" s="67">
        <v>10676227</v>
      </c>
      <c r="H18" s="67">
        <v>342024</v>
      </c>
      <c r="I18" s="68">
        <f t="shared" si="0"/>
        <v>3.3096311345925784</v>
      </c>
    </row>
    <row r="19" spans="1:9" x14ac:dyDescent="0.25">
      <c r="A19" s="71"/>
      <c r="B19" s="71"/>
      <c r="C19" s="72" t="s">
        <v>1</v>
      </c>
      <c r="D19" s="73">
        <f>+D13+D18</f>
        <v>36295282</v>
      </c>
      <c r="E19" s="73">
        <f t="shared" ref="E19:G19" si="1">+E13+E18</f>
        <v>38024259</v>
      </c>
      <c r="F19" s="73">
        <f t="shared" si="1"/>
        <v>329291755</v>
      </c>
      <c r="G19" s="73">
        <f t="shared" si="1"/>
        <v>342297846</v>
      </c>
      <c r="H19" s="73">
        <f t="shared" ref="H19" si="2">G19-F19</f>
        <v>13006091</v>
      </c>
      <c r="I19" s="74">
        <f t="shared" si="0"/>
        <v>3.9497165666962957</v>
      </c>
    </row>
    <row r="20" spans="1:9" x14ac:dyDescent="0.25">
      <c r="A20" s="70"/>
      <c r="B20" s="70"/>
      <c r="I20" s="75"/>
    </row>
    <row r="21" spans="1:9" x14ac:dyDescent="0.25">
      <c r="A21" s="59" t="s">
        <v>19</v>
      </c>
      <c r="B21" s="59" t="s">
        <v>20</v>
      </c>
      <c r="C21" s="60" t="s">
        <v>21</v>
      </c>
      <c r="D21" s="61">
        <v>5605463</v>
      </c>
      <c r="E21" s="61">
        <v>6891615</v>
      </c>
      <c r="F21" s="61">
        <v>51135287</v>
      </c>
      <c r="G21" s="61">
        <v>55773422</v>
      </c>
      <c r="H21" s="61">
        <v>4638135</v>
      </c>
      <c r="I21" s="62">
        <f t="shared" ref="I21:I31" si="3">((G21*100/F21)-100)</f>
        <v>9.070321635233995</v>
      </c>
    </row>
    <row r="22" spans="1:9" x14ac:dyDescent="0.25">
      <c r="A22" s="63"/>
      <c r="B22" s="64"/>
      <c r="C22" s="60" t="s">
        <v>22</v>
      </c>
      <c r="D22" s="61">
        <v>5150945</v>
      </c>
      <c r="E22" s="61">
        <v>5963863</v>
      </c>
      <c r="F22" s="61">
        <v>47346411</v>
      </c>
      <c r="G22" s="61">
        <v>51122207</v>
      </c>
      <c r="H22" s="61">
        <v>3775796</v>
      </c>
      <c r="I22" s="62">
        <f t="shared" si="3"/>
        <v>7.9748304470216311</v>
      </c>
    </row>
    <row r="23" spans="1:9" x14ac:dyDescent="0.25">
      <c r="A23" s="63"/>
      <c r="B23" s="69" t="s">
        <v>23</v>
      </c>
      <c r="C23" s="60" t="s">
        <v>24</v>
      </c>
      <c r="D23" s="61">
        <v>3287339</v>
      </c>
      <c r="E23" s="61">
        <v>3499439</v>
      </c>
      <c r="F23" s="61">
        <v>29414569</v>
      </c>
      <c r="G23" s="61">
        <v>32229899</v>
      </c>
      <c r="H23" s="61">
        <v>2815330</v>
      </c>
      <c r="I23" s="62">
        <f t="shared" si="3"/>
        <v>9.5712094234663141</v>
      </c>
    </row>
    <row r="24" spans="1:9" x14ac:dyDescent="0.25">
      <c r="A24" s="63"/>
      <c r="B24" s="59" t="s">
        <v>25</v>
      </c>
      <c r="C24" s="60" t="s">
        <v>26</v>
      </c>
      <c r="D24" s="61">
        <v>933335.5</v>
      </c>
      <c r="E24" s="61">
        <v>1024286</v>
      </c>
      <c r="F24" s="61">
        <v>8307415.5</v>
      </c>
      <c r="G24" s="61">
        <v>8785912.5</v>
      </c>
      <c r="H24" s="61">
        <v>478497</v>
      </c>
      <c r="I24" s="62">
        <f t="shared" si="3"/>
        <v>5.7598780270470371</v>
      </c>
    </row>
    <row r="25" spans="1:9" x14ac:dyDescent="0.25">
      <c r="A25" s="63"/>
      <c r="B25" s="63"/>
      <c r="C25" s="60" t="s">
        <v>21</v>
      </c>
      <c r="D25" s="61">
        <v>437474.32</v>
      </c>
      <c r="E25" s="61">
        <v>505189</v>
      </c>
      <c r="F25" s="61">
        <v>4065172.54</v>
      </c>
      <c r="G25" s="61">
        <v>4154907</v>
      </c>
      <c r="H25" s="61">
        <v>89734.459999999963</v>
      </c>
      <c r="I25" s="62">
        <f t="shared" si="3"/>
        <v>2.2073960973868054</v>
      </c>
    </row>
    <row r="26" spans="1:9" x14ac:dyDescent="0.25">
      <c r="A26" s="63"/>
      <c r="B26" s="59" t="s">
        <v>27</v>
      </c>
      <c r="C26" s="60" t="s">
        <v>28</v>
      </c>
      <c r="D26" s="61">
        <v>2424744</v>
      </c>
      <c r="E26" s="61">
        <v>2538370</v>
      </c>
      <c r="F26" s="61">
        <v>18887003</v>
      </c>
      <c r="G26" s="61">
        <v>19452118</v>
      </c>
      <c r="H26" s="61">
        <v>565115</v>
      </c>
      <c r="I26" s="62">
        <f t="shared" si="3"/>
        <v>2.9920840273070297</v>
      </c>
    </row>
    <row r="27" spans="1:9" x14ac:dyDescent="0.25">
      <c r="A27" s="63"/>
      <c r="B27" s="64"/>
      <c r="C27" s="60" t="s">
        <v>29</v>
      </c>
      <c r="D27" s="61">
        <v>481926</v>
      </c>
      <c r="E27" s="61">
        <v>520380</v>
      </c>
      <c r="F27" s="61">
        <v>2989041</v>
      </c>
      <c r="G27" s="61">
        <v>2948603</v>
      </c>
      <c r="H27" s="61">
        <v>-40438</v>
      </c>
      <c r="I27" s="62">
        <f t="shared" si="3"/>
        <v>-1.352875387122495</v>
      </c>
    </row>
    <row r="28" spans="1:9" x14ac:dyDescent="0.25">
      <c r="A28" s="63"/>
      <c r="B28" s="69" t="s">
        <v>30</v>
      </c>
      <c r="C28" s="60" t="s">
        <v>31</v>
      </c>
      <c r="D28" s="61">
        <v>364561</v>
      </c>
      <c r="E28" s="61">
        <v>389927</v>
      </c>
      <c r="F28" s="61">
        <v>2886927</v>
      </c>
      <c r="G28" s="61">
        <v>3038987</v>
      </c>
      <c r="H28" s="61">
        <v>152060</v>
      </c>
      <c r="I28" s="62">
        <f t="shared" si="3"/>
        <v>5.2671924160188297</v>
      </c>
    </row>
    <row r="29" spans="1:9" x14ac:dyDescent="0.25">
      <c r="A29" s="63"/>
      <c r="B29" s="59" t="s">
        <v>32</v>
      </c>
      <c r="C29" s="60" t="s">
        <v>33</v>
      </c>
      <c r="D29" s="61">
        <v>10410</v>
      </c>
      <c r="E29" s="61">
        <v>10802</v>
      </c>
      <c r="F29" s="61">
        <v>91286</v>
      </c>
      <c r="G29" s="61">
        <v>91512</v>
      </c>
      <c r="H29" s="61">
        <v>226</v>
      </c>
      <c r="I29" s="62">
        <f t="shared" si="3"/>
        <v>0.2475735600201574</v>
      </c>
    </row>
    <row r="30" spans="1:9" x14ac:dyDescent="0.25">
      <c r="A30" s="63"/>
      <c r="B30" s="63"/>
      <c r="C30" s="60" t="s">
        <v>34</v>
      </c>
      <c r="D30" s="61">
        <v>116603045</v>
      </c>
      <c r="E30" s="61">
        <v>130297606</v>
      </c>
      <c r="F30" s="61">
        <v>993472928</v>
      </c>
      <c r="G30" s="61">
        <v>1066256106</v>
      </c>
      <c r="H30" s="61">
        <v>72783178</v>
      </c>
      <c r="I30" s="62">
        <f t="shared" si="3"/>
        <v>7.3261360172664922</v>
      </c>
    </row>
    <row r="31" spans="1:9" x14ac:dyDescent="0.25">
      <c r="A31" s="76"/>
      <c r="B31" s="77"/>
      <c r="C31" s="60" t="s">
        <v>35</v>
      </c>
      <c r="D31" s="61">
        <v>386</v>
      </c>
      <c r="E31" s="61">
        <v>345</v>
      </c>
      <c r="F31" s="61">
        <v>2245</v>
      </c>
      <c r="G31" s="61">
        <v>2194</v>
      </c>
      <c r="H31" s="61">
        <v>-51</v>
      </c>
      <c r="I31" s="62">
        <f t="shared" si="3"/>
        <v>-2.2717149220490001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1"/>
    <mergeCell ref="B21:B22"/>
    <mergeCell ref="B24:B25"/>
    <mergeCell ref="B26:B27"/>
    <mergeCell ref="B29:B31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8"/>
  <sheetViews>
    <sheetView zoomScaleNormal="100"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71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1044073</v>
      </c>
      <c r="C7" s="37">
        <v>1129640</v>
      </c>
      <c r="D7" s="37">
        <v>10899661</v>
      </c>
      <c r="E7" s="37">
        <v>10667296</v>
      </c>
      <c r="F7" s="10">
        <f>((E7*100)/D7)-100</f>
        <v>-2.1318552934811521</v>
      </c>
      <c r="G7" s="1"/>
      <c r="H7" s="1"/>
      <c r="I7" s="1"/>
    </row>
    <row r="8" spans="1:12" x14ac:dyDescent="0.25">
      <c r="A8" s="11" t="s">
        <v>42</v>
      </c>
      <c r="B8" s="38">
        <v>296016</v>
      </c>
      <c r="C8" s="38">
        <v>274920</v>
      </c>
      <c r="D8" s="38">
        <v>2611177</v>
      </c>
      <c r="E8" s="38">
        <v>2751306</v>
      </c>
      <c r="F8" s="13">
        <f t="shared" ref="F8:F35" si="0">((E8*100)/D8)-100</f>
        <v>5.3665071345220952</v>
      </c>
      <c r="G8" s="1"/>
      <c r="H8" s="1"/>
      <c r="I8" s="1"/>
    </row>
    <row r="9" spans="1:12" x14ac:dyDescent="0.25">
      <c r="A9" s="8" t="s">
        <v>43</v>
      </c>
      <c r="B9" s="37">
        <v>699969</v>
      </c>
      <c r="C9" s="37">
        <v>245601</v>
      </c>
      <c r="D9" s="37">
        <v>5122330</v>
      </c>
      <c r="E9" s="37">
        <v>4743080</v>
      </c>
      <c r="F9" s="10">
        <f t="shared" si="0"/>
        <v>-7.4038572290344433</v>
      </c>
      <c r="G9" s="1"/>
      <c r="H9" s="1"/>
      <c r="I9" s="1"/>
    </row>
    <row r="10" spans="1:12" x14ac:dyDescent="0.25">
      <c r="A10" s="11" t="s">
        <v>44</v>
      </c>
      <c r="B10" s="38">
        <v>396067</v>
      </c>
      <c r="C10" s="38">
        <v>464822</v>
      </c>
      <c r="D10" s="38">
        <v>3615097</v>
      </c>
      <c r="E10" s="38">
        <v>4648636</v>
      </c>
      <c r="F10" s="13">
        <f t="shared" si="0"/>
        <v>28.589523323993802</v>
      </c>
      <c r="G10" s="1"/>
      <c r="H10" s="1"/>
      <c r="I10" s="1"/>
    </row>
    <row r="11" spans="1:12" x14ac:dyDescent="0.25">
      <c r="A11" s="8" t="s">
        <v>45</v>
      </c>
      <c r="B11" s="37">
        <v>5606670</v>
      </c>
      <c r="C11" s="37">
        <v>6249100</v>
      </c>
      <c r="D11" s="37">
        <v>50390170</v>
      </c>
      <c r="E11" s="37">
        <v>54372712</v>
      </c>
      <c r="F11" s="10">
        <f t="shared" si="0"/>
        <v>7.9034105262990835</v>
      </c>
      <c r="G11" s="1"/>
      <c r="H11" s="1"/>
      <c r="I11" s="1"/>
    </row>
    <row r="12" spans="1:12" x14ac:dyDescent="0.25">
      <c r="A12" s="11" t="s">
        <v>46</v>
      </c>
      <c r="B12" s="38">
        <v>530564</v>
      </c>
      <c r="C12" s="38">
        <v>624938</v>
      </c>
      <c r="D12" s="38">
        <v>4360533</v>
      </c>
      <c r="E12" s="38">
        <v>4565286</v>
      </c>
      <c r="F12" s="13">
        <f t="shared" si="0"/>
        <v>4.6955956989661587</v>
      </c>
      <c r="G12" s="1"/>
      <c r="H12" s="1"/>
      <c r="I12" s="1"/>
    </row>
    <row r="13" spans="1:12" x14ac:dyDescent="0.25">
      <c r="A13" s="8" t="s">
        <v>47</v>
      </c>
      <c r="B13" s="37">
        <v>1211682</v>
      </c>
      <c r="C13" s="37">
        <v>1238351</v>
      </c>
      <c r="D13" s="37">
        <v>10547865</v>
      </c>
      <c r="E13" s="37">
        <v>11198996</v>
      </c>
      <c r="F13" s="10">
        <f t="shared" si="0"/>
        <v>6.1731070695349217</v>
      </c>
      <c r="G13" s="1"/>
      <c r="H13" s="1"/>
      <c r="I13" s="1"/>
    </row>
    <row r="14" spans="1:12" x14ac:dyDescent="0.25">
      <c r="A14" s="11" t="s">
        <v>48</v>
      </c>
      <c r="B14" s="38">
        <v>3809232</v>
      </c>
      <c r="C14" s="38">
        <v>3872098</v>
      </c>
      <c r="D14" s="38">
        <v>33805975</v>
      </c>
      <c r="E14" s="38">
        <v>35414636</v>
      </c>
      <c r="F14" s="13">
        <f t="shared" si="0"/>
        <v>4.7585108845403852</v>
      </c>
      <c r="G14" s="1"/>
      <c r="H14" s="1"/>
      <c r="I14" s="1"/>
    </row>
    <row r="15" spans="1:12" x14ac:dyDescent="0.25">
      <c r="A15" s="8" t="s">
        <v>49</v>
      </c>
      <c r="B15" s="37">
        <v>2643904</v>
      </c>
      <c r="C15" s="37">
        <v>3371390</v>
      </c>
      <c r="D15" s="37">
        <v>24923615</v>
      </c>
      <c r="E15" s="37">
        <v>28290021</v>
      </c>
      <c r="F15" s="10">
        <f t="shared" si="0"/>
        <v>13.506892960752282</v>
      </c>
      <c r="G15" s="1"/>
      <c r="H15" s="1"/>
      <c r="I15" s="1"/>
    </row>
    <row r="16" spans="1:12" x14ac:dyDescent="0.25">
      <c r="A16" s="11" t="s">
        <v>50</v>
      </c>
      <c r="B16" s="38">
        <v>2324944</v>
      </c>
      <c r="C16" s="38">
        <v>2132992</v>
      </c>
      <c r="D16" s="38">
        <v>20158178</v>
      </c>
      <c r="E16" s="38">
        <v>19268438</v>
      </c>
      <c r="F16" s="13">
        <f t="shared" si="0"/>
        <v>-4.4137917623309022</v>
      </c>
      <c r="G16" s="1"/>
      <c r="H16" s="1"/>
      <c r="I16" s="1"/>
    </row>
    <row r="17" spans="1:9" x14ac:dyDescent="0.25">
      <c r="A17" s="8" t="s">
        <v>51</v>
      </c>
      <c r="B17" s="37">
        <v>1221698</v>
      </c>
      <c r="C17" s="37">
        <v>959989</v>
      </c>
      <c r="D17" s="37">
        <v>10444661</v>
      </c>
      <c r="E17" s="37">
        <v>9887098</v>
      </c>
      <c r="F17" s="10">
        <f t="shared" si="0"/>
        <v>-5.3382584652579936</v>
      </c>
      <c r="G17" s="1"/>
      <c r="H17" s="1"/>
      <c r="I17" s="1"/>
    </row>
    <row r="18" spans="1:9" x14ac:dyDescent="0.25">
      <c r="A18" s="11" t="s">
        <v>52</v>
      </c>
      <c r="B18" s="38">
        <v>146023</v>
      </c>
      <c r="C18" s="38">
        <v>217749</v>
      </c>
      <c r="D18" s="38">
        <v>1367361</v>
      </c>
      <c r="E18" s="38">
        <v>1766364</v>
      </c>
      <c r="F18" s="13">
        <f t="shared" si="0"/>
        <v>29.180516337675272</v>
      </c>
      <c r="G18" s="1"/>
      <c r="H18" s="1"/>
      <c r="I18" s="1"/>
    </row>
    <row r="19" spans="1:9" x14ac:dyDescent="0.25">
      <c r="A19" s="8" t="s">
        <v>53</v>
      </c>
      <c r="B19" s="37">
        <v>817653</v>
      </c>
      <c r="C19" s="37">
        <v>772867</v>
      </c>
      <c r="D19" s="37">
        <v>7221347</v>
      </c>
      <c r="E19" s="37">
        <v>7567754</v>
      </c>
      <c r="F19" s="10">
        <f t="shared" si="0"/>
        <v>4.7969859362803078</v>
      </c>
      <c r="G19" s="1"/>
      <c r="H19" s="1"/>
      <c r="I19" s="1"/>
    </row>
    <row r="20" spans="1:9" x14ac:dyDescent="0.25">
      <c r="A20" s="11" t="s">
        <v>54</v>
      </c>
      <c r="B20" s="38">
        <v>1160400</v>
      </c>
      <c r="C20" s="38">
        <v>1523154</v>
      </c>
      <c r="D20" s="38">
        <v>16513299</v>
      </c>
      <c r="E20" s="38">
        <v>14927577</v>
      </c>
      <c r="F20" s="13">
        <f t="shared" si="0"/>
        <v>-9.6026965901846779</v>
      </c>
      <c r="G20" s="1"/>
      <c r="H20" s="1"/>
      <c r="I20" s="1"/>
    </row>
    <row r="21" spans="1:9" x14ac:dyDescent="0.25">
      <c r="A21" s="8" t="s">
        <v>55</v>
      </c>
      <c r="B21" s="37">
        <v>1927114</v>
      </c>
      <c r="C21" s="37">
        <v>1783860</v>
      </c>
      <c r="D21" s="37">
        <v>14968690</v>
      </c>
      <c r="E21" s="37">
        <v>15254243</v>
      </c>
      <c r="F21" s="10">
        <f t="shared" si="0"/>
        <v>1.9076686069388842</v>
      </c>
      <c r="G21" s="1"/>
      <c r="H21" s="1"/>
      <c r="I21" s="1"/>
    </row>
    <row r="22" spans="1:9" x14ac:dyDescent="0.25">
      <c r="A22" s="11" t="s">
        <v>56</v>
      </c>
      <c r="B22" s="38">
        <v>2038052</v>
      </c>
      <c r="C22" s="38">
        <v>2096964</v>
      </c>
      <c r="D22" s="38">
        <v>19022209</v>
      </c>
      <c r="E22" s="38">
        <v>18808463</v>
      </c>
      <c r="F22" s="13">
        <f t="shared" si="0"/>
        <v>-1.1236655006787117</v>
      </c>
      <c r="G22" s="1"/>
      <c r="H22" s="1"/>
      <c r="I22" s="1"/>
    </row>
    <row r="23" spans="1:9" x14ac:dyDescent="0.25">
      <c r="A23" s="8" t="s">
        <v>57</v>
      </c>
      <c r="B23" s="37">
        <v>368517</v>
      </c>
      <c r="C23" s="37">
        <v>327109</v>
      </c>
      <c r="D23" s="37">
        <v>3433191</v>
      </c>
      <c r="E23" s="37">
        <v>3375734</v>
      </c>
      <c r="F23" s="10">
        <f t="shared" si="0"/>
        <v>-1.6735742345823468</v>
      </c>
      <c r="G23" s="1"/>
      <c r="H23" s="1"/>
      <c r="I23" s="1"/>
    </row>
    <row r="24" spans="1:9" x14ac:dyDescent="0.25">
      <c r="A24" s="11" t="s">
        <v>58</v>
      </c>
      <c r="B24" s="38">
        <v>164521</v>
      </c>
      <c r="C24" s="38">
        <v>138129</v>
      </c>
      <c r="D24" s="38">
        <v>1497628</v>
      </c>
      <c r="E24" s="38">
        <v>1380425</v>
      </c>
      <c r="F24" s="13">
        <f t="shared" si="0"/>
        <v>-7.8259087036300059</v>
      </c>
      <c r="G24" s="1"/>
      <c r="H24" s="1"/>
      <c r="I24" s="1"/>
    </row>
    <row r="25" spans="1:9" x14ac:dyDescent="0.25">
      <c r="A25" s="8" t="s">
        <v>59</v>
      </c>
      <c r="B25" s="37">
        <v>69987</v>
      </c>
      <c r="C25" s="37">
        <v>72021</v>
      </c>
      <c r="D25" s="37">
        <v>612933</v>
      </c>
      <c r="E25" s="37">
        <v>633580</v>
      </c>
      <c r="F25" s="10">
        <f t="shared" si="0"/>
        <v>3.3685574116583723</v>
      </c>
      <c r="G25" s="1"/>
      <c r="H25" s="1"/>
      <c r="I25" s="1"/>
    </row>
    <row r="26" spans="1:9" x14ac:dyDescent="0.25">
      <c r="A26" s="11" t="s">
        <v>60</v>
      </c>
      <c r="B26" s="38">
        <v>207781</v>
      </c>
      <c r="C26" s="38">
        <v>259765</v>
      </c>
      <c r="D26" s="38">
        <v>2067796</v>
      </c>
      <c r="E26" s="38">
        <v>2170476</v>
      </c>
      <c r="F26" s="13">
        <f t="shared" si="0"/>
        <v>4.9656735964282745</v>
      </c>
      <c r="G26" s="1"/>
      <c r="H26" s="1"/>
      <c r="I26" s="1"/>
    </row>
    <row r="27" spans="1:9" x14ac:dyDescent="0.25">
      <c r="A27" s="8" t="s">
        <v>61</v>
      </c>
      <c r="B27" s="37">
        <v>525106</v>
      </c>
      <c r="C27" s="37">
        <v>452243</v>
      </c>
      <c r="D27" s="37">
        <v>4001747</v>
      </c>
      <c r="E27" s="37">
        <v>4065597</v>
      </c>
      <c r="F27" s="10">
        <f t="shared" si="0"/>
        <v>1.5955531421651585</v>
      </c>
      <c r="G27" s="1"/>
      <c r="H27" s="1"/>
      <c r="I27" s="1"/>
    </row>
    <row r="28" spans="1:9" x14ac:dyDescent="0.25">
      <c r="A28" s="11" t="s">
        <v>62</v>
      </c>
      <c r="B28" s="38">
        <v>1673768</v>
      </c>
      <c r="C28" s="38">
        <v>1771915</v>
      </c>
      <c r="D28" s="38">
        <v>14943850</v>
      </c>
      <c r="E28" s="38">
        <v>14752062</v>
      </c>
      <c r="F28" s="13">
        <f t="shared" si="0"/>
        <v>-1.2833908263265528</v>
      </c>
      <c r="G28" s="1"/>
      <c r="H28" s="1"/>
      <c r="I28" s="1"/>
    </row>
    <row r="29" spans="1:9" x14ac:dyDescent="0.25">
      <c r="A29" s="8" t="s">
        <v>63</v>
      </c>
      <c r="B29" s="37">
        <v>608147</v>
      </c>
      <c r="C29" s="37">
        <v>502409</v>
      </c>
      <c r="D29" s="37">
        <v>4927523</v>
      </c>
      <c r="E29" s="37">
        <v>4399209</v>
      </c>
      <c r="F29" s="10">
        <f t="shared" si="0"/>
        <v>-10.721695261493451</v>
      </c>
      <c r="G29" s="1"/>
      <c r="H29" s="1"/>
      <c r="I29" s="1"/>
    </row>
    <row r="30" spans="1:9" x14ac:dyDescent="0.25">
      <c r="A30" s="11" t="s">
        <v>64</v>
      </c>
      <c r="B30" s="38">
        <v>439847</v>
      </c>
      <c r="C30" s="38">
        <v>430319</v>
      </c>
      <c r="D30" s="38">
        <v>3546084</v>
      </c>
      <c r="E30" s="38">
        <v>3998789</v>
      </c>
      <c r="F30" s="13">
        <f t="shared" si="0"/>
        <v>12.766336048441048</v>
      </c>
      <c r="G30" s="1"/>
      <c r="H30" s="1"/>
      <c r="I30" s="1"/>
    </row>
    <row r="31" spans="1:9" x14ac:dyDescent="0.25">
      <c r="A31" s="8" t="s">
        <v>65</v>
      </c>
      <c r="B31" s="37">
        <v>2264093</v>
      </c>
      <c r="C31" s="37">
        <v>2515489</v>
      </c>
      <c r="D31" s="37">
        <v>22824354</v>
      </c>
      <c r="E31" s="37">
        <v>23455893</v>
      </c>
      <c r="F31" s="10">
        <f t="shared" si="0"/>
        <v>2.766952352736908</v>
      </c>
      <c r="G31" s="1"/>
      <c r="H31" s="1"/>
      <c r="I31" s="1"/>
    </row>
    <row r="32" spans="1:9" x14ac:dyDescent="0.25">
      <c r="A32" s="11" t="s">
        <v>66</v>
      </c>
      <c r="B32" s="38">
        <v>3610976</v>
      </c>
      <c r="C32" s="38">
        <v>4014518</v>
      </c>
      <c r="D32" s="38">
        <v>31004949</v>
      </c>
      <c r="E32" s="38">
        <v>35187819</v>
      </c>
      <c r="F32" s="13">
        <f t="shared" si="0"/>
        <v>13.490975263336182</v>
      </c>
      <c r="G32" s="1"/>
      <c r="H32" s="1"/>
      <c r="I32" s="1"/>
    </row>
    <row r="33" spans="1:9" x14ac:dyDescent="0.25">
      <c r="A33" s="8" t="s">
        <v>67</v>
      </c>
      <c r="B33" s="37">
        <v>403813</v>
      </c>
      <c r="C33" s="37">
        <v>487757</v>
      </c>
      <c r="D33" s="37">
        <v>3584862</v>
      </c>
      <c r="E33" s="37">
        <v>3866782</v>
      </c>
      <c r="F33" s="10">
        <f t="shared" si="0"/>
        <v>7.8641799879604832</v>
      </c>
      <c r="G33" s="1"/>
      <c r="H33" s="1"/>
      <c r="I33" s="1"/>
    </row>
    <row r="34" spans="1:9" x14ac:dyDescent="0.25">
      <c r="A34" s="11" t="s">
        <v>68</v>
      </c>
      <c r="B34" s="38">
        <v>84665</v>
      </c>
      <c r="C34" s="38">
        <v>94150</v>
      </c>
      <c r="D34" s="38">
        <v>874670</v>
      </c>
      <c r="E34" s="38">
        <v>879574</v>
      </c>
      <c r="F34" s="13">
        <f t="shared" si="0"/>
        <v>0.56066859501297017</v>
      </c>
      <c r="G34" s="1"/>
      <c r="H34" s="1"/>
      <c r="I34" s="1"/>
    </row>
    <row r="35" spans="1:9" x14ac:dyDescent="0.25">
      <c r="A35" s="14" t="s">
        <v>69</v>
      </c>
      <c r="B35" s="15">
        <f>SUM(B7:B34)</f>
        <v>36295282</v>
      </c>
      <c r="C35" s="15">
        <f t="shared" ref="C35:E35" si="1">SUM(C7:C34)</f>
        <v>38024259</v>
      </c>
      <c r="D35" s="15">
        <f t="shared" si="1"/>
        <v>329291755</v>
      </c>
      <c r="E35" s="15">
        <f t="shared" si="1"/>
        <v>342297846</v>
      </c>
      <c r="F35" s="16">
        <f t="shared" si="0"/>
        <v>3.9497165666962957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10667296</v>
      </c>
      <c r="C38" s="41">
        <f>D7</f>
        <v>10899661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54372712</v>
      </c>
      <c r="G38" s="42">
        <f>LOOKUP(E38,$A$38:$A$65,$C$38:$C$65)</f>
        <v>50390170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2751306</v>
      </c>
      <c r="C39" s="41">
        <f t="shared" ref="C39:C65" si="5">D8</f>
        <v>2611177</v>
      </c>
      <c r="D39" s="41">
        <f t="shared" ref="D39:D65" si="6">_xlfn.RANK.EQ(B39,$B$38:$B$65)+COUNTIF($B$38:$B$65,B39)-1</f>
        <v>23</v>
      </c>
      <c r="E39" s="42" t="str">
        <f t="shared" si="2"/>
        <v>BARCELONA</v>
      </c>
      <c r="F39" s="42">
        <f t="shared" ref="F39:F65" si="7">LOOKUP(E39,$A$38:$A$65,$B$38:$B$65)</f>
        <v>35414636</v>
      </c>
      <c r="G39" s="42">
        <f t="shared" ref="G39:G65" si="8">LOOKUP(E39,$A$38:$A$65,$C$38:$C$65)</f>
        <v>33805975</v>
      </c>
    </row>
    <row r="40" spans="1:9" x14ac:dyDescent="0.25">
      <c r="A40" s="42" t="str">
        <f t="shared" si="3"/>
        <v>ALMERIA</v>
      </c>
      <c r="B40" s="41">
        <f t="shared" si="4"/>
        <v>4743080</v>
      </c>
      <c r="C40" s="41">
        <f t="shared" si="5"/>
        <v>5122330</v>
      </c>
      <c r="D40" s="41">
        <f t="shared" si="6"/>
        <v>15</v>
      </c>
      <c r="E40" s="42" t="str">
        <f t="shared" si="2"/>
        <v>VALENCIA</v>
      </c>
      <c r="F40" s="42">
        <f t="shared" si="7"/>
        <v>35187819</v>
      </c>
      <c r="G40" s="42">
        <f t="shared" si="8"/>
        <v>31004949</v>
      </c>
    </row>
    <row r="41" spans="1:9" x14ac:dyDescent="0.25">
      <c r="A41" s="42" t="str">
        <f t="shared" si="3"/>
        <v>AVILES</v>
      </c>
      <c r="B41" s="41">
        <f t="shared" si="4"/>
        <v>4648636</v>
      </c>
      <c r="C41" s="41">
        <f t="shared" si="5"/>
        <v>3615097</v>
      </c>
      <c r="D41" s="41">
        <f t="shared" si="6"/>
        <v>16</v>
      </c>
      <c r="E41" s="42" t="str">
        <f t="shared" si="2"/>
        <v>BILBAO</v>
      </c>
      <c r="F41" s="42">
        <f t="shared" si="7"/>
        <v>28290021</v>
      </c>
      <c r="G41" s="42">
        <f t="shared" si="8"/>
        <v>24923615</v>
      </c>
    </row>
    <row r="42" spans="1:9" x14ac:dyDescent="0.25">
      <c r="A42" s="42" t="str">
        <f t="shared" si="3"/>
        <v>BAHIA DE ALGECIRAS</v>
      </c>
      <c r="B42" s="41">
        <f t="shared" si="4"/>
        <v>54372712</v>
      </c>
      <c r="C42" s="41">
        <f t="shared" si="5"/>
        <v>50390170</v>
      </c>
      <c r="D42" s="41">
        <f t="shared" si="6"/>
        <v>1</v>
      </c>
      <c r="E42" s="42" t="str">
        <f t="shared" si="2"/>
        <v>TARRAGONA</v>
      </c>
      <c r="F42" s="42">
        <f t="shared" si="7"/>
        <v>23455893</v>
      </c>
      <c r="G42" s="42">
        <f t="shared" si="8"/>
        <v>22824354</v>
      </c>
    </row>
    <row r="43" spans="1:9" x14ac:dyDescent="0.25">
      <c r="A43" s="42" t="str">
        <f t="shared" si="3"/>
        <v>BAHIA DE CADIZ</v>
      </c>
      <c r="B43" s="41">
        <f t="shared" si="4"/>
        <v>4565286</v>
      </c>
      <c r="C43" s="41">
        <f t="shared" si="5"/>
        <v>4360533</v>
      </c>
      <c r="D43" s="41">
        <f t="shared" si="6"/>
        <v>17</v>
      </c>
      <c r="E43" s="42" t="str">
        <f t="shared" si="2"/>
        <v>CARTAGENA</v>
      </c>
      <c r="F43" s="42">
        <f t="shared" si="7"/>
        <v>19268438</v>
      </c>
      <c r="G43" s="42">
        <f t="shared" si="8"/>
        <v>20158178</v>
      </c>
    </row>
    <row r="44" spans="1:9" x14ac:dyDescent="0.25">
      <c r="A44" s="42" t="str">
        <f t="shared" si="3"/>
        <v>BALEARES</v>
      </c>
      <c r="B44" s="41">
        <f t="shared" si="4"/>
        <v>11198996</v>
      </c>
      <c r="C44" s="41">
        <f t="shared" si="5"/>
        <v>10547865</v>
      </c>
      <c r="D44" s="41">
        <f t="shared" si="6"/>
        <v>11</v>
      </c>
      <c r="E44" s="42" t="str">
        <f t="shared" si="2"/>
        <v>LAS PALMAS</v>
      </c>
      <c r="F44" s="42">
        <f t="shared" si="7"/>
        <v>18808463</v>
      </c>
      <c r="G44" s="42">
        <f t="shared" si="8"/>
        <v>19022209</v>
      </c>
    </row>
    <row r="45" spans="1:9" x14ac:dyDescent="0.25">
      <c r="A45" s="42" t="str">
        <f t="shared" si="3"/>
        <v>BARCELONA</v>
      </c>
      <c r="B45" s="41">
        <f t="shared" si="4"/>
        <v>35414636</v>
      </c>
      <c r="C45" s="41">
        <f t="shared" si="5"/>
        <v>33805975</v>
      </c>
      <c r="D45" s="41">
        <f t="shared" si="6"/>
        <v>2</v>
      </c>
      <c r="E45" s="42" t="str">
        <f t="shared" si="2"/>
        <v>HUELVA</v>
      </c>
      <c r="F45" s="42">
        <f t="shared" si="7"/>
        <v>15254243</v>
      </c>
      <c r="G45" s="42">
        <f t="shared" si="8"/>
        <v>14968690</v>
      </c>
    </row>
    <row r="46" spans="1:9" x14ac:dyDescent="0.25">
      <c r="A46" s="42" t="str">
        <f t="shared" si="3"/>
        <v>BILBAO</v>
      </c>
      <c r="B46" s="41">
        <f t="shared" si="4"/>
        <v>28290021</v>
      </c>
      <c r="C46" s="41">
        <f t="shared" si="5"/>
        <v>24923615</v>
      </c>
      <c r="D46" s="41">
        <f t="shared" si="6"/>
        <v>4</v>
      </c>
      <c r="E46" s="42" t="str">
        <f t="shared" si="2"/>
        <v>GIJON</v>
      </c>
      <c r="F46" s="42">
        <f t="shared" si="7"/>
        <v>14927577</v>
      </c>
      <c r="G46" s="42">
        <f t="shared" si="8"/>
        <v>16513299</v>
      </c>
    </row>
    <row r="47" spans="1:9" x14ac:dyDescent="0.25">
      <c r="A47" s="42" t="str">
        <f t="shared" si="3"/>
        <v>CARTAGENA</v>
      </c>
      <c r="B47" s="41">
        <f t="shared" si="4"/>
        <v>19268438</v>
      </c>
      <c r="C47" s="41">
        <f t="shared" si="5"/>
        <v>20158178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14752062</v>
      </c>
      <c r="G47" s="42">
        <f t="shared" si="8"/>
        <v>14943850</v>
      </c>
    </row>
    <row r="48" spans="1:9" x14ac:dyDescent="0.25">
      <c r="A48" s="42" t="str">
        <f t="shared" si="3"/>
        <v>CASTELLON</v>
      </c>
      <c r="B48" s="41">
        <f t="shared" si="4"/>
        <v>9887098</v>
      </c>
      <c r="C48" s="41">
        <f t="shared" si="5"/>
        <v>10444661</v>
      </c>
      <c r="D48" s="41">
        <f t="shared" si="6"/>
        <v>13</v>
      </c>
      <c r="E48" s="42" t="str">
        <f t="shared" si="2"/>
        <v>BALEARES</v>
      </c>
      <c r="F48" s="42">
        <f t="shared" si="7"/>
        <v>11198996</v>
      </c>
      <c r="G48" s="42">
        <f t="shared" si="8"/>
        <v>10547865</v>
      </c>
    </row>
    <row r="49" spans="1:7" x14ac:dyDescent="0.25">
      <c r="A49" s="42" t="str">
        <f t="shared" si="3"/>
        <v>CEUTA</v>
      </c>
      <c r="B49" s="41">
        <f t="shared" si="4"/>
        <v>1766364</v>
      </c>
      <c r="C49" s="41">
        <f t="shared" si="5"/>
        <v>1367361</v>
      </c>
      <c r="D49" s="41">
        <f t="shared" si="6"/>
        <v>25</v>
      </c>
      <c r="E49" s="42" t="str">
        <f t="shared" si="2"/>
        <v>A CORUÑA</v>
      </c>
      <c r="F49" s="42">
        <f t="shared" si="7"/>
        <v>10667296</v>
      </c>
      <c r="G49" s="42">
        <f t="shared" si="8"/>
        <v>10899661</v>
      </c>
    </row>
    <row r="50" spans="1:7" x14ac:dyDescent="0.25">
      <c r="A50" s="42" t="str">
        <f t="shared" si="3"/>
        <v>FERROL-SAN CIBRAO</v>
      </c>
      <c r="B50" s="41">
        <f t="shared" si="4"/>
        <v>7567754</v>
      </c>
      <c r="C50" s="41">
        <f t="shared" si="5"/>
        <v>7221347</v>
      </c>
      <c r="D50" s="41">
        <f t="shared" si="6"/>
        <v>14</v>
      </c>
      <c r="E50" s="42" t="str">
        <f t="shared" si="2"/>
        <v>CASTELLON</v>
      </c>
      <c r="F50" s="42">
        <f t="shared" si="7"/>
        <v>9887098</v>
      </c>
      <c r="G50" s="42">
        <f t="shared" si="8"/>
        <v>10444661</v>
      </c>
    </row>
    <row r="51" spans="1:7" x14ac:dyDescent="0.25">
      <c r="A51" s="42" t="str">
        <f t="shared" si="3"/>
        <v>GIJON</v>
      </c>
      <c r="B51" s="41">
        <f t="shared" si="4"/>
        <v>14927577</v>
      </c>
      <c r="C51" s="41">
        <f t="shared" si="5"/>
        <v>16513299</v>
      </c>
      <c r="D51" s="41">
        <f t="shared" si="6"/>
        <v>9</v>
      </c>
      <c r="E51" s="42" t="str">
        <f t="shared" si="2"/>
        <v>FERROL-SAN CIBRAO</v>
      </c>
      <c r="F51" s="42">
        <f t="shared" si="7"/>
        <v>7567754</v>
      </c>
      <c r="G51" s="42">
        <f t="shared" si="8"/>
        <v>7221347</v>
      </c>
    </row>
    <row r="52" spans="1:7" x14ac:dyDescent="0.25">
      <c r="A52" s="42" t="str">
        <f t="shared" si="3"/>
        <v>HUELVA</v>
      </c>
      <c r="B52" s="41">
        <f t="shared" si="4"/>
        <v>15254243</v>
      </c>
      <c r="C52" s="41">
        <f t="shared" si="5"/>
        <v>14968690</v>
      </c>
      <c r="D52" s="41">
        <f t="shared" si="6"/>
        <v>8</v>
      </c>
      <c r="E52" s="42" t="str">
        <f t="shared" si="2"/>
        <v>ALMERIA</v>
      </c>
      <c r="F52" s="42">
        <f t="shared" si="7"/>
        <v>4743080</v>
      </c>
      <c r="G52" s="42">
        <f t="shared" si="8"/>
        <v>5122330</v>
      </c>
    </row>
    <row r="53" spans="1:7" x14ac:dyDescent="0.25">
      <c r="A53" s="42" t="str">
        <f t="shared" si="3"/>
        <v>LAS PALMAS</v>
      </c>
      <c r="B53" s="41">
        <f t="shared" si="4"/>
        <v>18808463</v>
      </c>
      <c r="C53" s="41">
        <f t="shared" si="5"/>
        <v>19022209</v>
      </c>
      <c r="D53" s="41">
        <f t="shared" si="6"/>
        <v>7</v>
      </c>
      <c r="E53" s="42" t="str">
        <f t="shared" si="2"/>
        <v>AVILES</v>
      </c>
      <c r="F53" s="42">
        <f t="shared" si="7"/>
        <v>4648636</v>
      </c>
      <c r="G53" s="42">
        <f t="shared" si="8"/>
        <v>3615097</v>
      </c>
    </row>
    <row r="54" spans="1:7" x14ac:dyDescent="0.25">
      <c r="A54" s="42" t="str">
        <f t="shared" si="3"/>
        <v>MALAGA</v>
      </c>
      <c r="B54" s="41">
        <f t="shared" si="4"/>
        <v>3375734</v>
      </c>
      <c r="C54" s="41">
        <f t="shared" si="5"/>
        <v>3433191</v>
      </c>
      <c r="D54" s="41">
        <f t="shared" si="6"/>
        <v>22</v>
      </c>
      <c r="E54" s="42" t="str">
        <f t="shared" si="2"/>
        <v>BAHIA DE CADIZ</v>
      </c>
      <c r="F54" s="42">
        <f t="shared" si="7"/>
        <v>4565286</v>
      </c>
      <c r="G54" s="42">
        <f t="shared" si="8"/>
        <v>4360533</v>
      </c>
    </row>
    <row r="55" spans="1:7" x14ac:dyDescent="0.25">
      <c r="A55" s="42" t="str">
        <f t="shared" si="3"/>
        <v>MARIN Y RIA DE PONTEVEDRA</v>
      </c>
      <c r="B55" s="41">
        <f t="shared" si="4"/>
        <v>1380425</v>
      </c>
      <c r="C55" s="41">
        <f t="shared" si="5"/>
        <v>1497628</v>
      </c>
      <c r="D55" s="41">
        <f t="shared" si="6"/>
        <v>26</v>
      </c>
      <c r="E55" s="42" t="str">
        <f t="shared" si="2"/>
        <v>SANTANDER</v>
      </c>
      <c r="F55" s="42">
        <f t="shared" si="7"/>
        <v>4399209</v>
      </c>
      <c r="G55" s="42">
        <f t="shared" si="8"/>
        <v>4927523</v>
      </c>
    </row>
    <row r="56" spans="1:7" x14ac:dyDescent="0.25">
      <c r="A56" s="42" t="str">
        <f t="shared" si="3"/>
        <v>MELILLA</v>
      </c>
      <c r="B56" s="41">
        <f t="shared" si="4"/>
        <v>633580</v>
      </c>
      <c r="C56" s="41">
        <f t="shared" si="5"/>
        <v>612933</v>
      </c>
      <c r="D56" s="41">
        <f t="shared" si="6"/>
        <v>28</v>
      </c>
      <c r="E56" s="42" t="str">
        <f t="shared" si="2"/>
        <v>PASAIA</v>
      </c>
      <c r="F56" s="42">
        <f t="shared" si="7"/>
        <v>4065597</v>
      </c>
      <c r="G56" s="42">
        <f t="shared" si="8"/>
        <v>4001747</v>
      </c>
    </row>
    <row r="57" spans="1:7" x14ac:dyDescent="0.25">
      <c r="A57" s="42" t="str">
        <f t="shared" si="3"/>
        <v>MOTRIL</v>
      </c>
      <c r="B57" s="41">
        <f t="shared" si="4"/>
        <v>2170476</v>
      </c>
      <c r="C57" s="41">
        <f t="shared" si="5"/>
        <v>2067796</v>
      </c>
      <c r="D57" s="41">
        <f t="shared" si="6"/>
        <v>24</v>
      </c>
      <c r="E57" s="42" t="str">
        <f t="shared" si="2"/>
        <v>SEVILLA</v>
      </c>
      <c r="F57" s="42">
        <f t="shared" si="7"/>
        <v>3998789</v>
      </c>
      <c r="G57" s="42">
        <f t="shared" si="8"/>
        <v>3546084</v>
      </c>
    </row>
    <row r="58" spans="1:7" x14ac:dyDescent="0.25">
      <c r="A58" s="42" t="str">
        <f t="shared" si="3"/>
        <v>PASAIA</v>
      </c>
      <c r="B58" s="41">
        <f t="shared" si="4"/>
        <v>4065597</v>
      </c>
      <c r="C58" s="41">
        <f t="shared" si="5"/>
        <v>4001747</v>
      </c>
      <c r="D58" s="41">
        <f t="shared" si="6"/>
        <v>19</v>
      </c>
      <c r="E58" s="42" t="str">
        <f t="shared" si="2"/>
        <v>VIGO</v>
      </c>
      <c r="F58" s="42">
        <f t="shared" si="7"/>
        <v>3866782</v>
      </c>
      <c r="G58" s="42">
        <f t="shared" si="8"/>
        <v>3584862</v>
      </c>
    </row>
    <row r="59" spans="1:7" x14ac:dyDescent="0.25">
      <c r="A59" s="42" t="str">
        <f t="shared" si="3"/>
        <v>SANTA CRUZ DE TENERIFE</v>
      </c>
      <c r="B59" s="41">
        <f t="shared" si="4"/>
        <v>14752062</v>
      </c>
      <c r="C59" s="41">
        <f t="shared" si="5"/>
        <v>14943850</v>
      </c>
      <c r="D59" s="41">
        <f t="shared" si="6"/>
        <v>10</v>
      </c>
      <c r="E59" s="42" t="str">
        <f t="shared" si="2"/>
        <v>MALAGA</v>
      </c>
      <c r="F59" s="42">
        <f t="shared" si="7"/>
        <v>3375734</v>
      </c>
      <c r="G59" s="42">
        <f t="shared" si="8"/>
        <v>3433191</v>
      </c>
    </row>
    <row r="60" spans="1:7" x14ac:dyDescent="0.25">
      <c r="A60" s="42" t="str">
        <f t="shared" si="3"/>
        <v>SANTANDER</v>
      </c>
      <c r="B60" s="41">
        <f t="shared" si="4"/>
        <v>4399209</v>
      </c>
      <c r="C60" s="41">
        <f t="shared" si="5"/>
        <v>4927523</v>
      </c>
      <c r="D60" s="41">
        <f t="shared" si="6"/>
        <v>18</v>
      </c>
      <c r="E60" s="42" t="str">
        <f t="shared" si="2"/>
        <v>ALICANTE</v>
      </c>
      <c r="F60" s="42">
        <f t="shared" si="7"/>
        <v>2751306</v>
      </c>
      <c r="G60" s="42">
        <f t="shared" si="8"/>
        <v>2611177</v>
      </c>
    </row>
    <row r="61" spans="1:7" x14ac:dyDescent="0.25">
      <c r="A61" s="42" t="str">
        <f t="shared" si="3"/>
        <v>SEVILLA</v>
      </c>
      <c r="B61" s="41">
        <f t="shared" si="4"/>
        <v>3998789</v>
      </c>
      <c r="C61" s="41">
        <f t="shared" si="5"/>
        <v>3546084</v>
      </c>
      <c r="D61" s="41">
        <f t="shared" si="6"/>
        <v>20</v>
      </c>
      <c r="E61" s="42" t="str">
        <f t="shared" si="2"/>
        <v>MOTRIL</v>
      </c>
      <c r="F61" s="42">
        <f t="shared" si="7"/>
        <v>2170476</v>
      </c>
      <c r="G61" s="42">
        <f t="shared" si="8"/>
        <v>2067796</v>
      </c>
    </row>
    <row r="62" spans="1:7" x14ac:dyDescent="0.25">
      <c r="A62" s="42" t="str">
        <f t="shared" si="3"/>
        <v>TARRAGONA</v>
      </c>
      <c r="B62" s="41">
        <f t="shared" si="4"/>
        <v>23455893</v>
      </c>
      <c r="C62" s="41">
        <f t="shared" si="5"/>
        <v>22824354</v>
      </c>
      <c r="D62" s="41">
        <f t="shared" si="6"/>
        <v>5</v>
      </c>
      <c r="E62" s="42" t="str">
        <f t="shared" si="2"/>
        <v>CEUTA</v>
      </c>
      <c r="F62" s="42">
        <f t="shared" si="7"/>
        <v>1766364</v>
      </c>
      <c r="G62" s="42">
        <f t="shared" si="8"/>
        <v>1367361</v>
      </c>
    </row>
    <row r="63" spans="1:7" x14ac:dyDescent="0.25">
      <c r="A63" s="42" t="str">
        <f t="shared" si="3"/>
        <v>VALENCIA</v>
      </c>
      <c r="B63" s="41">
        <f t="shared" si="4"/>
        <v>35187819</v>
      </c>
      <c r="C63" s="41">
        <f t="shared" si="5"/>
        <v>31004949</v>
      </c>
      <c r="D63" s="41">
        <f t="shared" si="6"/>
        <v>3</v>
      </c>
      <c r="E63" s="42" t="str">
        <f t="shared" si="2"/>
        <v>MARIN Y RIA DE PONTEVEDRA</v>
      </c>
      <c r="F63" s="42">
        <f t="shared" si="7"/>
        <v>1380425</v>
      </c>
      <c r="G63" s="42">
        <f t="shared" si="8"/>
        <v>1497628</v>
      </c>
    </row>
    <row r="64" spans="1:7" x14ac:dyDescent="0.25">
      <c r="A64" s="42" t="str">
        <f t="shared" si="3"/>
        <v>VIGO</v>
      </c>
      <c r="B64" s="41">
        <f t="shared" si="4"/>
        <v>3866782</v>
      </c>
      <c r="C64" s="41">
        <f t="shared" si="5"/>
        <v>3584862</v>
      </c>
      <c r="D64" s="41">
        <f t="shared" si="6"/>
        <v>21</v>
      </c>
      <c r="E64" s="42" t="str">
        <f t="shared" si="2"/>
        <v>VILAGARCIA</v>
      </c>
      <c r="F64" s="42">
        <f t="shared" si="7"/>
        <v>879574</v>
      </c>
      <c r="G64" s="42">
        <f t="shared" si="8"/>
        <v>874670</v>
      </c>
    </row>
    <row r="65" spans="1:7" x14ac:dyDescent="0.25">
      <c r="A65" s="42" t="str">
        <f t="shared" si="3"/>
        <v>VILAGARCIA</v>
      </c>
      <c r="B65" s="41">
        <f t="shared" si="4"/>
        <v>879574</v>
      </c>
      <c r="C65" s="41">
        <f t="shared" si="5"/>
        <v>874670</v>
      </c>
      <c r="D65" s="41">
        <f t="shared" si="6"/>
        <v>27</v>
      </c>
      <c r="E65" s="42" t="str">
        <f t="shared" si="2"/>
        <v>MELILLA</v>
      </c>
      <c r="F65" s="42">
        <f t="shared" si="7"/>
        <v>633580</v>
      </c>
      <c r="G65" s="42">
        <f t="shared" si="8"/>
        <v>612933</v>
      </c>
    </row>
    <row r="68" spans="1:7" x14ac:dyDescent="0.25">
      <c r="A68" s="4"/>
      <c r="B68" s="5"/>
      <c r="C68" s="5"/>
      <c r="D68" s="5"/>
      <c r="E68" s="5"/>
      <c r="F68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72</v>
      </c>
      <c r="G1" s="3"/>
      <c r="H1" s="3"/>
      <c r="I1" s="3"/>
      <c r="J1" s="3"/>
    </row>
    <row r="2" spans="1:12" s="2" customFormat="1" ht="21" x14ac:dyDescent="0.35">
      <c r="F2" s="3"/>
      <c r="G2" s="3"/>
      <c r="H2" s="3"/>
      <c r="I2" s="3"/>
      <c r="J2" s="3" t="s">
        <v>73</v>
      </c>
    </row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994106</v>
      </c>
      <c r="C7" s="37">
        <v>1097471</v>
      </c>
      <c r="D7" s="37">
        <v>10490665</v>
      </c>
      <c r="E7" s="37">
        <v>10364978</v>
      </c>
      <c r="F7" s="10">
        <f>((E7*100)/D7)-100</f>
        <v>-1.1980842015258304</v>
      </c>
      <c r="G7" s="1"/>
      <c r="H7" s="1"/>
      <c r="I7" s="1"/>
    </row>
    <row r="8" spans="1:12" x14ac:dyDescent="0.25">
      <c r="A8" s="11" t="s">
        <v>42</v>
      </c>
      <c r="B8" s="38">
        <v>288877</v>
      </c>
      <c r="C8" s="38">
        <v>267047</v>
      </c>
      <c r="D8" s="38">
        <v>2561471</v>
      </c>
      <c r="E8" s="38">
        <v>2693149</v>
      </c>
      <c r="F8" s="13">
        <f t="shared" ref="F8:F35" si="0">((E8*100)/D8)-100</f>
        <v>5.1407179702600558</v>
      </c>
      <c r="G8" s="1"/>
      <c r="H8" s="1"/>
      <c r="I8" s="1"/>
    </row>
    <row r="9" spans="1:12" x14ac:dyDescent="0.25">
      <c r="A9" s="8" t="s">
        <v>43</v>
      </c>
      <c r="B9" s="37">
        <v>684453</v>
      </c>
      <c r="C9" s="37">
        <v>233769</v>
      </c>
      <c r="D9" s="37">
        <v>4999307</v>
      </c>
      <c r="E9" s="37">
        <v>4632850</v>
      </c>
      <c r="F9" s="10">
        <f t="shared" si="0"/>
        <v>-7.3301559596160075</v>
      </c>
      <c r="G9" s="1"/>
      <c r="H9" s="1"/>
      <c r="I9" s="1"/>
    </row>
    <row r="10" spans="1:12" x14ac:dyDescent="0.25">
      <c r="A10" s="11" t="s">
        <v>44</v>
      </c>
      <c r="B10" s="38">
        <v>390193</v>
      </c>
      <c r="C10" s="38">
        <v>459191</v>
      </c>
      <c r="D10" s="38">
        <v>3558459</v>
      </c>
      <c r="E10" s="38">
        <v>4590941</v>
      </c>
      <c r="F10" s="13">
        <f t="shared" si="0"/>
        <v>29.014862894303405</v>
      </c>
      <c r="G10" s="1"/>
      <c r="H10" s="1"/>
      <c r="I10" s="1"/>
    </row>
    <row r="11" spans="1:12" x14ac:dyDescent="0.25">
      <c r="A11" s="8" t="s">
        <v>45</v>
      </c>
      <c r="B11" s="37">
        <v>5199388</v>
      </c>
      <c r="C11" s="37">
        <v>5847671</v>
      </c>
      <c r="D11" s="37">
        <v>46740577</v>
      </c>
      <c r="E11" s="37">
        <v>50372771</v>
      </c>
      <c r="F11" s="10">
        <f t="shared" si="0"/>
        <v>7.7709652578743373</v>
      </c>
      <c r="G11" s="1"/>
      <c r="H11" s="1"/>
      <c r="I11" s="1"/>
    </row>
    <row r="12" spans="1:12" x14ac:dyDescent="0.25">
      <c r="A12" s="11" t="s">
        <v>46</v>
      </c>
      <c r="B12" s="38">
        <v>519885</v>
      </c>
      <c r="C12" s="38">
        <v>616912</v>
      </c>
      <c r="D12" s="38">
        <v>4275106</v>
      </c>
      <c r="E12" s="38">
        <v>4474484</v>
      </c>
      <c r="F12" s="13">
        <f t="shared" si="0"/>
        <v>4.6636972276242972</v>
      </c>
      <c r="G12" s="1"/>
      <c r="H12" s="1"/>
      <c r="I12" s="1"/>
    </row>
    <row r="13" spans="1:12" x14ac:dyDescent="0.25">
      <c r="A13" s="8" t="s">
        <v>47</v>
      </c>
      <c r="B13" s="37">
        <v>1156285</v>
      </c>
      <c r="C13" s="37">
        <v>1190677</v>
      </c>
      <c r="D13" s="37">
        <v>10281764</v>
      </c>
      <c r="E13" s="37">
        <v>10973972</v>
      </c>
      <c r="F13" s="10">
        <f t="shared" si="0"/>
        <v>6.7323856100957045</v>
      </c>
      <c r="G13" s="1"/>
      <c r="H13" s="1"/>
      <c r="I13" s="1"/>
    </row>
    <row r="14" spans="1:12" x14ac:dyDescent="0.25">
      <c r="A14" s="11" t="s">
        <v>48</v>
      </c>
      <c r="B14" s="38">
        <v>3692012</v>
      </c>
      <c r="C14" s="38">
        <v>3747823</v>
      </c>
      <c r="D14" s="38">
        <v>32912001</v>
      </c>
      <c r="E14" s="38">
        <v>34486742</v>
      </c>
      <c r="F14" s="13">
        <f t="shared" si="0"/>
        <v>4.784701483206689</v>
      </c>
      <c r="G14" s="1"/>
      <c r="H14" s="1"/>
      <c r="I14" s="1"/>
    </row>
    <row r="15" spans="1:12" x14ac:dyDescent="0.25">
      <c r="A15" s="8" t="s">
        <v>49</v>
      </c>
      <c r="B15" s="37">
        <v>2611150</v>
      </c>
      <c r="C15" s="37">
        <v>3059674</v>
      </c>
      <c r="D15" s="37">
        <v>24276091</v>
      </c>
      <c r="E15" s="37">
        <v>27354338</v>
      </c>
      <c r="F15" s="10">
        <f t="shared" si="0"/>
        <v>12.680159256282238</v>
      </c>
      <c r="G15" s="1"/>
      <c r="H15" s="1"/>
      <c r="I15" s="1"/>
    </row>
    <row r="16" spans="1:12" x14ac:dyDescent="0.25">
      <c r="A16" s="11" t="s">
        <v>50</v>
      </c>
      <c r="B16" s="38">
        <v>2314130</v>
      </c>
      <c r="C16" s="38">
        <v>2126385</v>
      </c>
      <c r="D16" s="38">
        <v>20048864</v>
      </c>
      <c r="E16" s="38">
        <v>19182003</v>
      </c>
      <c r="F16" s="13">
        <f t="shared" si="0"/>
        <v>-4.3237412354136353</v>
      </c>
      <c r="G16" s="1"/>
      <c r="H16" s="1"/>
      <c r="I16" s="1"/>
    </row>
    <row r="17" spans="1:9" x14ac:dyDescent="0.25">
      <c r="A17" s="8" t="s">
        <v>51</v>
      </c>
      <c r="B17" s="37">
        <v>1216611</v>
      </c>
      <c r="C17" s="37">
        <v>954185</v>
      </c>
      <c r="D17" s="37">
        <v>10407833</v>
      </c>
      <c r="E17" s="37">
        <v>9845240</v>
      </c>
      <c r="F17" s="10">
        <f t="shared" si="0"/>
        <v>-5.405476817316341</v>
      </c>
      <c r="G17" s="1"/>
      <c r="H17" s="1"/>
      <c r="I17" s="1"/>
    </row>
    <row r="18" spans="1:9" x14ac:dyDescent="0.25">
      <c r="A18" s="11" t="s">
        <v>52</v>
      </c>
      <c r="B18" s="38">
        <v>123576</v>
      </c>
      <c r="C18" s="38">
        <v>175699</v>
      </c>
      <c r="D18" s="38">
        <v>1090250</v>
      </c>
      <c r="E18" s="38">
        <v>1421865</v>
      </c>
      <c r="F18" s="13">
        <f t="shared" si="0"/>
        <v>30.416418252694342</v>
      </c>
      <c r="G18" s="1"/>
      <c r="H18" s="1"/>
      <c r="I18" s="1"/>
    </row>
    <row r="19" spans="1:9" x14ac:dyDescent="0.25">
      <c r="A19" s="8" t="s">
        <v>53</v>
      </c>
      <c r="B19" s="37">
        <v>805557</v>
      </c>
      <c r="C19" s="37">
        <v>771185</v>
      </c>
      <c r="D19" s="37">
        <v>7199321</v>
      </c>
      <c r="E19" s="37">
        <v>7554842</v>
      </c>
      <c r="F19" s="10">
        <f t="shared" si="0"/>
        <v>4.9382573717715843</v>
      </c>
      <c r="G19" s="1"/>
      <c r="H19" s="1"/>
      <c r="I19" s="1"/>
    </row>
    <row r="20" spans="1:9" x14ac:dyDescent="0.25">
      <c r="A20" s="11" t="s">
        <v>54</v>
      </c>
      <c r="B20" s="38">
        <v>1147775</v>
      </c>
      <c r="C20" s="38">
        <v>1502123</v>
      </c>
      <c r="D20" s="38">
        <v>16353873</v>
      </c>
      <c r="E20" s="38">
        <v>14739710</v>
      </c>
      <c r="F20" s="13">
        <f t="shared" si="0"/>
        <v>-9.8702185103186224</v>
      </c>
      <c r="G20" s="1"/>
      <c r="H20" s="1"/>
      <c r="I20" s="1"/>
    </row>
    <row r="21" spans="1:9" x14ac:dyDescent="0.25">
      <c r="A21" s="8" t="s">
        <v>55</v>
      </c>
      <c r="B21" s="37">
        <v>1885869</v>
      </c>
      <c r="C21" s="37">
        <v>1776388</v>
      </c>
      <c r="D21" s="37">
        <v>14779539</v>
      </c>
      <c r="E21" s="37">
        <v>15169457</v>
      </c>
      <c r="F21" s="10">
        <f t="shared" si="0"/>
        <v>2.6382284318881659</v>
      </c>
      <c r="G21" s="1"/>
      <c r="H21" s="1"/>
      <c r="I21" s="1"/>
    </row>
    <row r="22" spans="1:9" x14ac:dyDescent="0.25">
      <c r="A22" s="11" t="s">
        <v>56</v>
      </c>
      <c r="B22" s="38">
        <v>1883128</v>
      </c>
      <c r="C22" s="38">
        <v>1916044</v>
      </c>
      <c r="D22" s="38">
        <v>17461251</v>
      </c>
      <c r="E22" s="38">
        <v>17259186</v>
      </c>
      <c r="F22" s="13">
        <f t="shared" si="0"/>
        <v>-1.1572194913182301</v>
      </c>
      <c r="G22" s="1"/>
      <c r="H22" s="1"/>
      <c r="I22" s="1"/>
    </row>
    <row r="23" spans="1:9" x14ac:dyDescent="0.25">
      <c r="A23" s="8" t="s">
        <v>57</v>
      </c>
      <c r="B23" s="37">
        <v>355203</v>
      </c>
      <c r="C23" s="37">
        <v>317801</v>
      </c>
      <c r="D23" s="37">
        <v>3362556</v>
      </c>
      <c r="E23" s="37">
        <v>3289598</v>
      </c>
      <c r="F23" s="10">
        <f t="shared" si="0"/>
        <v>-2.169718511751185</v>
      </c>
      <c r="G23" s="1"/>
      <c r="H23" s="1"/>
      <c r="I23" s="1"/>
    </row>
    <row r="24" spans="1:9" x14ac:dyDescent="0.25">
      <c r="A24" s="11" t="s">
        <v>58</v>
      </c>
      <c r="B24" s="38">
        <v>157042</v>
      </c>
      <c r="C24" s="38">
        <v>132633</v>
      </c>
      <c r="D24" s="38">
        <v>1433515</v>
      </c>
      <c r="E24" s="38">
        <v>1330273</v>
      </c>
      <c r="F24" s="13">
        <f t="shared" si="0"/>
        <v>-7.2020174187225052</v>
      </c>
      <c r="G24" s="1"/>
      <c r="H24" s="1"/>
      <c r="I24" s="1"/>
    </row>
    <row r="25" spans="1:9" x14ac:dyDescent="0.25">
      <c r="A25" s="8" t="s">
        <v>59</v>
      </c>
      <c r="B25" s="37">
        <v>69777</v>
      </c>
      <c r="C25" s="37">
        <v>70571</v>
      </c>
      <c r="D25" s="37">
        <v>605559</v>
      </c>
      <c r="E25" s="37">
        <v>615051</v>
      </c>
      <c r="F25" s="10">
        <f t="shared" si="0"/>
        <v>1.5674773226060523</v>
      </c>
      <c r="G25" s="1"/>
      <c r="H25" s="1"/>
      <c r="I25" s="1"/>
    </row>
    <row r="26" spans="1:9" x14ac:dyDescent="0.25">
      <c r="A26" s="11" t="s">
        <v>60</v>
      </c>
      <c r="B26" s="38">
        <v>206255</v>
      </c>
      <c r="C26" s="38">
        <v>257466</v>
      </c>
      <c r="D26" s="38">
        <v>2052383</v>
      </c>
      <c r="E26" s="38">
        <v>2153720</v>
      </c>
      <c r="F26" s="13">
        <f t="shared" si="0"/>
        <v>4.9375287166186865</v>
      </c>
      <c r="G26" s="1"/>
      <c r="H26" s="1"/>
      <c r="I26" s="1"/>
    </row>
    <row r="27" spans="1:9" x14ac:dyDescent="0.25">
      <c r="A27" s="8" t="s">
        <v>61</v>
      </c>
      <c r="B27" s="37">
        <v>520948</v>
      </c>
      <c r="C27" s="37">
        <v>448352</v>
      </c>
      <c r="D27" s="37">
        <v>3963390</v>
      </c>
      <c r="E27" s="37">
        <v>4022361</v>
      </c>
      <c r="F27" s="10">
        <f t="shared" si="0"/>
        <v>1.4878929401345857</v>
      </c>
      <c r="G27" s="1"/>
      <c r="H27" s="1"/>
      <c r="I27" s="1"/>
    </row>
    <row r="28" spans="1:9" x14ac:dyDescent="0.25">
      <c r="A28" s="11" t="s">
        <v>62</v>
      </c>
      <c r="B28" s="38">
        <v>1605238</v>
      </c>
      <c r="C28" s="38">
        <v>1699894</v>
      </c>
      <c r="D28" s="38">
        <v>14193848</v>
      </c>
      <c r="E28" s="38">
        <v>14047885</v>
      </c>
      <c r="F28" s="13">
        <f t="shared" si="0"/>
        <v>-1.0283539742006553</v>
      </c>
      <c r="G28" s="1"/>
      <c r="H28" s="1"/>
      <c r="I28" s="1"/>
    </row>
    <row r="29" spans="1:9" x14ac:dyDescent="0.25">
      <c r="A29" s="8" t="s">
        <v>63</v>
      </c>
      <c r="B29" s="37">
        <v>602020</v>
      </c>
      <c r="C29" s="37">
        <v>493324</v>
      </c>
      <c r="D29" s="37">
        <v>4875676</v>
      </c>
      <c r="E29" s="37">
        <v>4347305</v>
      </c>
      <c r="F29" s="10">
        <f t="shared" si="0"/>
        <v>-10.83687677360021</v>
      </c>
      <c r="G29" s="1"/>
      <c r="H29" s="1"/>
      <c r="I29" s="1"/>
    </row>
    <row r="30" spans="1:9" x14ac:dyDescent="0.25">
      <c r="A30" s="11" t="s">
        <v>64</v>
      </c>
      <c r="B30" s="38">
        <v>439847</v>
      </c>
      <c r="C30" s="38">
        <v>430319</v>
      </c>
      <c r="D30" s="38">
        <v>3546084</v>
      </c>
      <c r="E30" s="38">
        <v>3998789</v>
      </c>
      <c r="F30" s="13">
        <f t="shared" si="0"/>
        <v>12.766336048441048</v>
      </c>
      <c r="G30" s="1"/>
      <c r="H30" s="1"/>
      <c r="I30" s="1"/>
    </row>
    <row r="31" spans="1:9" x14ac:dyDescent="0.25">
      <c r="A31" s="8" t="s">
        <v>65</v>
      </c>
      <c r="B31" s="37">
        <v>2259271</v>
      </c>
      <c r="C31" s="37">
        <v>2502011</v>
      </c>
      <c r="D31" s="37">
        <v>22663544</v>
      </c>
      <c r="E31" s="37">
        <v>23327409</v>
      </c>
      <c r="F31" s="10">
        <f t="shared" si="0"/>
        <v>2.9292197195637186</v>
      </c>
      <c r="G31" s="1"/>
      <c r="H31" s="1"/>
      <c r="I31" s="1"/>
    </row>
    <row r="32" spans="1:9" x14ac:dyDescent="0.25">
      <c r="A32" s="11" t="s">
        <v>66</v>
      </c>
      <c r="B32" s="38">
        <v>3580540</v>
      </c>
      <c r="C32" s="38">
        <v>4014462</v>
      </c>
      <c r="D32" s="38">
        <v>30758113</v>
      </c>
      <c r="E32" s="38">
        <v>35039822</v>
      </c>
      <c r="F32" s="13">
        <f t="shared" si="0"/>
        <v>13.920584139865795</v>
      </c>
      <c r="G32" s="1"/>
      <c r="H32" s="1"/>
      <c r="I32" s="1"/>
    </row>
    <row r="33" spans="1:9" x14ac:dyDescent="0.25">
      <c r="A33" s="8" t="s">
        <v>67</v>
      </c>
      <c r="B33" s="37">
        <v>353094</v>
      </c>
      <c r="C33" s="37">
        <v>430219</v>
      </c>
      <c r="D33" s="37">
        <v>3198202</v>
      </c>
      <c r="E33" s="37">
        <v>3459897</v>
      </c>
      <c r="F33" s="10">
        <f t="shared" si="0"/>
        <v>8.182566329456364</v>
      </c>
      <c r="G33" s="1"/>
      <c r="H33" s="1"/>
      <c r="I33" s="1"/>
    </row>
    <row r="34" spans="1:9" x14ac:dyDescent="0.25">
      <c r="A34" s="11" t="s">
        <v>68</v>
      </c>
      <c r="B34" s="38">
        <v>83809</v>
      </c>
      <c r="C34" s="38">
        <v>93510</v>
      </c>
      <c r="D34" s="38">
        <v>868310</v>
      </c>
      <c r="E34" s="38">
        <v>872981</v>
      </c>
      <c r="F34" s="13">
        <f t="shared" si="0"/>
        <v>0.53794151858207329</v>
      </c>
      <c r="G34" s="1"/>
      <c r="H34" s="1"/>
      <c r="I34" s="1"/>
    </row>
    <row r="35" spans="1:9" x14ac:dyDescent="0.25">
      <c r="A35" s="14" t="s">
        <v>69</v>
      </c>
      <c r="B35" s="15">
        <f>SUM(B7:B34)</f>
        <v>35146039</v>
      </c>
      <c r="C35" s="15">
        <f t="shared" ref="C35:E35" si="1">SUM(C7:C34)</f>
        <v>36632806</v>
      </c>
      <c r="D35" s="15">
        <f t="shared" si="1"/>
        <v>318957552</v>
      </c>
      <c r="E35" s="15">
        <f t="shared" si="1"/>
        <v>331621619</v>
      </c>
      <c r="F35" s="16">
        <f t="shared" si="0"/>
        <v>3.9704552911793058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10364978</v>
      </c>
      <c r="C38" s="41">
        <f>D7</f>
        <v>10490665</v>
      </c>
      <c r="D38" s="41">
        <f>_xlfn.RANK.EQ(B38,$B$38:$B$65)+COUNTIF($B$38:$B$65,B38)-1</f>
        <v>12</v>
      </c>
      <c r="E38" s="42" t="str">
        <f t="shared" ref="E38:E65" si="2">INDEX($A$38:$B$65,MATCH(ROW()-37,$D$38:$D$65,0),1)</f>
        <v>BAHIA DE ALGECIRAS</v>
      </c>
      <c r="F38" s="42">
        <f>LOOKUP(E38,$A$38:$A$65,$B$38:$B$65)</f>
        <v>50372771</v>
      </c>
      <c r="G38" s="42">
        <f>LOOKUP(E38,$A$38:$A$65,$C$38:$C$65)</f>
        <v>46740577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2693149</v>
      </c>
      <c r="C39" s="41">
        <f t="shared" ref="C39:C65" si="5">D8</f>
        <v>2561471</v>
      </c>
      <c r="D39" s="41">
        <f t="shared" ref="D39:D65" si="6">_xlfn.RANK.EQ(B39,$B$38:$B$65)+COUNTIF($B$38:$B$65,B39)-1</f>
        <v>23</v>
      </c>
      <c r="E39" s="42" t="str">
        <f t="shared" si="2"/>
        <v>VALENCIA</v>
      </c>
      <c r="F39" s="42">
        <f t="shared" ref="F39:F54" si="7">LOOKUP(E39,$A$38:$A$65,$B$38:$B$65)</f>
        <v>35039822</v>
      </c>
      <c r="G39" s="42">
        <f t="shared" ref="G39:G65" si="8">LOOKUP(E39,$A$38:$A$65,$C$38:$C$65)</f>
        <v>30758113</v>
      </c>
    </row>
    <row r="40" spans="1:9" x14ac:dyDescent="0.25">
      <c r="A40" s="42" t="str">
        <f t="shared" si="3"/>
        <v>ALMERIA</v>
      </c>
      <c r="B40" s="41">
        <f t="shared" si="4"/>
        <v>4632850</v>
      </c>
      <c r="C40" s="41">
        <f t="shared" si="5"/>
        <v>4999307</v>
      </c>
      <c r="D40" s="41">
        <f t="shared" si="6"/>
        <v>15</v>
      </c>
      <c r="E40" s="42" t="str">
        <f t="shared" si="2"/>
        <v>BARCELONA</v>
      </c>
      <c r="F40" s="42">
        <f t="shared" si="7"/>
        <v>34486742</v>
      </c>
      <c r="G40" s="42">
        <f t="shared" si="8"/>
        <v>32912001</v>
      </c>
    </row>
    <row r="41" spans="1:9" x14ac:dyDescent="0.25">
      <c r="A41" s="42" t="str">
        <f t="shared" si="3"/>
        <v>AVILES</v>
      </c>
      <c r="B41" s="41">
        <f t="shared" si="4"/>
        <v>4590941</v>
      </c>
      <c r="C41" s="41">
        <f t="shared" si="5"/>
        <v>3558459</v>
      </c>
      <c r="D41" s="41">
        <f t="shared" si="6"/>
        <v>16</v>
      </c>
      <c r="E41" s="42" t="str">
        <f t="shared" si="2"/>
        <v>BILBAO</v>
      </c>
      <c r="F41" s="42">
        <f t="shared" si="7"/>
        <v>27354338</v>
      </c>
      <c r="G41" s="42">
        <f t="shared" si="8"/>
        <v>24276091</v>
      </c>
    </row>
    <row r="42" spans="1:9" x14ac:dyDescent="0.25">
      <c r="A42" s="42" t="str">
        <f t="shared" si="3"/>
        <v>BAHIA DE ALGECIRAS</v>
      </c>
      <c r="B42" s="41">
        <f t="shared" si="4"/>
        <v>50372771</v>
      </c>
      <c r="C42" s="41">
        <f t="shared" si="5"/>
        <v>46740577</v>
      </c>
      <c r="D42" s="41">
        <f t="shared" si="6"/>
        <v>1</v>
      </c>
      <c r="E42" s="42" t="str">
        <f t="shared" si="2"/>
        <v>TARRAGONA</v>
      </c>
      <c r="F42" s="42">
        <f t="shared" si="7"/>
        <v>23327409</v>
      </c>
      <c r="G42" s="42">
        <f t="shared" si="8"/>
        <v>22663544</v>
      </c>
    </row>
    <row r="43" spans="1:9" x14ac:dyDescent="0.25">
      <c r="A43" s="42" t="str">
        <f t="shared" si="3"/>
        <v>BAHIA DE CADIZ</v>
      </c>
      <c r="B43" s="41">
        <f t="shared" si="4"/>
        <v>4474484</v>
      </c>
      <c r="C43" s="41">
        <f t="shared" si="5"/>
        <v>4275106</v>
      </c>
      <c r="D43" s="41">
        <f t="shared" si="6"/>
        <v>17</v>
      </c>
      <c r="E43" s="42" t="str">
        <f t="shared" si="2"/>
        <v>CARTAGENA</v>
      </c>
      <c r="F43" s="42">
        <f t="shared" si="7"/>
        <v>19182003</v>
      </c>
      <c r="G43" s="42">
        <f t="shared" si="8"/>
        <v>20048864</v>
      </c>
    </row>
    <row r="44" spans="1:9" x14ac:dyDescent="0.25">
      <c r="A44" s="42" t="str">
        <f t="shared" si="3"/>
        <v>BALEARES</v>
      </c>
      <c r="B44" s="41">
        <f t="shared" si="4"/>
        <v>10973972</v>
      </c>
      <c r="C44" s="41">
        <f t="shared" si="5"/>
        <v>10281764</v>
      </c>
      <c r="D44" s="41">
        <f t="shared" si="6"/>
        <v>11</v>
      </c>
      <c r="E44" s="42" t="str">
        <f t="shared" si="2"/>
        <v>LAS PALMAS</v>
      </c>
      <c r="F44" s="42">
        <f t="shared" si="7"/>
        <v>17259186</v>
      </c>
      <c r="G44" s="42">
        <f t="shared" si="8"/>
        <v>17461251</v>
      </c>
    </row>
    <row r="45" spans="1:9" x14ac:dyDescent="0.25">
      <c r="A45" s="42" t="str">
        <f t="shared" si="3"/>
        <v>BARCELONA</v>
      </c>
      <c r="B45" s="41">
        <f t="shared" si="4"/>
        <v>34486742</v>
      </c>
      <c r="C45" s="41">
        <f t="shared" si="5"/>
        <v>32912001</v>
      </c>
      <c r="D45" s="41">
        <f t="shared" si="6"/>
        <v>3</v>
      </c>
      <c r="E45" s="42" t="str">
        <f t="shared" si="2"/>
        <v>HUELVA</v>
      </c>
      <c r="F45" s="42">
        <f t="shared" si="7"/>
        <v>15169457</v>
      </c>
      <c r="G45" s="42">
        <f t="shared" si="8"/>
        <v>14779539</v>
      </c>
    </row>
    <row r="46" spans="1:9" x14ac:dyDescent="0.25">
      <c r="A46" s="42" t="str">
        <f t="shared" si="3"/>
        <v>BILBAO</v>
      </c>
      <c r="B46" s="41">
        <f t="shared" si="4"/>
        <v>27354338</v>
      </c>
      <c r="C46" s="41">
        <f t="shared" si="5"/>
        <v>24276091</v>
      </c>
      <c r="D46" s="41">
        <f t="shared" si="6"/>
        <v>4</v>
      </c>
      <c r="E46" s="42" t="str">
        <f t="shared" si="2"/>
        <v>GIJON</v>
      </c>
      <c r="F46" s="42">
        <f t="shared" si="7"/>
        <v>14739710</v>
      </c>
      <c r="G46" s="42">
        <f t="shared" si="8"/>
        <v>16353873</v>
      </c>
    </row>
    <row r="47" spans="1:9" x14ac:dyDescent="0.25">
      <c r="A47" s="42" t="str">
        <f t="shared" si="3"/>
        <v>CARTAGENA</v>
      </c>
      <c r="B47" s="41">
        <f t="shared" si="4"/>
        <v>19182003</v>
      </c>
      <c r="C47" s="41">
        <f t="shared" si="5"/>
        <v>20048864</v>
      </c>
      <c r="D47" s="41">
        <f t="shared" si="6"/>
        <v>6</v>
      </c>
      <c r="E47" s="42" t="str">
        <f t="shared" si="2"/>
        <v>SANTA CRUZ DE TENERIFE</v>
      </c>
      <c r="F47" s="42">
        <f t="shared" si="7"/>
        <v>14047885</v>
      </c>
      <c r="G47" s="42">
        <f t="shared" si="8"/>
        <v>14193848</v>
      </c>
    </row>
    <row r="48" spans="1:9" x14ac:dyDescent="0.25">
      <c r="A48" s="42" t="str">
        <f t="shared" si="3"/>
        <v>CASTELLON</v>
      </c>
      <c r="B48" s="41">
        <f t="shared" si="4"/>
        <v>9845240</v>
      </c>
      <c r="C48" s="41">
        <f t="shared" si="5"/>
        <v>10407833</v>
      </c>
      <c r="D48" s="41">
        <f t="shared" si="6"/>
        <v>13</v>
      </c>
      <c r="E48" s="42" t="str">
        <f t="shared" si="2"/>
        <v>BALEARES</v>
      </c>
      <c r="F48" s="42">
        <f t="shared" si="7"/>
        <v>10973972</v>
      </c>
      <c r="G48" s="42">
        <f t="shared" si="8"/>
        <v>10281764</v>
      </c>
    </row>
    <row r="49" spans="1:7" x14ac:dyDescent="0.25">
      <c r="A49" s="42" t="str">
        <f t="shared" si="3"/>
        <v>CEUTA</v>
      </c>
      <c r="B49" s="41">
        <f t="shared" si="4"/>
        <v>1421865</v>
      </c>
      <c r="C49" s="41">
        <f t="shared" si="5"/>
        <v>1090250</v>
      </c>
      <c r="D49" s="41">
        <f t="shared" si="6"/>
        <v>25</v>
      </c>
      <c r="E49" s="42" t="str">
        <f t="shared" si="2"/>
        <v>A CORUÑA</v>
      </c>
      <c r="F49" s="42">
        <f t="shared" si="7"/>
        <v>10364978</v>
      </c>
      <c r="G49" s="42">
        <f t="shared" si="8"/>
        <v>10490665</v>
      </c>
    </row>
    <row r="50" spans="1:7" x14ac:dyDescent="0.25">
      <c r="A50" s="42" t="str">
        <f t="shared" si="3"/>
        <v>FERROL-SAN CIBRAO</v>
      </c>
      <c r="B50" s="41">
        <f t="shared" si="4"/>
        <v>7554842</v>
      </c>
      <c r="C50" s="41">
        <f t="shared" si="5"/>
        <v>7199321</v>
      </c>
      <c r="D50" s="41">
        <f t="shared" si="6"/>
        <v>14</v>
      </c>
      <c r="E50" s="42" t="str">
        <f t="shared" si="2"/>
        <v>CASTELLON</v>
      </c>
      <c r="F50" s="42">
        <f t="shared" si="7"/>
        <v>9845240</v>
      </c>
      <c r="G50" s="42">
        <f t="shared" si="8"/>
        <v>10407833</v>
      </c>
    </row>
    <row r="51" spans="1:7" x14ac:dyDescent="0.25">
      <c r="A51" s="42" t="str">
        <f t="shared" si="3"/>
        <v>GIJON</v>
      </c>
      <c r="B51" s="41">
        <f t="shared" si="4"/>
        <v>14739710</v>
      </c>
      <c r="C51" s="41">
        <f t="shared" si="5"/>
        <v>16353873</v>
      </c>
      <c r="D51" s="41">
        <f t="shared" si="6"/>
        <v>9</v>
      </c>
      <c r="E51" s="42" t="str">
        <f t="shared" si="2"/>
        <v>FERROL-SAN CIBRAO</v>
      </c>
      <c r="F51" s="42">
        <f t="shared" si="7"/>
        <v>7554842</v>
      </c>
      <c r="G51" s="42">
        <f t="shared" si="8"/>
        <v>7199321</v>
      </c>
    </row>
    <row r="52" spans="1:7" x14ac:dyDescent="0.25">
      <c r="A52" s="42" t="str">
        <f t="shared" si="3"/>
        <v>HUELVA</v>
      </c>
      <c r="B52" s="41">
        <f t="shared" si="4"/>
        <v>15169457</v>
      </c>
      <c r="C52" s="41">
        <f t="shared" si="5"/>
        <v>14779539</v>
      </c>
      <c r="D52" s="41">
        <f t="shared" si="6"/>
        <v>8</v>
      </c>
      <c r="E52" s="42" t="str">
        <f t="shared" si="2"/>
        <v>ALMERIA</v>
      </c>
      <c r="F52" s="42">
        <f t="shared" si="7"/>
        <v>4632850</v>
      </c>
      <c r="G52" s="42">
        <f t="shared" si="8"/>
        <v>4999307</v>
      </c>
    </row>
    <row r="53" spans="1:7" x14ac:dyDescent="0.25">
      <c r="A53" s="42" t="str">
        <f t="shared" si="3"/>
        <v>LAS PALMAS</v>
      </c>
      <c r="B53" s="41">
        <f t="shared" si="4"/>
        <v>17259186</v>
      </c>
      <c r="C53" s="41">
        <f t="shared" si="5"/>
        <v>17461251</v>
      </c>
      <c r="D53" s="41">
        <f t="shared" si="6"/>
        <v>7</v>
      </c>
      <c r="E53" s="42" t="str">
        <f t="shared" si="2"/>
        <v>AVILES</v>
      </c>
      <c r="F53" s="42">
        <f t="shared" si="7"/>
        <v>4590941</v>
      </c>
      <c r="G53" s="42">
        <f t="shared" si="8"/>
        <v>3558459</v>
      </c>
    </row>
    <row r="54" spans="1:7" x14ac:dyDescent="0.25">
      <c r="A54" s="42" t="str">
        <f t="shared" si="3"/>
        <v>MALAGA</v>
      </c>
      <c r="B54" s="41">
        <f t="shared" si="4"/>
        <v>3289598</v>
      </c>
      <c r="C54" s="41">
        <f t="shared" si="5"/>
        <v>3362556</v>
      </c>
      <c r="D54" s="41">
        <f t="shared" si="6"/>
        <v>22</v>
      </c>
      <c r="E54" s="42" t="str">
        <f t="shared" si="2"/>
        <v>BAHIA DE CADIZ</v>
      </c>
      <c r="F54" s="42">
        <f t="shared" si="7"/>
        <v>4474484</v>
      </c>
      <c r="G54" s="42">
        <f t="shared" si="8"/>
        <v>4275106</v>
      </c>
    </row>
    <row r="55" spans="1:7" x14ac:dyDescent="0.25">
      <c r="A55" s="42" t="str">
        <f t="shared" si="3"/>
        <v>MARIN Y RIA DE PONTEVEDRA</v>
      </c>
      <c r="B55" s="41">
        <f t="shared" si="4"/>
        <v>1330273</v>
      </c>
      <c r="C55" s="41">
        <f t="shared" si="5"/>
        <v>1433515</v>
      </c>
      <c r="D55" s="41">
        <f t="shared" si="6"/>
        <v>26</v>
      </c>
      <c r="E55" s="42" t="str">
        <f t="shared" si="2"/>
        <v>SANTANDER</v>
      </c>
      <c r="F55" s="42">
        <f t="shared" ref="F55:F65" si="9">LOOKUP(E55,$A$38:$A$65,$B$38:$B$65)</f>
        <v>4347305</v>
      </c>
      <c r="G55" s="42">
        <f t="shared" si="8"/>
        <v>4875676</v>
      </c>
    </row>
    <row r="56" spans="1:7" x14ac:dyDescent="0.25">
      <c r="A56" s="42" t="str">
        <f t="shared" si="3"/>
        <v>MELILLA</v>
      </c>
      <c r="B56" s="41">
        <f t="shared" si="4"/>
        <v>615051</v>
      </c>
      <c r="C56" s="41">
        <f t="shared" si="5"/>
        <v>605559</v>
      </c>
      <c r="D56" s="41">
        <f t="shared" si="6"/>
        <v>28</v>
      </c>
      <c r="E56" s="42" t="str">
        <f t="shared" si="2"/>
        <v>PASAIA</v>
      </c>
      <c r="F56" s="42">
        <f t="shared" si="9"/>
        <v>4022361</v>
      </c>
      <c r="G56" s="42">
        <f t="shared" si="8"/>
        <v>3963390</v>
      </c>
    </row>
    <row r="57" spans="1:7" x14ac:dyDescent="0.25">
      <c r="A57" s="42" t="str">
        <f t="shared" si="3"/>
        <v>MOTRIL</v>
      </c>
      <c r="B57" s="41">
        <f t="shared" si="4"/>
        <v>2153720</v>
      </c>
      <c r="C57" s="41">
        <f t="shared" si="5"/>
        <v>2052383</v>
      </c>
      <c r="D57" s="41">
        <f t="shared" si="6"/>
        <v>24</v>
      </c>
      <c r="E57" s="42" t="str">
        <f t="shared" si="2"/>
        <v>SEVILLA</v>
      </c>
      <c r="F57" s="42">
        <f t="shared" si="9"/>
        <v>3998789</v>
      </c>
      <c r="G57" s="42">
        <f t="shared" si="8"/>
        <v>3546084</v>
      </c>
    </row>
    <row r="58" spans="1:7" x14ac:dyDescent="0.25">
      <c r="A58" s="42" t="str">
        <f t="shared" si="3"/>
        <v>PASAIA</v>
      </c>
      <c r="B58" s="41">
        <f t="shared" si="4"/>
        <v>4022361</v>
      </c>
      <c r="C58" s="41">
        <f t="shared" si="5"/>
        <v>3963390</v>
      </c>
      <c r="D58" s="41">
        <f t="shared" si="6"/>
        <v>19</v>
      </c>
      <c r="E58" s="42" t="str">
        <f t="shared" si="2"/>
        <v>VIGO</v>
      </c>
      <c r="F58" s="42">
        <f t="shared" si="9"/>
        <v>3459897</v>
      </c>
      <c r="G58" s="42">
        <f t="shared" si="8"/>
        <v>3198202</v>
      </c>
    </row>
    <row r="59" spans="1:7" x14ac:dyDescent="0.25">
      <c r="A59" s="42" t="str">
        <f t="shared" si="3"/>
        <v>SANTA CRUZ DE TENERIFE</v>
      </c>
      <c r="B59" s="41">
        <f t="shared" si="4"/>
        <v>14047885</v>
      </c>
      <c r="C59" s="41">
        <f t="shared" si="5"/>
        <v>14193848</v>
      </c>
      <c r="D59" s="41">
        <f t="shared" si="6"/>
        <v>10</v>
      </c>
      <c r="E59" s="42" t="str">
        <f t="shared" si="2"/>
        <v>MALAGA</v>
      </c>
      <c r="F59" s="42">
        <f t="shared" si="9"/>
        <v>3289598</v>
      </c>
      <c r="G59" s="42">
        <f t="shared" si="8"/>
        <v>3362556</v>
      </c>
    </row>
    <row r="60" spans="1:7" x14ac:dyDescent="0.25">
      <c r="A60" s="42" t="str">
        <f t="shared" si="3"/>
        <v>SANTANDER</v>
      </c>
      <c r="B60" s="41">
        <f t="shared" si="4"/>
        <v>4347305</v>
      </c>
      <c r="C60" s="41">
        <f t="shared" si="5"/>
        <v>4875676</v>
      </c>
      <c r="D60" s="41">
        <f t="shared" si="6"/>
        <v>18</v>
      </c>
      <c r="E60" s="42" t="str">
        <f t="shared" si="2"/>
        <v>ALICANTE</v>
      </c>
      <c r="F60" s="42">
        <f t="shared" si="9"/>
        <v>2693149</v>
      </c>
      <c r="G60" s="42">
        <f t="shared" si="8"/>
        <v>2561471</v>
      </c>
    </row>
    <row r="61" spans="1:7" x14ac:dyDescent="0.25">
      <c r="A61" s="42" t="str">
        <f t="shared" si="3"/>
        <v>SEVILLA</v>
      </c>
      <c r="B61" s="41">
        <f t="shared" si="4"/>
        <v>3998789</v>
      </c>
      <c r="C61" s="41">
        <f t="shared" si="5"/>
        <v>3546084</v>
      </c>
      <c r="D61" s="41">
        <f t="shared" si="6"/>
        <v>20</v>
      </c>
      <c r="E61" s="42" t="str">
        <f t="shared" si="2"/>
        <v>MOTRIL</v>
      </c>
      <c r="F61" s="42">
        <f t="shared" si="9"/>
        <v>2153720</v>
      </c>
      <c r="G61" s="42">
        <f t="shared" si="8"/>
        <v>2052383</v>
      </c>
    </row>
    <row r="62" spans="1:7" x14ac:dyDescent="0.25">
      <c r="A62" s="42" t="str">
        <f t="shared" si="3"/>
        <v>TARRAGONA</v>
      </c>
      <c r="B62" s="41">
        <f t="shared" si="4"/>
        <v>23327409</v>
      </c>
      <c r="C62" s="41">
        <f t="shared" si="5"/>
        <v>22663544</v>
      </c>
      <c r="D62" s="41">
        <f t="shared" si="6"/>
        <v>5</v>
      </c>
      <c r="E62" s="42" t="str">
        <f t="shared" si="2"/>
        <v>CEUTA</v>
      </c>
      <c r="F62" s="42">
        <f t="shared" si="9"/>
        <v>1421865</v>
      </c>
      <c r="G62" s="42">
        <f t="shared" si="8"/>
        <v>1090250</v>
      </c>
    </row>
    <row r="63" spans="1:7" x14ac:dyDescent="0.25">
      <c r="A63" s="42" t="str">
        <f t="shared" si="3"/>
        <v>VALENCIA</v>
      </c>
      <c r="B63" s="41">
        <f t="shared" si="4"/>
        <v>35039822</v>
      </c>
      <c r="C63" s="41">
        <f t="shared" si="5"/>
        <v>30758113</v>
      </c>
      <c r="D63" s="41">
        <f t="shared" si="6"/>
        <v>2</v>
      </c>
      <c r="E63" s="42" t="str">
        <f t="shared" si="2"/>
        <v>MARIN Y RIA DE PONTEVEDRA</v>
      </c>
      <c r="F63" s="42">
        <f t="shared" si="9"/>
        <v>1330273</v>
      </c>
      <c r="G63" s="42">
        <f t="shared" si="8"/>
        <v>1433515</v>
      </c>
    </row>
    <row r="64" spans="1:7" x14ac:dyDescent="0.25">
      <c r="A64" s="42" t="str">
        <f t="shared" si="3"/>
        <v>VIGO</v>
      </c>
      <c r="B64" s="41">
        <f t="shared" si="4"/>
        <v>3459897</v>
      </c>
      <c r="C64" s="41">
        <f t="shared" si="5"/>
        <v>3198202</v>
      </c>
      <c r="D64" s="41">
        <f t="shared" si="6"/>
        <v>21</v>
      </c>
      <c r="E64" s="42" t="str">
        <f t="shared" si="2"/>
        <v>VILAGARCIA</v>
      </c>
      <c r="F64" s="42">
        <f t="shared" si="9"/>
        <v>872981</v>
      </c>
      <c r="G64" s="42">
        <f t="shared" si="8"/>
        <v>868310</v>
      </c>
    </row>
    <row r="65" spans="1:7" x14ac:dyDescent="0.25">
      <c r="A65" s="42" t="str">
        <f t="shared" si="3"/>
        <v>VILAGARCIA</v>
      </c>
      <c r="B65" s="41">
        <f t="shared" si="4"/>
        <v>872981</v>
      </c>
      <c r="C65" s="41">
        <f t="shared" si="5"/>
        <v>868310</v>
      </c>
      <c r="D65" s="41">
        <f t="shared" si="6"/>
        <v>27</v>
      </c>
      <c r="E65" s="42" t="str">
        <f t="shared" si="2"/>
        <v>MELILLA</v>
      </c>
      <c r="F65" s="42">
        <f t="shared" si="9"/>
        <v>615051</v>
      </c>
      <c r="G65" s="42">
        <f t="shared" si="8"/>
        <v>605559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572179</v>
      </c>
      <c r="C7" s="37">
        <v>685933</v>
      </c>
      <c r="D7" s="37">
        <v>6368905</v>
      </c>
      <c r="E7" s="37">
        <v>6441312</v>
      </c>
      <c r="F7" s="10">
        <f>((E7*100)/D7)-100</f>
        <v>1.1368830277732229</v>
      </c>
      <c r="G7" s="1"/>
      <c r="H7" s="1"/>
      <c r="I7" s="1"/>
    </row>
    <row r="8" spans="1:12" x14ac:dyDescent="0.25">
      <c r="A8" s="11" t="s">
        <v>42</v>
      </c>
      <c r="B8" s="38">
        <v>11933</v>
      </c>
      <c r="C8" s="38">
        <v>17918</v>
      </c>
      <c r="D8" s="38">
        <v>109584</v>
      </c>
      <c r="E8" s="38">
        <v>138338</v>
      </c>
      <c r="F8" s="13">
        <f t="shared" ref="F8:F35" si="0">((E8*100)/D8)-100</f>
        <v>26.239232004672218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6094</v>
      </c>
      <c r="E9" s="37">
        <v>5051</v>
      </c>
      <c r="F9" s="10">
        <f t="shared" si="0"/>
        <v>-17.115195274040033</v>
      </c>
      <c r="G9" s="1"/>
      <c r="H9" s="1"/>
      <c r="I9" s="1"/>
    </row>
    <row r="10" spans="1:12" x14ac:dyDescent="0.25">
      <c r="A10" s="11" t="s">
        <v>44</v>
      </c>
      <c r="B10" s="38">
        <v>47598</v>
      </c>
      <c r="C10" s="38">
        <v>60232</v>
      </c>
      <c r="D10" s="38">
        <v>543054</v>
      </c>
      <c r="E10" s="38">
        <v>611506</v>
      </c>
      <c r="F10" s="13">
        <f t="shared" si="0"/>
        <v>12.605007973424378</v>
      </c>
      <c r="G10" s="1"/>
      <c r="H10" s="1"/>
      <c r="I10" s="1"/>
    </row>
    <row r="11" spans="1:12" x14ac:dyDescent="0.25">
      <c r="A11" s="8" t="s">
        <v>45</v>
      </c>
      <c r="B11" s="37">
        <v>1724777</v>
      </c>
      <c r="C11" s="37">
        <v>1881747</v>
      </c>
      <c r="D11" s="37">
        <v>14763988</v>
      </c>
      <c r="E11" s="37">
        <v>16812795</v>
      </c>
      <c r="F11" s="10">
        <f t="shared" si="0"/>
        <v>13.877056795223623</v>
      </c>
      <c r="G11" s="1"/>
      <c r="H11" s="1"/>
      <c r="I11" s="1"/>
    </row>
    <row r="12" spans="1:12" x14ac:dyDescent="0.25">
      <c r="A12" s="11" t="s">
        <v>46</v>
      </c>
      <c r="B12" s="38">
        <v>4447</v>
      </c>
      <c r="C12" s="38">
        <v>5349</v>
      </c>
      <c r="D12" s="38">
        <v>95258</v>
      </c>
      <c r="E12" s="38">
        <v>56927</v>
      </c>
      <c r="F12" s="13">
        <f t="shared" si="0"/>
        <v>-40.239140019735878</v>
      </c>
      <c r="G12" s="1"/>
      <c r="H12" s="1"/>
      <c r="I12" s="1"/>
    </row>
    <row r="13" spans="1:12" x14ac:dyDescent="0.25">
      <c r="A13" s="8" t="s">
        <v>47</v>
      </c>
      <c r="B13" s="37">
        <v>201645</v>
      </c>
      <c r="C13" s="37">
        <v>202923</v>
      </c>
      <c r="D13" s="37">
        <v>1621280</v>
      </c>
      <c r="E13" s="37">
        <v>1676490</v>
      </c>
      <c r="F13" s="10">
        <f t="shared" si="0"/>
        <v>3.405334057041344</v>
      </c>
      <c r="G13" s="1"/>
      <c r="H13" s="1"/>
      <c r="I13" s="1"/>
    </row>
    <row r="14" spans="1:12" x14ac:dyDescent="0.25">
      <c r="A14" s="11" t="s">
        <v>48</v>
      </c>
      <c r="B14" s="38">
        <v>1109588</v>
      </c>
      <c r="C14" s="38">
        <v>869225</v>
      </c>
      <c r="D14" s="38">
        <v>9622256</v>
      </c>
      <c r="E14" s="38">
        <v>7776753</v>
      </c>
      <c r="F14" s="13">
        <f t="shared" si="0"/>
        <v>-19.179525051089897</v>
      </c>
      <c r="G14" s="1"/>
      <c r="H14" s="1"/>
      <c r="I14" s="1"/>
    </row>
    <row r="15" spans="1:12" x14ac:dyDescent="0.25">
      <c r="A15" s="8" t="s">
        <v>49</v>
      </c>
      <c r="B15" s="37">
        <v>1498372</v>
      </c>
      <c r="C15" s="37">
        <v>1774920</v>
      </c>
      <c r="D15" s="37">
        <v>14531328</v>
      </c>
      <c r="E15" s="37">
        <v>16626565</v>
      </c>
      <c r="F15" s="10">
        <f t="shared" si="0"/>
        <v>14.418757872645912</v>
      </c>
      <c r="G15" s="1"/>
      <c r="H15" s="1"/>
      <c r="I15" s="1"/>
    </row>
    <row r="16" spans="1:12" x14ac:dyDescent="0.25">
      <c r="A16" s="11" t="s">
        <v>50</v>
      </c>
      <c r="B16" s="38">
        <v>1624769</v>
      </c>
      <c r="C16" s="38">
        <v>1525544</v>
      </c>
      <c r="D16" s="38">
        <v>15514350</v>
      </c>
      <c r="E16" s="38">
        <v>14440192</v>
      </c>
      <c r="F16" s="13">
        <f t="shared" si="0"/>
        <v>-6.9236416607850089</v>
      </c>
      <c r="G16" s="1"/>
      <c r="H16" s="1"/>
      <c r="I16" s="1"/>
    </row>
    <row r="17" spans="1:9" x14ac:dyDescent="0.25">
      <c r="A17" s="8" t="s">
        <v>51</v>
      </c>
      <c r="B17" s="37">
        <v>784373</v>
      </c>
      <c r="C17" s="37">
        <v>541283</v>
      </c>
      <c r="D17" s="37">
        <v>7037113</v>
      </c>
      <c r="E17" s="37">
        <v>6203367</v>
      </c>
      <c r="F17" s="10">
        <f t="shared" si="0"/>
        <v>-11.84784157935222</v>
      </c>
      <c r="G17" s="1"/>
      <c r="H17" s="1"/>
      <c r="I17" s="1"/>
    </row>
    <row r="18" spans="1:9" x14ac:dyDescent="0.25">
      <c r="A18" s="11" t="s">
        <v>52</v>
      </c>
      <c r="B18" s="38">
        <v>40384</v>
      </c>
      <c r="C18" s="38">
        <v>88092</v>
      </c>
      <c r="D18" s="38">
        <v>407616</v>
      </c>
      <c r="E18" s="38">
        <v>721307</v>
      </c>
      <c r="F18" s="13">
        <f t="shared" si="0"/>
        <v>76.957479588632452</v>
      </c>
      <c r="G18" s="1"/>
      <c r="H18" s="1"/>
      <c r="I18" s="1"/>
    </row>
    <row r="19" spans="1:9" x14ac:dyDescent="0.25">
      <c r="A19" s="8" t="s">
        <v>53</v>
      </c>
      <c r="B19" s="37">
        <v>76908</v>
      </c>
      <c r="C19" s="37">
        <v>53202</v>
      </c>
      <c r="D19" s="37">
        <v>610291</v>
      </c>
      <c r="E19" s="37">
        <v>689718</v>
      </c>
      <c r="F19" s="10">
        <f t="shared" si="0"/>
        <v>13.014611062591456</v>
      </c>
      <c r="G19" s="1"/>
      <c r="H19" s="1"/>
      <c r="I19" s="1"/>
    </row>
    <row r="20" spans="1:9" x14ac:dyDescent="0.25">
      <c r="A20" s="11" t="s">
        <v>54</v>
      </c>
      <c r="B20" s="38">
        <v>91043</v>
      </c>
      <c r="C20" s="38">
        <v>131742</v>
      </c>
      <c r="D20" s="38">
        <v>1059267</v>
      </c>
      <c r="E20" s="38">
        <v>991971</v>
      </c>
      <c r="F20" s="13">
        <f t="shared" si="0"/>
        <v>-6.3530724548201789</v>
      </c>
      <c r="G20" s="1"/>
      <c r="H20" s="1"/>
      <c r="I20" s="1"/>
    </row>
    <row r="21" spans="1:9" x14ac:dyDescent="0.25">
      <c r="A21" s="8" t="s">
        <v>55</v>
      </c>
      <c r="B21" s="37">
        <v>1082509</v>
      </c>
      <c r="C21" s="37">
        <v>1082409</v>
      </c>
      <c r="D21" s="37">
        <v>9347477</v>
      </c>
      <c r="E21" s="37">
        <v>9604550</v>
      </c>
      <c r="F21" s="10">
        <f t="shared" si="0"/>
        <v>2.7501859592700839</v>
      </c>
      <c r="G21" s="1"/>
      <c r="H21" s="1"/>
      <c r="I21" s="1"/>
    </row>
    <row r="22" spans="1:9" x14ac:dyDescent="0.25">
      <c r="A22" s="11" t="s">
        <v>56</v>
      </c>
      <c r="B22" s="38">
        <v>400120</v>
      </c>
      <c r="C22" s="38">
        <v>321285</v>
      </c>
      <c r="D22" s="38">
        <v>3727910</v>
      </c>
      <c r="E22" s="38">
        <v>3383929</v>
      </c>
      <c r="F22" s="13">
        <f t="shared" si="0"/>
        <v>-9.2271809137023126</v>
      </c>
      <c r="G22" s="1"/>
      <c r="H22" s="1"/>
      <c r="I22" s="1"/>
    </row>
    <row r="23" spans="1:9" x14ac:dyDescent="0.25">
      <c r="A23" s="8" t="s">
        <v>57</v>
      </c>
      <c r="B23" s="37">
        <v>11207</v>
      </c>
      <c r="C23" s="37">
        <v>3106</v>
      </c>
      <c r="D23" s="37">
        <v>66682</v>
      </c>
      <c r="E23" s="37">
        <v>37499</v>
      </c>
      <c r="F23" s="10">
        <f t="shared" si="0"/>
        <v>-43.764434180138565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929</v>
      </c>
      <c r="D24" s="38">
        <v>0</v>
      </c>
      <c r="E24" s="38">
        <v>939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7">
        <v>6921</v>
      </c>
      <c r="C25" s="37">
        <v>6707</v>
      </c>
      <c r="D25" s="37">
        <v>56095</v>
      </c>
      <c r="E25" s="37">
        <v>57751</v>
      </c>
      <c r="F25" s="10">
        <f t="shared" si="0"/>
        <v>2.9521347713699981</v>
      </c>
      <c r="G25" s="1"/>
      <c r="H25" s="1"/>
      <c r="I25" s="1"/>
    </row>
    <row r="26" spans="1:9" x14ac:dyDescent="0.25">
      <c r="A26" s="11" t="s">
        <v>60</v>
      </c>
      <c r="B26" s="38">
        <v>108917</v>
      </c>
      <c r="C26" s="38">
        <v>140107</v>
      </c>
      <c r="D26" s="38">
        <v>990892</v>
      </c>
      <c r="E26" s="38">
        <v>1071443</v>
      </c>
      <c r="F26" s="13">
        <f t="shared" si="0"/>
        <v>8.1291402090237881</v>
      </c>
      <c r="G26" s="1"/>
      <c r="H26" s="1"/>
      <c r="I26" s="1"/>
    </row>
    <row r="27" spans="1:9" x14ac:dyDescent="0.25">
      <c r="A27" s="8" t="s">
        <v>61</v>
      </c>
      <c r="B27" s="37">
        <v>727</v>
      </c>
      <c r="C27" s="37">
        <v>0</v>
      </c>
      <c r="D27" s="37">
        <v>1537</v>
      </c>
      <c r="E27" s="37">
        <v>0</v>
      </c>
      <c r="F27" s="18">
        <f t="shared" si="0"/>
        <v>-100</v>
      </c>
      <c r="G27" s="1"/>
      <c r="H27" s="1"/>
      <c r="I27" s="1"/>
    </row>
    <row r="28" spans="1:9" x14ac:dyDescent="0.25">
      <c r="A28" s="11" t="s">
        <v>62</v>
      </c>
      <c r="B28" s="38">
        <v>809179</v>
      </c>
      <c r="C28" s="38">
        <v>943066</v>
      </c>
      <c r="D28" s="38">
        <v>7415439</v>
      </c>
      <c r="E28" s="38">
        <v>7287795</v>
      </c>
      <c r="F28" s="13">
        <f t="shared" si="0"/>
        <v>-1.721327624703008</v>
      </c>
      <c r="G28" s="1"/>
      <c r="H28" s="1"/>
      <c r="I28" s="1"/>
    </row>
    <row r="29" spans="1:9" x14ac:dyDescent="0.25">
      <c r="A29" s="8" t="s">
        <v>63</v>
      </c>
      <c r="B29" s="37">
        <v>17717</v>
      </c>
      <c r="C29" s="37">
        <v>35679</v>
      </c>
      <c r="D29" s="37">
        <v>220156</v>
      </c>
      <c r="E29" s="37">
        <v>307818</v>
      </c>
      <c r="F29" s="10">
        <f t="shared" si="0"/>
        <v>39.8181289630989</v>
      </c>
      <c r="G29" s="1"/>
      <c r="H29" s="1"/>
      <c r="I29" s="1"/>
    </row>
    <row r="30" spans="1:9" x14ac:dyDescent="0.25">
      <c r="A30" s="11" t="s">
        <v>64</v>
      </c>
      <c r="B30" s="38">
        <v>11396</v>
      </c>
      <c r="C30" s="38">
        <v>17439</v>
      </c>
      <c r="D30" s="38">
        <v>286368</v>
      </c>
      <c r="E30" s="38">
        <v>277159</v>
      </c>
      <c r="F30" s="13">
        <f t="shared" si="0"/>
        <v>-3.2157922672924286</v>
      </c>
      <c r="G30" s="1"/>
      <c r="H30" s="1"/>
      <c r="I30" s="1"/>
    </row>
    <row r="31" spans="1:9" x14ac:dyDescent="0.25">
      <c r="A31" s="8" t="s">
        <v>65</v>
      </c>
      <c r="B31" s="37">
        <v>1303231</v>
      </c>
      <c r="C31" s="37">
        <v>1500043</v>
      </c>
      <c r="D31" s="37">
        <v>13058549</v>
      </c>
      <c r="E31" s="37">
        <v>13997456</v>
      </c>
      <c r="F31" s="10">
        <f t="shared" si="0"/>
        <v>7.1899795298849796</v>
      </c>
      <c r="G31" s="1"/>
      <c r="H31" s="1"/>
      <c r="I31" s="1"/>
    </row>
    <row r="32" spans="1:9" x14ac:dyDescent="0.25">
      <c r="A32" s="11" t="s">
        <v>66</v>
      </c>
      <c r="B32" s="38">
        <v>120581</v>
      </c>
      <c r="C32" s="38">
        <v>363598</v>
      </c>
      <c r="D32" s="38">
        <v>1125298</v>
      </c>
      <c r="E32" s="38">
        <v>2950459</v>
      </c>
      <c r="F32" s="13">
        <f t="shared" si="0"/>
        <v>162.19357005877555</v>
      </c>
      <c r="G32" s="1"/>
      <c r="H32" s="1"/>
      <c r="I32" s="1"/>
    </row>
    <row r="33" spans="1:9" x14ac:dyDescent="0.25">
      <c r="A33" s="8" t="s">
        <v>67</v>
      </c>
      <c r="B33" s="37">
        <v>1859</v>
      </c>
      <c r="C33" s="37">
        <v>16229</v>
      </c>
      <c r="D33" s="37">
        <v>48092</v>
      </c>
      <c r="E33" s="37">
        <v>70075</v>
      </c>
      <c r="F33" s="10">
        <f t="shared" si="0"/>
        <v>45.710305248274153</v>
      </c>
      <c r="G33" s="1"/>
      <c r="H33" s="1"/>
      <c r="I33" s="1"/>
    </row>
    <row r="34" spans="1:9" x14ac:dyDescent="0.25">
      <c r="A34" s="11" t="s">
        <v>68</v>
      </c>
      <c r="B34" s="38">
        <v>20808</v>
      </c>
      <c r="C34" s="38">
        <v>36012</v>
      </c>
      <c r="D34" s="38">
        <v>264717</v>
      </c>
      <c r="E34" s="38">
        <v>258560</v>
      </c>
      <c r="F34" s="13">
        <f t="shared" si="0"/>
        <v>-2.3258800908139676</v>
      </c>
      <c r="G34" s="1"/>
      <c r="H34" s="1"/>
      <c r="I34" s="1"/>
    </row>
    <row r="35" spans="1:9" x14ac:dyDescent="0.25">
      <c r="A35" s="14" t="s">
        <v>69</v>
      </c>
      <c r="B35" s="15">
        <f>SUM(B7:B34)</f>
        <v>11683188</v>
      </c>
      <c r="C35" s="15">
        <f t="shared" ref="C35:E35" si="1">SUM(C7:C34)</f>
        <v>12304719</v>
      </c>
      <c r="D35" s="15">
        <f t="shared" si="1"/>
        <v>108899596</v>
      </c>
      <c r="E35" s="15">
        <f t="shared" si="1"/>
        <v>112497725</v>
      </c>
      <c r="F35" s="16">
        <f t="shared" si="0"/>
        <v>3.3040792915338244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6441312</v>
      </c>
      <c r="C38" s="41">
        <f>D7</f>
        <v>6368905</v>
      </c>
      <c r="D38" s="41">
        <f>_xlfn.RANK.EQ(B38,$B$38:$B$65)+COUNTIF($B$38:$B$65,B38)-1</f>
        <v>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16812795</v>
      </c>
      <c r="G38" s="42">
        <f>LOOKUP(E38,$A$38:$A$65,$C$38:$C$65)</f>
        <v>14763988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138338</v>
      </c>
      <c r="C39" s="41">
        <f t="shared" ref="C39:C65" si="5">D8</f>
        <v>109584</v>
      </c>
      <c r="D39" s="41">
        <f t="shared" ref="D39:D65" si="6">_xlfn.RANK.EQ(B39,$B$38:$B$65)+COUNTIF($B$38:$B$65,B39)-1</f>
        <v>21</v>
      </c>
      <c r="E39" s="42" t="str">
        <f t="shared" si="2"/>
        <v>BILBAO</v>
      </c>
      <c r="F39" s="42">
        <f t="shared" ref="F39:F54" si="7">LOOKUP(E39,$A$38:$A$65,$B$38:$B$65)</f>
        <v>16626565</v>
      </c>
      <c r="G39" s="42">
        <f t="shared" ref="G39:G65" si="8">LOOKUP(E39,$A$38:$A$65,$C$38:$C$65)</f>
        <v>14531328</v>
      </c>
    </row>
    <row r="40" spans="1:9" x14ac:dyDescent="0.25">
      <c r="A40" s="42" t="str">
        <f t="shared" si="3"/>
        <v>ALMERIA</v>
      </c>
      <c r="B40" s="41">
        <f t="shared" si="4"/>
        <v>5051</v>
      </c>
      <c r="C40" s="41">
        <f t="shared" si="5"/>
        <v>6094</v>
      </c>
      <c r="D40" s="41">
        <f t="shared" si="6"/>
        <v>26</v>
      </c>
      <c r="E40" s="42" t="str">
        <f t="shared" si="2"/>
        <v>CARTAGENA</v>
      </c>
      <c r="F40" s="42">
        <f t="shared" si="7"/>
        <v>14440192</v>
      </c>
      <c r="G40" s="42">
        <f t="shared" si="8"/>
        <v>15514350</v>
      </c>
    </row>
    <row r="41" spans="1:9" x14ac:dyDescent="0.25">
      <c r="A41" s="42" t="str">
        <f t="shared" si="3"/>
        <v>AVILES</v>
      </c>
      <c r="B41" s="41">
        <f t="shared" si="4"/>
        <v>611506</v>
      </c>
      <c r="C41" s="41">
        <f t="shared" si="5"/>
        <v>543054</v>
      </c>
      <c r="D41" s="41">
        <f t="shared" si="6"/>
        <v>17</v>
      </c>
      <c r="E41" s="42" t="str">
        <f t="shared" si="2"/>
        <v>TARRAGONA</v>
      </c>
      <c r="F41" s="42">
        <f t="shared" si="7"/>
        <v>13997456</v>
      </c>
      <c r="G41" s="42">
        <f t="shared" si="8"/>
        <v>13058549</v>
      </c>
    </row>
    <row r="42" spans="1:9" x14ac:dyDescent="0.25">
      <c r="A42" s="42" t="str">
        <f t="shared" si="3"/>
        <v>BAHIA DE ALGECIRAS</v>
      </c>
      <c r="B42" s="41">
        <f t="shared" si="4"/>
        <v>16812795</v>
      </c>
      <c r="C42" s="41">
        <f t="shared" si="5"/>
        <v>14763988</v>
      </c>
      <c r="D42" s="41">
        <f t="shared" si="6"/>
        <v>1</v>
      </c>
      <c r="E42" s="42" t="str">
        <f t="shared" si="2"/>
        <v>HUELVA</v>
      </c>
      <c r="F42" s="42">
        <f t="shared" si="7"/>
        <v>9604550</v>
      </c>
      <c r="G42" s="42">
        <f t="shared" si="8"/>
        <v>9347477</v>
      </c>
    </row>
    <row r="43" spans="1:9" x14ac:dyDescent="0.25">
      <c r="A43" s="42" t="str">
        <f t="shared" si="3"/>
        <v>BAHIA DE CADIZ</v>
      </c>
      <c r="B43" s="41">
        <f t="shared" si="4"/>
        <v>56927</v>
      </c>
      <c r="C43" s="41">
        <f t="shared" si="5"/>
        <v>95258</v>
      </c>
      <c r="D43" s="41">
        <f t="shared" si="6"/>
        <v>24</v>
      </c>
      <c r="E43" s="42" t="str">
        <f t="shared" si="2"/>
        <v>BARCELONA</v>
      </c>
      <c r="F43" s="42">
        <f t="shared" si="7"/>
        <v>7776753</v>
      </c>
      <c r="G43" s="42">
        <f t="shared" si="8"/>
        <v>9622256</v>
      </c>
    </row>
    <row r="44" spans="1:9" x14ac:dyDescent="0.25">
      <c r="A44" s="42" t="str">
        <f t="shared" si="3"/>
        <v>BALEARES</v>
      </c>
      <c r="B44" s="41">
        <f t="shared" si="4"/>
        <v>1676490</v>
      </c>
      <c r="C44" s="41">
        <f t="shared" si="5"/>
        <v>1621280</v>
      </c>
      <c r="D44" s="41">
        <f t="shared" si="6"/>
        <v>12</v>
      </c>
      <c r="E44" s="42" t="str">
        <f t="shared" si="2"/>
        <v>SANTA CRUZ DE TENERIFE</v>
      </c>
      <c r="F44" s="42">
        <f t="shared" si="7"/>
        <v>7287795</v>
      </c>
      <c r="G44" s="42">
        <f t="shared" si="8"/>
        <v>7415439</v>
      </c>
    </row>
    <row r="45" spans="1:9" x14ac:dyDescent="0.25">
      <c r="A45" s="42" t="str">
        <f t="shared" si="3"/>
        <v>BARCELONA</v>
      </c>
      <c r="B45" s="41">
        <f t="shared" si="4"/>
        <v>7776753</v>
      </c>
      <c r="C45" s="41">
        <f t="shared" si="5"/>
        <v>9622256</v>
      </c>
      <c r="D45" s="41">
        <f t="shared" si="6"/>
        <v>6</v>
      </c>
      <c r="E45" s="42" t="str">
        <f t="shared" si="2"/>
        <v>A CORUÑA</v>
      </c>
      <c r="F45" s="42">
        <f t="shared" si="7"/>
        <v>6441312</v>
      </c>
      <c r="G45" s="42">
        <f t="shared" si="8"/>
        <v>6368905</v>
      </c>
    </row>
    <row r="46" spans="1:9" x14ac:dyDescent="0.25">
      <c r="A46" s="42" t="str">
        <f t="shared" si="3"/>
        <v>BILBAO</v>
      </c>
      <c r="B46" s="41">
        <f t="shared" si="4"/>
        <v>16626565</v>
      </c>
      <c r="C46" s="41">
        <f t="shared" si="5"/>
        <v>14531328</v>
      </c>
      <c r="D46" s="41">
        <f t="shared" si="6"/>
        <v>2</v>
      </c>
      <c r="E46" s="42" t="str">
        <f t="shared" si="2"/>
        <v>CASTELLON</v>
      </c>
      <c r="F46" s="42">
        <f t="shared" si="7"/>
        <v>6203367</v>
      </c>
      <c r="G46" s="42">
        <f t="shared" si="8"/>
        <v>7037113</v>
      </c>
    </row>
    <row r="47" spans="1:9" x14ac:dyDescent="0.25">
      <c r="A47" s="42" t="str">
        <f t="shared" si="3"/>
        <v>CARTAGENA</v>
      </c>
      <c r="B47" s="41">
        <f t="shared" si="4"/>
        <v>14440192</v>
      </c>
      <c r="C47" s="41">
        <f t="shared" si="5"/>
        <v>15514350</v>
      </c>
      <c r="D47" s="41">
        <f t="shared" si="6"/>
        <v>3</v>
      </c>
      <c r="E47" s="42" t="str">
        <f t="shared" si="2"/>
        <v>LAS PALMAS</v>
      </c>
      <c r="F47" s="42">
        <f t="shared" si="7"/>
        <v>3383929</v>
      </c>
      <c r="G47" s="42">
        <f t="shared" si="8"/>
        <v>3727910</v>
      </c>
    </row>
    <row r="48" spans="1:9" x14ac:dyDescent="0.25">
      <c r="A48" s="42" t="str">
        <f t="shared" si="3"/>
        <v>CASTELLON</v>
      </c>
      <c r="B48" s="41">
        <f t="shared" si="4"/>
        <v>6203367</v>
      </c>
      <c r="C48" s="41">
        <f t="shared" si="5"/>
        <v>7037113</v>
      </c>
      <c r="D48" s="41">
        <f t="shared" si="6"/>
        <v>9</v>
      </c>
      <c r="E48" s="42" t="str">
        <f t="shared" si="2"/>
        <v>VALENCIA</v>
      </c>
      <c r="F48" s="42">
        <f t="shared" si="7"/>
        <v>2950459</v>
      </c>
      <c r="G48" s="42">
        <f t="shared" si="8"/>
        <v>1125298</v>
      </c>
    </row>
    <row r="49" spans="1:7" x14ac:dyDescent="0.25">
      <c r="A49" s="42" t="str">
        <f t="shared" si="3"/>
        <v>CEUTA</v>
      </c>
      <c r="B49" s="41">
        <f t="shared" si="4"/>
        <v>721307</v>
      </c>
      <c r="C49" s="41">
        <f t="shared" si="5"/>
        <v>407616</v>
      </c>
      <c r="D49" s="41">
        <f t="shared" si="6"/>
        <v>15</v>
      </c>
      <c r="E49" s="42" t="str">
        <f t="shared" si="2"/>
        <v>BALEARES</v>
      </c>
      <c r="F49" s="42">
        <f t="shared" si="7"/>
        <v>1676490</v>
      </c>
      <c r="G49" s="42">
        <f t="shared" si="8"/>
        <v>1621280</v>
      </c>
    </row>
    <row r="50" spans="1:7" x14ac:dyDescent="0.25">
      <c r="A50" s="42" t="str">
        <f t="shared" si="3"/>
        <v>FERROL-SAN CIBRAO</v>
      </c>
      <c r="B50" s="41">
        <f t="shared" si="4"/>
        <v>689718</v>
      </c>
      <c r="C50" s="41">
        <f t="shared" si="5"/>
        <v>610291</v>
      </c>
      <c r="D50" s="41">
        <f t="shared" si="6"/>
        <v>16</v>
      </c>
      <c r="E50" s="42" t="str">
        <f t="shared" si="2"/>
        <v>MOTRIL</v>
      </c>
      <c r="F50" s="42">
        <f t="shared" si="7"/>
        <v>1071443</v>
      </c>
      <c r="G50" s="42">
        <f t="shared" si="8"/>
        <v>990892</v>
      </c>
    </row>
    <row r="51" spans="1:7" x14ac:dyDescent="0.25">
      <c r="A51" s="42" t="str">
        <f t="shared" si="3"/>
        <v>GIJON</v>
      </c>
      <c r="B51" s="41">
        <f t="shared" si="4"/>
        <v>991971</v>
      </c>
      <c r="C51" s="41">
        <f t="shared" si="5"/>
        <v>1059267</v>
      </c>
      <c r="D51" s="41">
        <f t="shared" si="6"/>
        <v>14</v>
      </c>
      <c r="E51" s="42" t="str">
        <f t="shared" si="2"/>
        <v>GIJON</v>
      </c>
      <c r="F51" s="42">
        <f t="shared" si="7"/>
        <v>991971</v>
      </c>
      <c r="G51" s="42">
        <f t="shared" si="8"/>
        <v>1059267</v>
      </c>
    </row>
    <row r="52" spans="1:7" x14ac:dyDescent="0.25">
      <c r="A52" s="42" t="str">
        <f t="shared" si="3"/>
        <v>HUELVA</v>
      </c>
      <c r="B52" s="41">
        <f t="shared" si="4"/>
        <v>9604550</v>
      </c>
      <c r="C52" s="41">
        <f t="shared" si="5"/>
        <v>9347477</v>
      </c>
      <c r="D52" s="41">
        <f t="shared" si="6"/>
        <v>5</v>
      </c>
      <c r="E52" s="42" t="str">
        <f t="shared" si="2"/>
        <v>CEUTA</v>
      </c>
      <c r="F52" s="42">
        <f t="shared" si="7"/>
        <v>721307</v>
      </c>
      <c r="G52" s="42">
        <f t="shared" si="8"/>
        <v>407616</v>
      </c>
    </row>
    <row r="53" spans="1:7" x14ac:dyDescent="0.25">
      <c r="A53" s="42" t="str">
        <f t="shared" si="3"/>
        <v>LAS PALMAS</v>
      </c>
      <c r="B53" s="41">
        <f t="shared" si="4"/>
        <v>3383929</v>
      </c>
      <c r="C53" s="41">
        <f t="shared" si="5"/>
        <v>3727910</v>
      </c>
      <c r="D53" s="41">
        <f t="shared" si="6"/>
        <v>10</v>
      </c>
      <c r="E53" s="42" t="str">
        <f t="shared" si="2"/>
        <v>FERROL-SAN CIBRAO</v>
      </c>
      <c r="F53" s="42">
        <f t="shared" si="7"/>
        <v>689718</v>
      </c>
      <c r="G53" s="42">
        <f t="shared" si="8"/>
        <v>610291</v>
      </c>
    </row>
    <row r="54" spans="1:7" x14ac:dyDescent="0.25">
      <c r="A54" s="42" t="str">
        <f t="shared" si="3"/>
        <v>MALAGA</v>
      </c>
      <c r="B54" s="41">
        <f t="shared" si="4"/>
        <v>37499</v>
      </c>
      <c r="C54" s="41">
        <f t="shared" si="5"/>
        <v>66682</v>
      </c>
      <c r="D54" s="41">
        <f t="shared" si="6"/>
        <v>25</v>
      </c>
      <c r="E54" s="42" t="str">
        <f t="shared" si="2"/>
        <v>AVILES</v>
      </c>
      <c r="F54" s="42">
        <f t="shared" si="7"/>
        <v>611506</v>
      </c>
      <c r="G54" s="42">
        <f t="shared" si="8"/>
        <v>543054</v>
      </c>
    </row>
    <row r="55" spans="1:7" x14ac:dyDescent="0.25">
      <c r="A55" s="42" t="str">
        <f t="shared" si="3"/>
        <v>MARIN Y RIA DE PONTEVEDRA</v>
      </c>
      <c r="B55" s="41">
        <f t="shared" si="4"/>
        <v>939</v>
      </c>
      <c r="C55" s="41">
        <f t="shared" si="5"/>
        <v>0</v>
      </c>
      <c r="D55" s="41">
        <f t="shared" si="6"/>
        <v>27</v>
      </c>
      <c r="E55" s="42" t="str">
        <f t="shared" si="2"/>
        <v>SANTANDER</v>
      </c>
      <c r="F55" s="42">
        <f t="shared" ref="F55:F65" si="9">LOOKUP(E55,$A$38:$A$65,$B$38:$B$65)</f>
        <v>307818</v>
      </c>
      <c r="G55" s="42">
        <f t="shared" si="8"/>
        <v>220156</v>
      </c>
    </row>
    <row r="56" spans="1:7" x14ac:dyDescent="0.25">
      <c r="A56" s="42" t="str">
        <f t="shared" si="3"/>
        <v>MELILLA</v>
      </c>
      <c r="B56" s="41">
        <f t="shared" si="4"/>
        <v>57751</v>
      </c>
      <c r="C56" s="41">
        <f t="shared" si="5"/>
        <v>56095</v>
      </c>
      <c r="D56" s="41">
        <f t="shared" si="6"/>
        <v>23</v>
      </c>
      <c r="E56" s="42" t="str">
        <f t="shared" si="2"/>
        <v>SEVILLA</v>
      </c>
      <c r="F56" s="42">
        <f t="shared" si="9"/>
        <v>277159</v>
      </c>
      <c r="G56" s="42">
        <f t="shared" si="8"/>
        <v>286368</v>
      </c>
    </row>
    <row r="57" spans="1:7" x14ac:dyDescent="0.25">
      <c r="A57" s="42" t="str">
        <f t="shared" si="3"/>
        <v>MOTRIL</v>
      </c>
      <c r="B57" s="41">
        <f t="shared" si="4"/>
        <v>1071443</v>
      </c>
      <c r="C57" s="41">
        <f t="shared" si="5"/>
        <v>990892</v>
      </c>
      <c r="D57" s="41">
        <f t="shared" si="6"/>
        <v>13</v>
      </c>
      <c r="E57" s="42" t="str">
        <f t="shared" si="2"/>
        <v>VILAGARCIA</v>
      </c>
      <c r="F57" s="42">
        <f t="shared" si="9"/>
        <v>258560</v>
      </c>
      <c r="G57" s="42">
        <f t="shared" si="8"/>
        <v>264717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1537</v>
      </c>
      <c r="D58" s="41">
        <f t="shared" si="6"/>
        <v>28</v>
      </c>
      <c r="E58" s="42" t="str">
        <f t="shared" si="2"/>
        <v>ALICANTE</v>
      </c>
      <c r="F58" s="42">
        <f t="shared" si="9"/>
        <v>138338</v>
      </c>
      <c r="G58" s="42">
        <f t="shared" si="8"/>
        <v>109584</v>
      </c>
    </row>
    <row r="59" spans="1:7" x14ac:dyDescent="0.25">
      <c r="A59" s="42" t="str">
        <f t="shared" si="3"/>
        <v>SANTA CRUZ DE TENERIFE</v>
      </c>
      <c r="B59" s="41">
        <f t="shared" si="4"/>
        <v>7287795</v>
      </c>
      <c r="C59" s="41">
        <f t="shared" si="5"/>
        <v>7415439</v>
      </c>
      <c r="D59" s="41">
        <f t="shared" si="6"/>
        <v>7</v>
      </c>
      <c r="E59" s="42" t="str">
        <f t="shared" si="2"/>
        <v>VIGO</v>
      </c>
      <c r="F59" s="42">
        <f t="shared" si="9"/>
        <v>70075</v>
      </c>
      <c r="G59" s="42">
        <f t="shared" si="8"/>
        <v>48092</v>
      </c>
    </row>
    <row r="60" spans="1:7" x14ac:dyDescent="0.25">
      <c r="A60" s="42" t="str">
        <f t="shared" si="3"/>
        <v>SANTANDER</v>
      </c>
      <c r="B60" s="41">
        <f t="shared" si="4"/>
        <v>307818</v>
      </c>
      <c r="C60" s="41">
        <f t="shared" si="5"/>
        <v>220156</v>
      </c>
      <c r="D60" s="41">
        <f t="shared" si="6"/>
        <v>18</v>
      </c>
      <c r="E60" s="42" t="str">
        <f t="shared" si="2"/>
        <v>MELILLA</v>
      </c>
      <c r="F60" s="42">
        <f t="shared" si="9"/>
        <v>57751</v>
      </c>
      <c r="G60" s="42">
        <f t="shared" si="8"/>
        <v>56095</v>
      </c>
    </row>
    <row r="61" spans="1:7" x14ac:dyDescent="0.25">
      <c r="A61" s="42" t="str">
        <f t="shared" si="3"/>
        <v>SEVILLA</v>
      </c>
      <c r="B61" s="41">
        <f t="shared" si="4"/>
        <v>277159</v>
      </c>
      <c r="C61" s="41">
        <f t="shared" si="5"/>
        <v>286368</v>
      </c>
      <c r="D61" s="41">
        <f t="shared" si="6"/>
        <v>19</v>
      </c>
      <c r="E61" s="42" t="str">
        <f t="shared" si="2"/>
        <v>BAHIA DE CADIZ</v>
      </c>
      <c r="F61" s="42">
        <f t="shared" si="9"/>
        <v>56927</v>
      </c>
      <c r="G61" s="42">
        <f t="shared" si="8"/>
        <v>95258</v>
      </c>
    </row>
    <row r="62" spans="1:7" x14ac:dyDescent="0.25">
      <c r="A62" s="42" t="str">
        <f t="shared" si="3"/>
        <v>TARRAGONA</v>
      </c>
      <c r="B62" s="41">
        <f t="shared" si="4"/>
        <v>13997456</v>
      </c>
      <c r="C62" s="41">
        <f t="shared" si="5"/>
        <v>13058549</v>
      </c>
      <c r="D62" s="41">
        <f t="shared" si="6"/>
        <v>4</v>
      </c>
      <c r="E62" s="42" t="str">
        <f t="shared" si="2"/>
        <v>MALAGA</v>
      </c>
      <c r="F62" s="42">
        <f t="shared" si="9"/>
        <v>37499</v>
      </c>
      <c r="G62" s="42">
        <f t="shared" si="8"/>
        <v>66682</v>
      </c>
    </row>
    <row r="63" spans="1:7" x14ac:dyDescent="0.25">
      <c r="A63" s="42" t="str">
        <f t="shared" si="3"/>
        <v>VALENCIA</v>
      </c>
      <c r="B63" s="41">
        <f t="shared" si="4"/>
        <v>2950459</v>
      </c>
      <c r="C63" s="41">
        <f t="shared" si="5"/>
        <v>1125298</v>
      </c>
      <c r="D63" s="41">
        <f t="shared" si="6"/>
        <v>11</v>
      </c>
      <c r="E63" s="42" t="str">
        <f t="shared" si="2"/>
        <v>ALMERIA</v>
      </c>
      <c r="F63" s="42">
        <f t="shared" si="9"/>
        <v>5051</v>
      </c>
      <c r="G63" s="42">
        <f t="shared" si="8"/>
        <v>6094</v>
      </c>
    </row>
    <row r="64" spans="1:7" x14ac:dyDescent="0.25">
      <c r="A64" s="42" t="str">
        <f t="shared" si="3"/>
        <v>VIGO</v>
      </c>
      <c r="B64" s="41">
        <f t="shared" si="4"/>
        <v>70075</v>
      </c>
      <c r="C64" s="41">
        <f t="shared" si="5"/>
        <v>48092</v>
      </c>
      <c r="D64" s="41">
        <f t="shared" si="6"/>
        <v>22</v>
      </c>
      <c r="E64" s="42" t="str">
        <f t="shared" si="2"/>
        <v>MARIN Y RIA DE PONTEVEDRA</v>
      </c>
      <c r="F64" s="42">
        <f t="shared" si="9"/>
        <v>939</v>
      </c>
      <c r="G64" s="42">
        <f t="shared" si="8"/>
        <v>0</v>
      </c>
    </row>
    <row r="65" spans="1:7" x14ac:dyDescent="0.25">
      <c r="A65" s="42" t="str">
        <f t="shared" si="3"/>
        <v>VILAGARCIA</v>
      </c>
      <c r="B65" s="41">
        <f t="shared" si="4"/>
        <v>258560</v>
      </c>
      <c r="C65" s="41">
        <f t="shared" si="5"/>
        <v>264717</v>
      </c>
      <c r="D65" s="41">
        <f t="shared" si="6"/>
        <v>20</v>
      </c>
      <c r="E65" s="42" t="str">
        <f t="shared" si="2"/>
        <v>PASAIA</v>
      </c>
      <c r="F65" s="42">
        <f t="shared" si="9"/>
        <v>0</v>
      </c>
      <c r="G65" s="42">
        <f t="shared" si="8"/>
        <v>1537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19">
        <v>308691</v>
      </c>
      <c r="C7" s="19">
        <v>337795</v>
      </c>
      <c r="D7" s="19">
        <v>3356323</v>
      </c>
      <c r="E7" s="19">
        <v>3050593</v>
      </c>
      <c r="F7" s="10">
        <f>((E7*100)/D7)-100</f>
        <v>-9.1090756163813751</v>
      </c>
      <c r="G7" s="1"/>
      <c r="H7" s="1"/>
      <c r="I7" s="1"/>
    </row>
    <row r="8" spans="1:12" x14ac:dyDescent="0.25">
      <c r="A8" s="11" t="s">
        <v>42</v>
      </c>
      <c r="B8" s="20">
        <v>141496</v>
      </c>
      <c r="C8" s="20">
        <v>91941</v>
      </c>
      <c r="D8" s="20">
        <v>1214037</v>
      </c>
      <c r="E8" s="20">
        <v>1248708</v>
      </c>
      <c r="F8" s="13">
        <f t="shared" ref="F8:F35" si="0">((E8*100)/D8)-100</f>
        <v>2.855843767529322</v>
      </c>
      <c r="G8" s="1"/>
      <c r="H8" s="1"/>
      <c r="I8" s="1"/>
    </row>
    <row r="9" spans="1:12" x14ac:dyDescent="0.25">
      <c r="A9" s="8" t="s">
        <v>43</v>
      </c>
      <c r="B9" s="19">
        <v>646411</v>
      </c>
      <c r="C9" s="19">
        <v>182251</v>
      </c>
      <c r="D9" s="19">
        <v>4609094</v>
      </c>
      <c r="E9" s="19">
        <v>4202775</v>
      </c>
      <c r="F9" s="10">
        <f t="shared" si="0"/>
        <v>-8.8155936936847041</v>
      </c>
      <c r="G9" s="1"/>
      <c r="H9" s="1"/>
      <c r="I9" s="1"/>
    </row>
    <row r="10" spans="1:12" x14ac:dyDescent="0.25">
      <c r="A10" s="11" t="s">
        <v>44</v>
      </c>
      <c r="B10" s="20">
        <v>241033</v>
      </c>
      <c r="C10" s="20">
        <v>240267</v>
      </c>
      <c r="D10" s="20">
        <v>2251038</v>
      </c>
      <c r="E10" s="20">
        <v>2781588</v>
      </c>
      <c r="F10" s="13">
        <f t="shared" si="0"/>
        <v>23.569126776180582</v>
      </c>
      <c r="G10" s="1"/>
      <c r="H10" s="1"/>
      <c r="I10" s="1"/>
    </row>
    <row r="11" spans="1:12" x14ac:dyDescent="0.25">
      <c r="A11" s="8" t="s">
        <v>45</v>
      </c>
      <c r="B11" s="19">
        <v>277600</v>
      </c>
      <c r="C11" s="19">
        <v>244271</v>
      </c>
      <c r="D11" s="19">
        <v>2115289</v>
      </c>
      <c r="E11" s="19">
        <v>1970362</v>
      </c>
      <c r="F11" s="10">
        <f t="shared" si="0"/>
        <v>-6.8514042289256878</v>
      </c>
      <c r="G11" s="1"/>
      <c r="H11" s="1"/>
      <c r="I11" s="1"/>
    </row>
    <row r="12" spans="1:12" x14ac:dyDescent="0.25">
      <c r="A12" s="11" t="s">
        <v>46</v>
      </c>
      <c r="B12" s="20">
        <v>248829</v>
      </c>
      <c r="C12" s="20">
        <v>370516</v>
      </c>
      <c r="D12" s="20">
        <v>1970804</v>
      </c>
      <c r="E12" s="20">
        <v>2144364</v>
      </c>
      <c r="F12" s="13">
        <f t="shared" si="0"/>
        <v>8.8065581356644316</v>
      </c>
      <c r="G12" s="1"/>
      <c r="H12" s="1"/>
      <c r="I12" s="1"/>
    </row>
    <row r="13" spans="1:12" x14ac:dyDescent="0.25">
      <c r="A13" s="8" t="s">
        <v>47</v>
      </c>
      <c r="B13" s="19">
        <v>209327</v>
      </c>
      <c r="C13" s="19">
        <v>196953</v>
      </c>
      <c r="D13" s="19">
        <v>1891404</v>
      </c>
      <c r="E13" s="19">
        <v>1670365</v>
      </c>
      <c r="F13" s="10">
        <f t="shared" si="0"/>
        <v>-11.686503782375425</v>
      </c>
      <c r="G13" s="1"/>
      <c r="H13" s="1"/>
      <c r="I13" s="1"/>
    </row>
    <row r="14" spans="1:12" x14ac:dyDescent="0.25">
      <c r="A14" s="11" t="s">
        <v>48</v>
      </c>
      <c r="B14" s="20">
        <v>400084</v>
      </c>
      <c r="C14" s="20">
        <v>267111</v>
      </c>
      <c r="D14" s="20">
        <v>2975084</v>
      </c>
      <c r="E14" s="20">
        <v>3071918</v>
      </c>
      <c r="F14" s="13">
        <f t="shared" si="0"/>
        <v>3.2548324685958505</v>
      </c>
      <c r="G14" s="1"/>
      <c r="H14" s="1"/>
      <c r="I14" s="1"/>
    </row>
    <row r="15" spans="1:12" x14ac:dyDescent="0.25">
      <c r="A15" s="8" t="s">
        <v>49</v>
      </c>
      <c r="B15" s="19">
        <v>416854</v>
      </c>
      <c r="C15" s="19">
        <v>501123</v>
      </c>
      <c r="D15" s="19">
        <v>2986997</v>
      </c>
      <c r="E15" s="19">
        <v>3477081</v>
      </c>
      <c r="F15" s="10">
        <f t="shared" si="0"/>
        <v>16.407247814443735</v>
      </c>
      <c r="G15" s="1"/>
      <c r="H15" s="1"/>
      <c r="I15" s="1"/>
    </row>
    <row r="16" spans="1:12" x14ac:dyDescent="0.25">
      <c r="A16" s="11" t="s">
        <v>50</v>
      </c>
      <c r="B16" s="20">
        <v>619862</v>
      </c>
      <c r="C16" s="20">
        <v>515394</v>
      </c>
      <c r="D16" s="20">
        <v>3936831</v>
      </c>
      <c r="E16" s="20">
        <v>4031924</v>
      </c>
      <c r="F16" s="13">
        <f t="shared" si="0"/>
        <v>2.4154707174374579</v>
      </c>
      <c r="G16" s="1"/>
      <c r="H16" s="1"/>
      <c r="I16" s="1"/>
    </row>
    <row r="17" spans="1:9" x14ac:dyDescent="0.25">
      <c r="A17" s="8" t="s">
        <v>51</v>
      </c>
      <c r="B17" s="19">
        <v>324508</v>
      </c>
      <c r="C17" s="19">
        <v>261000</v>
      </c>
      <c r="D17" s="19">
        <v>2530783</v>
      </c>
      <c r="E17" s="19">
        <v>2583799</v>
      </c>
      <c r="F17" s="10">
        <f t="shared" si="0"/>
        <v>2.0948457453681328</v>
      </c>
      <c r="G17" s="1"/>
      <c r="H17" s="1"/>
      <c r="I17" s="1"/>
    </row>
    <row r="18" spans="1:9" x14ac:dyDescent="0.25">
      <c r="A18" s="11" t="s">
        <v>52</v>
      </c>
      <c r="B18" s="20">
        <v>6746</v>
      </c>
      <c r="C18" s="20">
        <v>5790</v>
      </c>
      <c r="D18" s="20">
        <v>55186</v>
      </c>
      <c r="E18" s="20">
        <v>49296</v>
      </c>
      <c r="F18" s="13">
        <f t="shared" si="0"/>
        <v>-10.672996774544274</v>
      </c>
      <c r="G18" s="1"/>
      <c r="H18" s="1"/>
      <c r="I18" s="1"/>
    </row>
    <row r="19" spans="1:9" x14ac:dyDescent="0.25">
      <c r="A19" s="8" t="s">
        <v>53</v>
      </c>
      <c r="B19" s="19">
        <v>670343</v>
      </c>
      <c r="C19" s="19">
        <v>655495</v>
      </c>
      <c r="D19" s="19">
        <v>6196920</v>
      </c>
      <c r="E19" s="19">
        <v>6466076</v>
      </c>
      <c r="F19" s="10">
        <f t="shared" si="0"/>
        <v>4.3433834872807751</v>
      </c>
      <c r="G19" s="1"/>
      <c r="H19" s="1"/>
      <c r="I19" s="1"/>
    </row>
    <row r="20" spans="1:9" x14ac:dyDescent="0.25">
      <c r="A20" s="11" t="s">
        <v>54</v>
      </c>
      <c r="B20" s="20">
        <v>1020323</v>
      </c>
      <c r="C20" s="20">
        <v>1317991</v>
      </c>
      <c r="D20" s="20">
        <v>14918744</v>
      </c>
      <c r="E20" s="20">
        <v>13321413</v>
      </c>
      <c r="F20" s="13">
        <f t="shared" si="0"/>
        <v>-10.706873179136267</v>
      </c>
      <c r="G20" s="1"/>
      <c r="H20" s="1"/>
      <c r="I20" s="1"/>
    </row>
    <row r="21" spans="1:9" x14ac:dyDescent="0.25">
      <c r="A21" s="8" t="s">
        <v>55</v>
      </c>
      <c r="B21" s="19">
        <v>763166</v>
      </c>
      <c r="C21" s="19">
        <v>609538</v>
      </c>
      <c r="D21" s="19">
        <v>5104606</v>
      </c>
      <c r="E21" s="19">
        <v>5160912</v>
      </c>
      <c r="F21" s="10">
        <f t="shared" si="0"/>
        <v>1.1030430164443601</v>
      </c>
      <c r="G21" s="1"/>
      <c r="H21" s="1"/>
      <c r="I21" s="1"/>
    </row>
    <row r="22" spans="1:9" x14ac:dyDescent="0.25">
      <c r="A22" s="11" t="s">
        <v>56</v>
      </c>
      <c r="B22" s="20">
        <v>146425</v>
      </c>
      <c r="C22" s="20">
        <v>123212</v>
      </c>
      <c r="D22" s="20">
        <v>1352169</v>
      </c>
      <c r="E22" s="20">
        <v>1251414</v>
      </c>
      <c r="F22" s="13">
        <f t="shared" si="0"/>
        <v>-7.4513614792233795</v>
      </c>
      <c r="G22" s="1"/>
      <c r="H22" s="1"/>
      <c r="I22" s="1"/>
    </row>
    <row r="23" spans="1:9" x14ac:dyDescent="0.25">
      <c r="A23" s="8" t="s">
        <v>57</v>
      </c>
      <c r="B23" s="19">
        <v>116997</v>
      </c>
      <c r="C23" s="19">
        <v>179478</v>
      </c>
      <c r="D23" s="19">
        <v>1489042</v>
      </c>
      <c r="E23" s="19">
        <v>1274486</v>
      </c>
      <c r="F23" s="10">
        <f t="shared" si="0"/>
        <v>-14.408995851023676</v>
      </c>
      <c r="G23" s="1"/>
      <c r="H23" s="1"/>
      <c r="I23" s="1"/>
    </row>
    <row r="24" spans="1:9" x14ac:dyDescent="0.25">
      <c r="A24" s="11" t="s">
        <v>58</v>
      </c>
      <c r="B24" s="20">
        <v>91887</v>
      </c>
      <c r="C24" s="20">
        <v>58767</v>
      </c>
      <c r="D24" s="20">
        <v>801660</v>
      </c>
      <c r="E24" s="20">
        <v>655153</v>
      </c>
      <c r="F24" s="13">
        <f t="shared" si="0"/>
        <v>-18.275453434124188</v>
      </c>
      <c r="G24" s="1"/>
      <c r="H24" s="1"/>
      <c r="I24" s="1"/>
    </row>
    <row r="25" spans="1:9" x14ac:dyDescent="0.25">
      <c r="A25" s="8" t="s">
        <v>59</v>
      </c>
      <c r="B25" s="19">
        <v>6449</v>
      </c>
      <c r="C25" s="19">
        <v>2650</v>
      </c>
      <c r="D25" s="19">
        <v>73015</v>
      </c>
      <c r="E25" s="19">
        <v>37550</v>
      </c>
      <c r="F25" s="10">
        <f t="shared" si="0"/>
        <v>-48.572211189481614</v>
      </c>
      <c r="G25" s="1"/>
      <c r="H25" s="1"/>
      <c r="I25" s="1"/>
    </row>
    <row r="26" spans="1:9" x14ac:dyDescent="0.25">
      <c r="A26" s="11" t="s">
        <v>60</v>
      </c>
      <c r="B26" s="20">
        <v>89142</v>
      </c>
      <c r="C26" s="20">
        <v>90210</v>
      </c>
      <c r="D26" s="20">
        <v>914991</v>
      </c>
      <c r="E26" s="20">
        <v>890854</v>
      </c>
      <c r="F26" s="13">
        <f t="shared" si="0"/>
        <v>-2.6379494443114737</v>
      </c>
      <c r="G26" s="1"/>
      <c r="H26" s="1"/>
      <c r="I26" s="1"/>
    </row>
    <row r="27" spans="1:9" x14ac:dyDescent="0.25">
      <c r="A27" s="8" t="s">
        <v>61</v>
      </c>
      <c r="B27" s="19">
        <v>365728</v>
      </c>
      <c r="C27" s="19">
        <v>302639</v>
      </c>
      <c r="D27" s="19">
        <v>2410192</v>
      </c>
      <c r="E27" s="19">
        <v>2416448</v>
      </c>
      <c r="F27" s="10">
        <f t="shared" si="0"/>
        <v>0.25956438325245301</v>
      </c>
      <c r="G27" s="1"/>
      <c r="H27" s="1"/>
      <c r="I27" s="1"/>
    </row>
    <row r="28" spans="1:9" x14ac:dyDescent="0.25">
      <c r="A28" s="11" t="s">
        <v>62</v>
      </c>
      <c r="B28" s="20">
        <v>188760</v>
      </c>
      <c r="C28" s="20">
        <v>166194</v>
      </c>
      <c r="D28" s="20">
        <v>1367908</v>
      </c>
      <c r="E28" s="20">
        <v>1381481</v>
      </c>
      <c r="F28" s="13">
        <f t="shared" si="0"/>
        <v>0.99224509250622361</v>
      </c>
      <c r="G28" s="1"/>
      <c r="H28" s="1"/>
      <c r="I28" s="1"/>
    </row>
    <row r="29" spans="1:9" x14ac:dyDescent="0.25">
      <c r="A29" s="8" t="s">
        <v>63</v>
      </c>
      <c r="B29" s="19">
        <v>477550</v>
      </c>
      <c r="C29" s="19">
        <v>355462</v>
      </c>
      <c r="D29" s="19">
        <v>3748551</v>
      </c>
      <c r="E29" s="19">
        <v>3118858</v>
      </c>
      <c r="F29" s="10">
        <f t="shared" si="0"/>
        <v>-16.798304198075471</v>
      </c>
      <c r="G29" s="1"/>
      <c r="H29" s="1"/>
      <c r="I29" s="1"/>
    </row>
    <row r="30" spans="1:9" x14ac:dyDescent="0.25">
      <c r="A30" s="11" t="s">
        <v>64</v>
      </c>
      <c r="B30" s="20">
        <v>295637</v>
      </c>
      <c r="C30" s="20">
        <v>246099</v>
      </c>
      <c r="D30" s="20">
        <v>2067647</v>
      </c>
      <c r="E30" s="20">
        <v>2129950</v>
      </c>
      <c r="F30" s="13">
        <f t="shared" si="0"/>
        <v>3.0132319491673343</v>
      </c>
      <c r="G30" s="1"/>
      <c r="H30" s="1"/>
      <c r="I30" s="1"/>
    </row>
    <row r="31" spans="1:9" x14ac:dyDescent="0.25">
      <c r="A31" s="8" t="s">
        <v>65</v>
      </c>
      <c r="B31" s="19">
        <v>855852</v>
      </c>
      <c r="C31" s="19">
        <v>877185</v>
      </c>
      <c r="D31" s="19">
        <v>8748212</v>
      </c>
      <c r="E31" s="19">
        <v>8295859</v>
      </c>
      <c r="F31" s="10">
        <f t="shared" si="0"/>
        <v>-5.1708051885345299</v>
      </c>
      <c r="G31" s="1"/>
      <c r="H31" s="1"/>
      <c r="I31" s="1"/>
    </row>
    <row r="32" spans="1:9" x14ac:dyDescent="0.25">
      <c r="A32" s="11" t="s">
        <v>66</v>
      </c>
      <c r="B32" s="20">
        <v>663016</v>
      </c>
      <c r="C32" s="20">
        <v>710980</v>
      </c>
      <c r="D32" s="20">
        <v>4883495</v>
      </c>
      <c r="E32" s="20">
        <v>5489437</v>
      </c>
      <c r="F32" s="13">
        <f t="shared" si="0"/>
        <v>12.407957825287014</v>
      </c>
      <c r="G32" s="1"/>
      <c r="H32" s="1"/>
      <c r="I32" s="1"/>
    </row>
    <row r="33" spans="1:9" x14ac:dyDescent="0.25">
      <c r="A33" s="8" t="s">
        <v>67</v>
      </c>
      <c r="B33" s="19">
        <v>64978</v>
      </c>
      <c r="C33" s="19">
        <v>53752</v>
      </c>
      <c r="D33" s="19">
        <v>526870</v>
      </c>
      <c r="E33" s="19">
        <v>524982</v>
      </c>
      <c r="F33" s="10">
        <f t="shared" si="0"/>
        <v>-0.35834266517356639</v>
      </c>
      <c r="G33" s="1"/>
      <c r="H33" s="1"/>
      <c r="I33" s="1"/>
    </row>
    <row r="34" spans="1:9" x14ac:dyDescent="0.25">
      <c r="A34" s="11" t="s">
        <v>68</v>
      </c>
      <c r="B34" s="20">
        <v>49412</v>
      </c>
      <c r="C34" s="20">
        <v>40501</v>
      </c>
      <c r="D34" s="20">
        <v>424161</v>
      </c>
      <c r="E34" s="20">
        <v>449430</v>
      </c>
      <c r="F34" s="13">
        <f t="shared" si="0"/>
        <v>5.9574076824602002</v>
      </c>
      <c r="G34" s="1"/>
      <c r="H34" s="1"/>
      <c r="I34" s="1"/>
    </row>
    <row r="35" spans="1:9" x14ac:dyDescent="0.25">
      <c r="A35" s="14" t="s">
        <v>69</v>
      </c>
      <c r="B35" s="15">
        <f>SUM(B7:B34)</f>
        <v>9707106</v>
      </c>
      <c r="C35" s="15">
        <f t="shared" ref="C35:E35" si="1">SUM(C7:C34)</f>
        <v>9004565</v>
      </c>
      <c r="D35" s="15">
        <f t="shared" si="1"/>
        <v>84921053</v>
      </c>
      <c r="E35" s="15">
        <f t="shared" si="1"/>
        <v>83147076</v>
      </c>
      <c r="F35" s="16">
        <f t="shared" si="0"/>
        <v>-2.0889719773022648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3050593</v>
      </c>
      <c r="C38" s="41">
        <f>D7</f>
        <v>3356323</v>
      </c>
      <c r="D38" s="41">
        <f>_xlfn.RANK.EQ(B38,$B$38:$B$65)+COUNTIF($B$38:$B$65,B38)-1</f>
        <v>11</v>
      </c>
      <c r="E38" s="42" t="str">
        <f t="shared" ref="E38:E65" si="2">INDEX($A$38:$B$65,MATCH(ROW()-37,$D$38:$D$65,0),1)</f>
        <v>GIJON</v>
      </c>
      <c r="F38" s="42">
        <f>LOOKUP(E38,$A$38:$A$65,$B$38:$B$65)</f>
        <v>13321413</v>
      </c>
      <c r="G38" s="42">
        <f>LOOKUP(E38,$A$38:$A$65,$C$38:$C$65)</f>
        <v>14918744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1248708</v>
      </c>
      <c r="C39" s="41">
        <f t="shared" ref="C39:C65" si="5">D8</f>
        <v>1214037</v>
      </c>
      <c r="D39" s="41">
        <f t="shared" ref="D39:D65" si="6">_xlfn.RANK.EQ(B39,$B$38:$B$65)+COUNTIF($B$38:$B$65,B39)-1</f>
        <v>22</v>
      </c>
      <c r="E39" s="42" t="str">
        <f t="shared" si="2"/>
        <v>TARRAGONA</v>
      </c>
      <c r="F39" s="42">
        <f t="shared" ref="F39:F54" si="7">LOOKUP(E39,$A$38:$A$65,$B$38:$B$65)</f>
        <v>8295859</v>
      </c>
      <c r="G39" s="42">
        <f t="shared" ref="G39:G65" si="8">LOOKUP(E39,$A$38:$A$65,$C$38:$C$65)</f>
        <v>8748212</v>
      </c>
    </row>
    <row r="40" spans="1:9" x14ac:dyDescent="0.25">
      <c r="A40" s="42" t="str">
        <f t="shared" si="3"/>
        <v>ALMERIA</v>
      </c>
      <c r="B40" s="41">
        <f t="shared" si="4"/>
        <v>4202775</v>
      </c>
      <c r="C40" s="41">
        <f t="shared" si="5"/>
        <v>4609094</v>
      </c>
      <c r="D40" s="41">
        <f t="shared" si="6"/>
        <v>6</v>
      </c>
      <c r="E40" s="42" t="str">
        <f t="shared" si="2"/>
        <v>FERROL-SAN CIBRAO</v>
      </c>
      <c r="F40" s="42">
        <f t="shared" si="7"/>
        <v>6466076</v>
      </c>
      <c r="G40" s="42">
        <f t="shared" si="8"/>
        <v>6196920</v>
      </c>
    </row>
    <row r="41" spans="1:9" x14ac:dyDescent="0.25">
      <c r="A41" s="42" t="str">
        <f t="shared" si="3"/>
        <v>AVILES</v>
      </c>
      <c r="B41" s="41">
        <f t="shared" si="4"/>
        <v>2781588</v>
      </c>
      <c r="C41" s="41">
        <f t="shared" si="5"/>
        <v>2251038</v>
      </c>
      <c r="D41" s="41">
        <f t="shared" si="6"/>
        <v>12</v>
      </c>
      <c r="E41" s="42" t="str">
        <f t="shared" si="2"/>
        <v>VALENCIA</v>
      </c>
      <c r="F41" s="42">
        <f t="shared" si="7"/>
        <v>5489437</v>
      </c>
      <c r="G41" s="42">
        <f t="shared" si="8"/>
        <v>4883495</v>
      </c>
    </row>
    <row r="42" spans="1:9" x14ac:dyDescent="0.25">
      <c r="A42" s="42" t="str">
        <f t="shared" si="3"/>
        <v>BAHIA DE ALGECIRAS</v>
      </c>
      <c r="B42" s="41">
        <f t="shared" si="4"/>
        <v>1970362</v>
      </c>
      <c r="C42" s="41">
        <f t="shared" si="5"/>
        <v>2115289</v>
      </c>
      <c r="D42" s="41">
        <f t="shared" si="6"/>
        <v>17</v>
      </c>
      <c r="E42" s="42" t="str">
        <f t="shared" si="2"/>
        <v>HUELVA</v>
      </c>
      <c r="F42" s="42">
        <f t="shared" si="7"/>
        <v>5160912</v>
      </c>
      <c r="G42" s="42">
        <f t="shared" si="8"/>
        <v>5104606</v>
      </c>
    </row>
    <row r="43" spans="1:9" x14ac:dyDescent="0.25">
      <c r="A43" s="42" t="str">
        <f t="shared" si="3"/>
        <v>BAHIA DE CADIZ</v>
      </c>
      <c r="B43" s="41">
        <f t="shared" si="4"/>
        <v>2144364</v>
      </c>
      <c r="C43" s="41">
        <f t="shared" si="5"/>
        <v>1970804</v>
      </c>
      <c r="D43" s="41">
        <f t="shared" si="6"/>
        <v>15</v>
      </c>
      <c r="E43" s="42" t="str">
        <f t="shared" si="2"/>
        <v>ALMERIA</v>
      </c>
      <c r="F43" s="42">
        <f t="shared" si="7"/>
        <v>4202775</v>
      </c>
      <c r="G43" s="42">
        <f t="shared" si="8"/>
        <v>4609094</v>
      </c>
    </row>
    <row r="44" spans="1:9" x14ac:dyDescent="0.25">
      <c r="A44" s="42" t="str">
        <f t="shared" si="3"/>
        <v>BALEARES</v>
      </c>
      <c r="B44" s="41">
        <f t="shared" si="4"/>
        <v>1670365</v>
      </c>
      <c r="C44" s="41">
        <f t="shared" si="5"/>
        <v>1891404</v>
      </c>
      <c r="D44" s="41">
        <f t="shared" si="6"/>
        <v>18</v>
      </c>
      <c r="E44" s="42" t="str">
        <f t="shared" si="2"/>
        <v>CARTAGENA</v>
      </c>
      <c r="F44" s="42">
        <f t="shared" si="7"/>
        <v>4031924</v>
      </c>
      <c r="G44" s="42">
        <f t="shared" si="8"/>
        <v>3936831</v>
      </c>
    </row>
    <row r="45" spans="1:9" x14ac:dyDescent="0.25">
      <c r="A45" s="42" t="str">
        <f t="shared" si="3"/>
        <v>BARCELONA</v>
      </c>
      <c r="B45" s="41">
        <f t="shared" si="4"/>
        <v>3071918</v>
      </c>
      <c r="C45" s="41">
        <f t="shared" si="5"/>
        <v>2975084</v>
      </c>
      <c r="D45" s="41">
        <f t="shared" si="6"/>
        <v>10</v>
      </c>
      <c r="E45" s="42" t="str">
        <f t="shared" si="2"/>
        <v>BILBAO</v>
      </c>
      <c r="F45" s="42">
        <f t="shared" si="7"/>
        <v>3477081</v>
      </c>
      <c r="G45" s="42">
        <f t="shared" si="8"/>
        <v>2986997</v>
      </c>
    </row>
    <row r="46" spans="1:9" x14ac:dyDescent="0.25">
      <c r="A46" s="42" t="str">
        <f t="shared" si="3"/>
        <v>BILBAO</v>
      </c>
      <c r="B46" s="41">
        <f t="shared" si="4"/>
        <v>3477081</v>
      </c>
      <c r="C46" s="41">
        <f t="shared" si="5"/>
        <v>2986997</v>
      </c>
      <c r="D46" s="41">
        <f t="shared" si="6"/>
        <v>8</v>
      </c>
      <c r="E46" s="42" t="str">
        <f t="shared" si="2"/>
        <v>SANTANDER</v>
      </c>
      <c r="F46" s="42">
        <f t="shared" si="7"/>
        <v>3118858</v>
      </c>
      <c r="G46" s="42">
        <f t="shared" si="8"/>
        <v>3748551</v>
      </c>
    </row>
    <row r="47" spans="1:9" x14ac:dyDescent="0.25">
      <c r="A47" s="42" t="str">
        <f t="shared" si="3"/>
        <v>CARTAGENA</v>
      </c>
      <c r="B47" s="41">
        <f t="shared" si="4"/>
        <v>4031924</v>
      </c>
      <c r="C47" s="41">
        <f t="shared" si="5"/>
        <v>3936831</v>
      </c>
      <c r="D47" s="41">
        <f t="shared" si="6"/>
        <v>7</v>
      </c>
      <c r="E47" s="42" t="str">
        <f t="shared" si="2"/>
        <v>BARCELONA</v>
      </c>
      <c r="F47" s="42">
        <f t="shared" si="7"/>
        <v>3071918</v>
      </c>
      <c r="G47" s="42">
        <f t="shared" si="8"/>
        <v>2975084</v>
      </c>
    </row>
    <row r="48" spans="1:9" x14ac:dyDescent="0.25">
      <c r="A48" s="42" t="str">
        <f t="shared" si="3"/>
        <v>CASTELLON</v>
      </c>
      <c r="B48" s="41">
        <f t="shared" si="4"/>
        <v>2583799</v>
      </c>
      <c r="C48" s="41">
        <f t="shared" si="5"/>
        <v>2530783</v>
      </c>
      <c r="D48" s="41">
        <f t="shared" si="6"/>
        <v>13</v>
      </c>
      <c r="E48" s="42" t="str">
        <f t="shared" si="2"/>
        <v>A CORUÑA</v>
      </c>
      <c r="F48" s="42">
        <f t="shared" si="7"/>
        <v>3050593</v>
      </c>
      <c r="G48" s="42">
        <f t="shared" si="8"/>
        <v>3356323</v>
      </c>
    </row>
    <row r="49" spans="1:7" x14ac:dyDescent="0.25">
      <c r="A49" s="42" t="str">
        <f t="shared" si="3"/>
        <v>CEUTA</v>
      </c>
      <c r="B49" s="41">
        <f t="shared" si="4"/>
        <v>49296</v>
      </c>
      <c r="C49" s="41">
        <f t="shared" si="5"/>
        <v>55186</v>
      </c>
      <c r="D49" s="41">
        <f t="shared" si="6"/>
        <v>27</v>
      </c>
      <c r="E49" s="42" t="str">
        <f t="shared" si="2"/>
        <v>AVILES</v>
      </c>
      <c r="F49" s="42">
        <f t="shared" si="7"/>
        <v>2781588</v>
      </c>
      <c r="G49" s="42">
        <f t="shared" si="8"/>
        <v>2251038</v>
      </c>
    </row>
    <row r="50" spans="1:7" x14ac:dyDescent="0.25">
      <c r="A50" s="42" t="str">
        <f t="shared" si="3"/>
        <v>FERROL-SAN CIBRAO</v>
      </c>
      <c r="B50" s="41">
        <f t="shared" si="4"/>
        <v>6466076</v>
      </c>
      <c r="C50" s="41">
        <f t="shared" si="5"/>
        <v>6196920</v>
      </c>
      <c r="D50" s="41">
        <f t="shared" si="6"/>
        <v>3</v>
      </c>
      <c r="E50" s="42" t="str">
        <f t="shared" si="2"/>
        <v>CASTELLON</v>
      </c>
      <c r="F50" s="42">
        <f t="shared" si="7"/>
        <v>2583799</v>
      </c>
      <c r="G50" s="42">
        <f t="shared" si="8"/>
        <v>2530783</v>
      </c>
    </row>
    <row r="51" spans="1:7" x14ac:dyDescent="0.25">
      <c r="A51" s="42" t="str">
        <f t="shared" si="3"/>
        <v>GIJON</v>
      </c>
      <c r="B51" s="41">
        <f t="shared" si="4"/>
        <v>13321413</v>
      </c>
      <c r="C51" s="41">
        <f t="shared" si="5"/>
        <v>14918744</v>
      </c>
      <c r="D51" s="41">
        <f t="shared" si="6"/>
        <v>1</v>
      </c>
      <c r="E51" s="42" t="str">
        <f t="shared" si="2"/>
        <v>PASAIA</v>
      </c>
      <c r="F51" s="42">
        <f t="shared" si="7"/>
        <v>2416448</v>
      </c>
      <c r="G51" s="42">
        <f t="shared" si="8"/>
        <v>2410192</v>
      </c>
    </row>
    <row r="52" spans="1:7" x14ac:dyDescent="0.25">
      <c r="A52" s="42" t="str">
        <f t="shared" si="3"/>
        <v>HUELVA</v>
      </c>
      <c r="B52" s="41">
        <f t="shared" si="4"/>
        <v>5160912</v>
      </c>
      <c r="C52" s="41">
        <f t="shared" si="5"/>
        <v>5104606</v>
      </c>
      <c r="D52" s="41">
        <f t="shared" si="6"/>
        <v>5</v>
      </c>
      <c r="E52" s="42" t="str">
        <f t="shared" si="2"/>
        <v>BAHIA DE CADIZ</v>
      </c>
      <c r="F52" s="42">
        <f t="shared" si="7"/>
        <v>2144364</v>
      </c>
      <c r="G52" s="42">
        <f t="shared" si="8"/>
        <v>1970804</v>
      </c>
    </row>
    <row r="53" spans="1:7" x14ac:dyDescent="0.25">
      <c r="A53" s="42" t="str">
        <f t="shared" si="3"/>
        <v>LAS PALMAS</v>
      </c>
      <c r="B53" s="41">
        <f t="shared" si="4"/>
        <v>1251414</v>
      </c>
      <c r="C53" s="41">
        <f t="shared" si="5"/>
        <v>1352169</v>
      </c>
      <c r="D53" s="41">
        <f t="shared" si="6"/>
        <v>21</v>
      </c>
      <c r="E53" s="42" t="str">
        <f t="shared" si="2"/>
        <v>SEVILLA</v>
      </c>
      <c r="F53" s="42">
        <f t="shared" si="7"/>
        <v>2129950</v>
      </c>
      <c r="G53" s="42">
        <f t="shared" si="8"/>
        <v>2067647</v>
      </c>
    </row>
    <row r="54" spans="1:7" x14ac:dyDescent="0.25">
      <c r="A54" s="42" t="str">
        <f t="shared" si="3"/>
        <v>MALAGA</v>
      </c>
      <c r="B54" s="41">
        <f t="shared" si="4"/>
        <v>1274486</v>
      </c>
      <c r="C54" s="41">
        <f t="shared" si="5"/>
        <v>1489042</v>
      </c>
      <c r="D54" s="41">
        <f t="shared" si="6"/>
        <v>20</v>
      </c>
      <c r="E54" s="42" t="str">
        <f t="shared" si="2"/>
        <v>BAHIA DE ALGECIRAS</v>
      </c>
      <c r="F54" s="42">
        <f t="shared" si="7"/>
        <v>1970362</v>
      </c>
      <c r="G54" s="42">
        <f t="shared" si="8"/>
        <v>2115289</v>
      </c>
    </row>
    <row r="55" spans="1:7" x14ac:dyDescent="0.25">
      <c r="A55" s="42" t="str">
        <f t="shared" si="3"/>
        <v>MARIN Y RIA DE PONTEVEDRA</v>
      </c>
      <c r="B55" s="41">
        <f t="shared" si="4"/>
        <v>655153</v>
      </c>
      <c r="C55" s="41">
        <f t="shared" si="5"/>
        <v>801660</v>
      </c>
      <c r="D55" s="41">
        <f t="shared" si="6"/>
        <v>24</v>
      </c>
      <c r="E55" s="42" t="str">
        <f t="shared" si="2"/>
        <v>BALEARES</v>
      </c>
      <c r="F55" s="42">
        <f t="shared" ref="F55:F65" si="9">LOOKUP(E55,$A$38:$A$65,$B$38:$B$65)</f>
        <v>1670365</v>
      </c>
      <c r="G55" s="42">
        <f t="shared" si="8"/>
        <v>1891404</v>
      </c>
    </row>
    <row r="56" spans="1:7" x14ac:dyDescent="0.25">
      <c r="A56" s="42" t="str">
        <f t="shared" si="3"/>
        <v>MELILLA</v>
      </c>
      <c r="B56" s="41">
        <f t="shared" si="4"/>
        <v>37550</v>
      </c>
      <c r="C56" s="41">
        <f t="shared" si="5"/>
        <v>73015</v>
      </c>
      <c r="D56" s="41">
        <f t="shared" si="6"/>
        <v>28</v>
      </c>
      <c r="E56" s="42" t="str">
        <f t="shared" si="2"/>
        <v>SANTA CRUZ DE TENERIFE</v>
      </c>
      <c r="F56" s="42">
        <f t="shared" si="9"/>
        <v>1381481</v>
      </c>
      <c r="G56" s="42">
        <f t="shared" si="8"/>
        <v>1367908</v>
      </c>
    </row>
    <row r="57" spans="1:7" x14ac:dyDescent="0.25">
      <c r="A57" s="42" t="str">
        <f t="shared" si="3"/>
        <v>MOTRIL</v>
      </c>
      <c r="B57" s="41">
        <f t="shared" si="4"/>
        <v>890854</v>
      </c>
      <c r="C57" s="41">
        <f t="shared" si="5"/>
        <v>914991</v>
      </c>
      <c r="D57" s="41">
        <f t="shared" si="6"/>
        <v>23</v>
      </c>
      <c r="E57" s="42" t="str">
        <f t="shared" si="2"/>
        <v>MALAGA</v>
      </c>
      <c r="F57" s="42">
        <f t="shared" si="9"/>
        <v>1274486</v>
      </c>
      <c r="G57" s="42">
        <f t="shared" si="8"/>
        <v>1489042</v>
      </c>
    </row>
    <row r="58" spans="1:7" x14ac:dyDescent="0.25">
      <c r="A58" s="42" t="str">
        <f t="shared" si="3"/>
        <v>PASAIA</v>
      </c>
      <c r="B58" s="41">
        <f t="shared" si="4"/>
        <v>2416448</v>
      </c>
      <c r="C58" s="41">
        <f t="shared" si="5"/>
        <v>2410192</v>
      </c>
      <c r="D58" s="41">
        <f t="shared" si="6"/>
        <v>14</v>
      </c>
      <c r="E58" s="42" t="str">
        <f t="shared" si="2"/>
        <v>LAS PALMAS</v>
      </c>
      <c r="F58" s="42">
        <f t="shared" si="9"/>
        <v>1251414</v>
      </c>
      <c r="G58" s="42">
        <f t="shared" si="8"/>
        <v>1352169</v>
      </c>
    </row>
    <row r="59" spans="1:7" x14ac:dyDescent="0.25">
      <c r="A59" s="42" t="str">
        <f t="shared" si="3"/>
        <v>SANTA CRUZ DE TENERIFE</v>
      </c>
      <c r="B59" s="41">
        <f t="shared" si="4"/>
        <v>1381481</v>
      </c>
      <c r="C59" s="41">
        <f t="shared" si="5"/>
        <v>1367908</v>
      </c>
      <c r="D59" s="41">
        <f t="shared" si="6"/>
        <v>19</v>
      </c>
      <c r="E59" s="42" t="str">
        <f t="shared" si="2"/>
        <v>ALICANTE</v>
      </c>
      <c r="F59" s="42">
        <f t="shared" si="9"/>
        <v>1248708</v>
      </c>
      <c r="G59" s="42">
        <f t="shared" si="8"/>
        <v>1214037</v>
      </c>
    </row>
    <row r="60" spans="1:7" x14ac:dyDescent="0.25">
      <c r="A60" s="42" t="str">
        <f t="shared" si="3"/>
        <v>SANTANDER</v>
      </c>
      <c r="B60" s="41">
        <f t="shared" si="4"/>
        <v>3118858</v>
      </c>
      <c r="C60" s="41">
        <f t="shared" si="5"/>
        <v>3748551</v>
      </c>
      <c r="D60" s="41">
        <f t="shared" si="6"/>
        <v>9</v>
      </c>
      <c r="E60" s="42" t="str">
        <f t="shared" si="2"/>
        <v>MOTRIL</v>
      </c>
      <c r="F60" s="42">
        <f t="shared" si="9"/>
        <v>890854</v>
      </c>
      <c r="G60" s="42">
        <f t="shared" si="8"/>
        <v>914991</v>
      </c>
    </row>
    <row r="61" spans="1:7" x14ac:dyDescent="0.25">
      <c r="A61" s="42" t="str">
        <f t="shared" si="3"/>
        <v>SEVILLA</v>
      </c>
      <c r="B61" s="41">
        <f t="shared" si="4"/>
        <v>2129950</v>
      </c>
      <c r="C61" s="41">
        <f t="shared" si="5"/>
        <v>2067647</v>
      </c>
      <c r="D61" s="41">
        <f t="shared" si="6"/>
        <v>16</v>
      </c>
      <c r="E61" s="42" t="str">
        <f t="shared" si="2"/>
        <v>MARIN Y RIA DE PONTEVEDRA</v>
      </c>
      <c r="F61" s="42">
        <f t="shared" si="9"/>
        <v>655153</v>
      </c>
      <c r="G61" s="42">
        <f t="shared" si="8"/>
        <v>801660</v>
      </c>
    </row>
    <row r="62" spans="1:7" x14ac:dyDescent="0.25">
      <c r="A62" s="42" t="str">
        <f t="shared" si="3"/>
        <v>TARRAGONA</v>
      </c>
      <c r="B62" s="41">
        <f t="shared" si="4"/>
        <v>8295859</v>
      </c>
      <c r="C62" s="41">
        <f t="shared" si="5"/>
        <v>8748212</v>
      </c>
      <c r="D62" s="41">
        <f t="shared" si="6"/>
        <v>2</v>
      </c>
      <c r="E62" s="42" t="str">
        <f t="shared" si="2"/>
        <v>VIGO</v>
      </c>
      <c r="F62" s="42">
        <f t="shared" si="9"/>
        <v>524982</v>
      </c>
      <c r="G62" s="42">
        <f t="shared" si="8"/>
        <v>526870</v>
      </c>
    </row>
    <row r="63" spans="1:7" x14ac:dyDescent="0.25">
      <c r="A63" s="42" t="str">
        <f t="shared" si="3"/>
        <v>VALENCIA</v>
      </c>
      <c r="B63" s="41">
        <f t="shared" si="4"/>
        <v>5489437</v>
      </c>
      <c r="C63" s="41">
        <f t="shared" si="5"/>
        <v>4883495</v>
      </c>
      <c r="D63" s="41">
        <f t="shared" si="6"/>
        <v>4</v>
      </c>
      <c r="E63" s="42" t="str">
        <f t="shared" si="2"/>
        <v>VILAGARCIA</v>
      </c>
      <c r="F63" s="42">
        <f t="shared" si="9"/>
        <v>449430</v>
      </c>
      <c r="G63" s="42">
        <f t="shared" si="8"/>
        <v>424161</v>
      </c>
    </row>
    <row r="64" spans="1:7" x14ac:dyDescent="0.25">
      <c r="A64" s="42" t="str">
        <f t="shared" si="3"/>
        <v>VIGO</v>
      </c>
      <c r="B64" s="41">
        <f t="shared" si="4"/>
        <v>524982</v>
      </c>
      <c r="C64" s="41">
        <f t="shared" si="5"/>
        <v>526870</v>
      </c>
      <c r="D64" s="41">
        <f t="shared" si="6"/>
        <v>25</v>
      </c>
      <c r="E64" s="42" t="str">
        <f t="shared" si="2"/>
        <v>CEUTA</v>
      </c>
      <c r="F64" s="42">
        <f t="shared" si="9"/>
        <v>49296</v>
      </c>
      <c r="G64" s="42">
        <f t="shared" si="8"/>
        <v>55186</v>
      </c>
    </row>
    <row r="65" spans="1:7" x14ac:dyDescent="0.25">
      <c r="A65" s="42" t="str">
        <f t="shared" si="3"/>
        <v>VILAGARCIA</v>
      </c>
      <c r="B65" s="41">
        <f t="shared" si="4"/>
        <v>449430</v>
      </c>
      <c r="C65" s="41">
        <f t="shared" si="5"/>
        <v>424161</v>
      </c>
      <c r="D65" s="41">
        <f t="shared" si="6"/>
        <v>26</v>
      </c>
      <c r="E65" s="42" t="str">
        <f t="shared" si="2"/>
        <v>MELILLA</v>
      </c>
      <c r="F65" s="42">
        <f t="shared" si="9"/>
        <v>37550</v>
      </c>
      <c r="G65" s="42">
        <f t="shared" si="8"/>
        <v>73015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1">
        <v>113236</v>
      </c>
      <c r="C7" s="21">
        <v>73743</v>
      </c>
      <c r="D7" s="21">
        <v>765437</v>
      </c>
      <c r="E7" s="21">
        <v>873073</v>
      </c>
      <c r="F7" s="10">
        <f>((E7*100)/D7)-100</f>
        <v>14.062032538275517</v>
      </c>
      <c r="G7" s="1"/>
      <c r="H7" s="1"/>
      <c r="I7" s="1"/>
    </row>
    <row r="8" spans="1:12" x14ac:dyDescent="0.25">
      <c r="A8" s="11" t="s">
        <v>42</v>
      </c>
      <c r="B8" s="22">
        <v>135448</v>
      </c>
      <c r="C8" s="22">
        <v>157188</v>
      </c>
      <c r="D8" s="22">
        <v>1237850</v>
      </c>
      <c r="E8" s="22">
        <v>1306103</v>
      </c>
      <c r="F8" s="13">
        <f t="shared" ref="F8:F35" si="0">((E8*100)/D8)-100</f>
        <v>5.5138344710586864</v>
      </c>
      <c r="G8" s="1"/>
      <c r="H8" s="1"/>
      <c r="I8" s="1"/>
    </row>
    <row r="9" spans="1:12" x14ac:dyDescent="0.25">
      <c r="A9" s="8" t="s">
        <v>43</v>
      </c>
      <c r="B9" s="21">
        <v>38042</v>
      </c>
      <c r="C9" s="21">
        <v>51518</v>
      </c>
      <c r="D9" s="21">
        <v>384119</v>
      </c>
      <c r="E9" s="21">
        <v>425024</v>
      </c>
      <c r="F9" s="10">
        <f t="shared" si="0"/>
        <v>10.649043655742105</v>
      </c>
      <c r="G9" s="1"/>
      <c r="H9" s="1"/>
      <c r="I9" s="1"/>
    </row>
    <row r="10" spans="1:12" x14ac:dyDescent="0.25">
      <c r="A10" s="11" t="s">
        <v>44</v>
      </c>
      <c r="B10" s="22">
        <v>101562</v>
      </c>
      <c r="C10" s="22">
        <v>158692</v>
      </c>
      <c r="D10" s="22">
        <v>764367</v>
      </c>
      <c r="E10" s="22">
        <v>1197847</v>
      </c>
      <c r="F10" s="13">
        <f t="shared" si="0"/>
        <v>56.710977841795881</v>
      </c>
      <c r="G10" s="1"/>
      <c r="H10" s="1"/>
      <c r="I10" s="1"/>
    </row>
    <row r="11" spans="1:12" x14ac:dyDescent="0.25">
      <c r="A11" s="8" t="s">
        <v>45</v>
      </c>
      <c r="B11" s="21">
        <v>3197011</v>
      </c>
      <c r="C11" s="21">
        <v>3721653</v>
      </c>
      <c r="D11" s="21">
        <v>29861300</v>
      </c>
      <c r="E11" s="21">
        <v>31589614</v>
      </c>
      <c r="F11" s="10">
        <f t="shared" si="0"/>
        <v>5.7878056213225761</v>
      </c>
      <c r="G11" s="1"/>
      <c r="H11" s="1"/>
      <c r="I11" s="1"/>
    </row>
    <row r="12" spans="1:12" x14ac:dyDescent="0.25">
      <c r="A12" s="11" t="s">
        <v>46</v>
      </c>
      <c r="B12" s="22">
        <v>266609</v>
      </c>
      <c r="C12" s="22">
        <v>241047</v>
      </c>
      <c r="D12" s="22">
        <v>2209044</v>
      </c>
      <c r="E12" s="22">
        <v>2273193</v>
      </c>
      <c r="F12" s="13">
        <f t="shared" si="0"/>
        <v>2.9039258611417438</v>
      </c>
      <c r="G12" s="1"/>
      <c r="H12" s="1"/>
      <c r="I12" s="1"/>
    </row>
    <row r="13" spans="1:12" x14ac:dyDescent="0.25">
      <c r="A13" s="8" t="s">
        <v>47</v>
      </c>
      <c r="B13" s="21">
        <v>745313</v>
      </c>
      <c r="C13" s="21">
        <v>790801</v>
      </c>
      <c r="D13" s="21">
        <v>6769080</v>
      </c>
      <c r="E13" s="21">
        <v>7627117</v>
      </c>
      <c r="F13" s="10">
        <f t="shared" si="0"/>
        <v>12.675828916189502</v>
      </c>
      <c r="G13" s="1"/>
      <c r="H13" s="1"/>
      <c r="I13" s="1"/>
    </row>
    <row r="14" spans="1:12" x14ac:dyDescent="0.25">
      <c r="A14" s="11" t="s">
        <v>48</v>
      </c>
      <c r="B14" s="22">
        <v>2182340</v>
      </c>
      <c r="C14" s="22">
        <v>2611487</v>
      </c>
      <c r="D14" s="22">
        <v>20314661</v>
      </c>
      <c r="E14" s="22">
        <v>23638071</v>
      </c>
      <c r="F14" s="13">
        <f t="shared" si="0"/>
        <v>16.359662610171043</v>
      </c>
      <c r="G14" s="1"/>
      <c r="H14" s="1"/>
      <c r="I14" s="1"/>
    </row>
    <row r="15" spans="1:12" x14ac:dyDescent="0.25">
      <c r="A15" s="8" t="s">
        <v>49</v>
      </c>
      <c r="B15" s="21">
        <v>695924</v>
      </c>
      <c r="C15" s="21">
        <v>783631</v>
      </c>
      <c r="D15" s="21">
        <v>6757766</v>
      </c>
      <c r="E15" s="21">
        <v>7250692</v>
      </c>
      <c r="F15" s="10">
        <f t="shared" si="0"/>
        <v>7.2942152776524125</v>
      </c>
      <c r="G15" s="1"/>
      <c r="H15" s="1"/>
      <c r="I15" s="1"/>
    </row>
    <row r="16" spans="1:12" x14ac:dyDescent="0.25">
      <c r="A16" s="11" t="s">
        <v>50</v>
      </c>
      <c r="B16" s="22">
        <v>69499</v>
      </c>
      <c r="C16" s="22">
        <v>85447</v>
      </c>
      <c r="D16" s="22">
        <v>597683</v>
      </c>
      <c r="E16" s="22">
        <v>709887</v>
      </c>
      <c r="F16" s="13">
        <f t="shared" si="0"/>
        <v>18.773162361987872</v>
      </c>
      <c r="G16" s="1"/>
      <c r="H16" s="1"/>
      <c r="I16" s="1"/>
    </row>
    <row r="17" spans="1:9" x14ac:dyDescent="0.25">
      <c r="A17" s="8" t="s">
        <v>51</v>
      </c>
      <c r="B17" s="21">
        <v>107730</v>
      </c>
      <c r="C17" s="21">
        <v>151902</v>
      </c>
      <c r="D17" s="21">
        <v>839937</v>
      </c>
      <c r="E17" s="21">
        <v>1058074</v>
      </c>
      <c r="F17" s="10">
        <f t="shared" si="0"/>
        <v>25.970638274061031</v>
      </c>
      <c r="G17" s="1"/>
      <c r="H17" s="1"/>
      <c r="I17" s="1"/>
    </row>
    <row r="18" spans="1:9" x14ac:dyDescent="0.25">
      <c r="A18" s="11" t="s">
        <v>52</v>
      </c>
      <c r="B18" s="22">
        <v>76446</v>
      </c>
      <c r="C18" s="22">
        <v>81817</v>
      </c>
      <c r="D18" s="22">
        <v>627448</v>
      </c>
      <c r="E18" s="22">
        <v>651262</v>
      </c>
      <c r="F18" s="13">
        <f t="shared" si="0"/>
        <v>3.7953742780278219</v>
      </c>
      <c r="G18" s="1"/>
      <c r="H18" s="1"/>
      <c r="I18" s="1"/>
    </row>
    <row r="19" spans="1:9" x14ac:dyDescent="0.25">
      <c r="A19" s="8" t="s">
        <v>53</v>
      </c>
      <c r="B19" s="21">
        <v>58306</v>
      </c>
      <c r="C19" s="21">
        <v>62488</v>
      </c>
      <c r="D19" s="21">
        <v>392110</v>
      </c>
      <c r="E19" s="21">
        <v>399048</v>
      </c>
      <c r="F19" s="10">
        <f t="shared" si="0"/>
        <v>1.7694014434724892</v>
      </c>
      <c r="G19" s="1"/>
      <c r="H19" s="1"/>
      <c r="I19" s="1"/>
    </row>
    <row r="20" spans="1:9" x14ac:dyDescent="0.25">
      <c r="A20" s="11" t="s">
        <v>54</v>
      </c>
      <c r="B20" s="22">
        <v>36409</v>
      </c>
      <c r="C20" s="22">
        <v>52390</v>
      </c>
      <c r="D20" s="22">
        <v>375862</v>
      </c>
      <c r="E20" s="22">
        <v>426326</v>
      </c>
      <c r="F20" s="13">
        <f t="shared" si="0"/>
        <v>13.426204298386111</v>
      </c>
      <c r="G20" s="1"/>
      <c r="H20" s="1"/>
      <c r="I20" s="1"/>
    </row>
    <row r="21" spans="1:9" x14ac:dyDescent="0.25">
      <c r="A21" s="8" t="s">
        <v>55</v>
      </c>
      <c r="B21" s="21">
        <v>40194</v>
      </c>
      <c r="C21" s="21">
        <v>84441</v>
      </c>
      <c r="D21" s="21">
        <v>327456</v>
      </c>
      <c r="E21" s="21">
        <v>403995</v>
      </c>
      <c r="F21" s="10">
        <f t="shared" si="0"/>
        <v>23.373827323365589</v>
      </c>
      <c r="G21" s="1"/>
      <c r="H21" s="1"/>
      <c r="I21" s="1"/>
    </row>
    <row r="22" spans="1:9" x14ac:dyDescent="0.25">
      <c r="A22" s="11" t="s">
        <v>56</v>
      </c>
      <c r="B22" s="22">
        <v>1336583</v>
      </c>
      <c r="C22" s="22">
        <v>1471547</v>
      </c>
      <c r="D22" s="22">
        <v>12381172</v>
      </c>
      <c r="E22" s="22">
        <v>12623843</v>
      </c>
      <c r="F22" s="13">
        <f t="shared" si="0"/>
        <v>1.9600002326112644</v>
      </c>
      <c r="G22" s="1"/>
      <c r="H22" s="1"/>
      <c r="I22" s="1"/>
    </row>
    <row r="23" spans="1:9" x14ac:dyDescent="0.25">
      <c r="A23" s="8" t="s">
        <v>57</v>
      </c>
      <c r="B23" s="21">
        <v>226999</v>
      </c>
      <c r="C23" s="21">
        <v>135217</v>
      </c>
      <c r="D23" s="21">
        <v>1806832</v>
      </c>
      <c r="E23" s="21">
        <v>1977613</v>
      </c>
      <c r="F23" s="10">
        <f t="shared" si="0"/>
        <v>9.4519579020074929</v>
      </c>
      <c r="G23" s="1"/>
      <c r="H23" s="1"/>
      <c r="I23" s="1"/>
    </row>
    <row r="24" spans="1:9" x14ac:dyDescent="0.25">
      <c r="A24" s="11" t="s">
        <v>58</v>
      </c>
      <c r="B24" s="22">
        <v>65155</v>
      </c>
      <c r="C24" s="22">
        <v>72937</v>
      </c>
      <c r="D24" s="22">
        <v>631855</v>
      </c>
      <c r="E24" s="22">
        <v>674181</v>
      </c>
      <c r="F24" s="13">
        <f t="shared" si="0"/>
        <v>6.6986887814451137</v>
      </c>
      <c r="G24" s="1"/>
      <c r="H24" s="1"/>
      <c r="I24" s="1"/>
    </row>
    <row r="25" spans="1:9" x14ac:dyDescent="0.25">
      <c r="A25" s="8" t="s">
        <v>59</v>
      </c>
      <c r="B25" s="21">
        <v>56407</v>
      </c>
      <c r="C25" s="21">
        <v>61214</v>
      </c>
      <c r="D25" s="21">
        <v>476449</v>
      </c>
      <c r="E25" s="21">
        <v>519750</v>
      </c>
      <c r="F25" s="10">
        <f t="shared" si="0"/>
        <v>9.0882759749731861</v>
      </c>
      <c r="G25" s="1"/>
      <c r="H25" s="1"/>
      <c r="I25" s="1"/>
    </row>
    <row r="26" spans="1:9" x14ac:dyDescent="0.25">
      <c r="A26" s="11" t="s">
        <v>60</v>
      </c>
      <c r="B26" s="22">
        <v>8196</v>
      </c>
      <c r="C26" s="22">
        <v>27149</v>
      </c>
      <c r="D26" s="22">
        <v>146500</v>
      </c>
      <c r="E26" s="22">
        <v>191423</v>
      </c>
      <c r="F26" s="13">
        <f t="shared" si="0"/>
        <v>30.664163822525609</v>
      </c>
      <c r="G26" s="1"/>
      <c r="H26" s="1"/>
      <c r="I26" s="1"/>
    </row>
    <row r="27" spans="1:9" x14ac:dyDescent="0.25">
      <c r="A27" s="8" t="s">
        <v>61</v>
      </c>
      <c r="B27" s="21">
        <v>154493</v>
      </c>
      <c r="C27" s="21">
        <v>145713</v>
      </c>
      <c r="D27" s="21">
        <v>1551661</v>
      </c>
      <c r="E27" s="21">
        <v>1605913</v>
      </c>
      <c r="F27" s="10">
        <f t="shared" si="0"/>
        <v>3.4963822639094531</v>
      </c>
      <c r="G27" s="1"/>
      <c r="H27" s="1"/>
      <c r="I27" s="1"/>
    </row>
    <row r="28" spans="1:9" x14ac:dyDescent="0.25">
      <c r="A28" s="11" t="s">
        <v>62</v>
      </c>
      <c r="B28" s="22">
        <v>607299</v>
      </c>
      <c r="C28" s="22">
        <v>590634</v>
      </c>
      <c r="D28" s="22">
        <v>5410501</v>
      </c>
      <c r="E28" s="22">
        <v>5378609</v>
      </c>
      <c r="F28" s="13">
        <f t="shared" si="0"/>
        <v>-0.58944633777906574</v>
      </c>
      <c r="G28" s="1"/>
      <c r="H28" s="1"/>
      <c r="I28" s="1"/>
    </row>
    <row r="29" spans="1:9" x14ac:dyDescent="0.25">
      <c r="A29" s="8" t="s">
        <v>63</v>
      </c>
      <c r="B29" s="21">
        <v>106753</v>
      </c>
      <c r="C29" s="21">
        <v>102183</v>
      </c>
      <c r="D29" s="21">
        <v>906969</v>
      </c>
      <c r="E29" s="21">
        <v>920629</v>
      </c>
      <c r="F29" s="10">
        <f t="shared" si="0"/>
        <v>1.5061154240111847</v>
      </c>
      <c r="G29" s="1"/>
      <c r="H29" s="1"/>
      <c r="I29" s="1"/>
    </row>
    <row r="30" spans="1:9" x14ac:dyDescent="0.25">
      <c r="A30" s="11" t="s">
        <v>64</v>
      </c>
      <c r="B30" s="22">
        <v>132814</v>
      </c>
      <c r="C30" s="22">
        <v>166781</v>
      </c>
      <c r="D30" s="22">
        <v>1192069</v>
      </c>
      <c r="E30" s="22">
        <v>1591680</v>
      </c>
      <c r="F30" s="13">
        <f t="shared" si="0"/>
        <v>33.522472272997618</v>
      </c>
      <c r="G30" s="1"/>
      <c r="H30" s="1"/>
      <c r="I30" s="1"/>
    </row>
    <row r="31" spans="1:9" x14ac:dyDescent="0.25">
      <c r="A31" s="8" t="s">
        <v>65</v>
      </c>
      <c r="B31" s="21">
        <v>100188</v>
      </c>
      <c r="C31" s="21">
        <v>124783</v>
      </c>
      <c r="D31" s="21">
        <v>856783</v>
      </c>
      <c r="E31" s="21">
        <v>1034094</v>
      </c>
      <c r="F31" s="10">
        <f t="shared" si="0"/>
        <v>20.694971772315739</v>
      </c>
      <c r="G31" s="1"/>
      <c r="H31" s="1"/>
      <c r="I31" s="1"/>
    </row>
    <row r="32" spans="1:9" x14ac:dyDescent="0.25">
      <c r="A32" s="11" t="s">
        <v>66</v>
      </c>
      <c r="B32" s="22">
        <v>2796943</v>
      </c>
      <c r="C32" s="22">
        <v>2939884</v>
      </c>
      <c r="D32" s="22">
        <v>24749320</v>
      </c>
      <c r="E32" s="22">
        <v>26599926</v>
      </c>
      <c r="F32" s="13">
        <f t="shared" si="0"/>
        <v>7.4774013993111765</v>
      </c>
      <c r="G32" s="1"/>
      <c r="H32" s="1"/>
      <c r="I32" s="1"/>
    </row>
    <row r="33" spans="1:9" x14ac:dyDescent="0.25">
      <c r="A33" s="8" t="s">
        <v>67</v>
      </c>
      <c r="B33" s="21">
        <v>286257</v>
      </c>
      <c r="C33" s="21">
        <v>360238</v>
      </c>
      <c r="D33" s="21">
        <v>2623240</v>
      </c>
      <c r="E33" s="21">
        <v>2864840</v>
      </c>
      <c r="F33" s="10">
        <f t="shared" si="0"/>
        <v>9.2099845991979379</v>
      </c>
      <c r="G33" s="1"/>
      <c r="H33" s="1"/>
      <c r="I33" s="1"/>
    </row>
    <row r="34" spans="1:9" x14ac:dyDescent="0.25">
      <c r="A34" s="11" t="s">
        <v>68</v>
      </c>
      <c r="B34" s="22">
        <v>13589</v>
      </c>
      <c r="C34" s="22">
        <v>16997</v>
      </c>
      <c r="D34" s="22">
        <v>179432</v>
      </c>
      <c r="E34" s="22">
        <v>164991</v>
      </c>
      <c r="F34" s="13">
        <f t="shared" si="0"/>
        <v>-8.0481742387088104</v>
      </c>
      <c r="G34" s="1"/>
      <c r="H34" s="1"/>
      <c r="I34" s="1"/>
    </row>
    <row r="35" spans="1:9" x14ac:dyDescent="0.25">
      <c r="A35" s="14" t="s">
        <v>69</v>
      </c>
      <c r="B35" s="15">
        <f>SUM(B7:B34)</f>
        <v>13755745</v>
      </c>
      <c r="C35" s="15">
        <f t="shared" ref="C35:E35" si="1">SUM(C7:C34)</f>
        <v>15323522</v>
      </c>
      <c r="D35" s="15">
        <f t="shared" si="1"/>
        <v>125136903</v>
      </c>
      <c r="E35" s="15">
        <f t="shared" si="1"/>
        <v>135976818</v>
      </c>
      <c r="F35" s="16">
        <f t="shared" si="0"/>
        <v>8.6624446826848498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873073</v>
      </c>
      <c r="C38" s="41">
        <f>D7</f>
        <v>765437</v>
      </c>
      <c r="D38" s="41">
        <f>_xlfn.RANK.EQ(B38,$B$38:$B$65)+COUNTIF($B$38:$B$65,B38)-1</f>
        <v>18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31589614</v>
      </c>
      <c r="G38" s="42">
        <f>LOOKUP(E38,$A$38:$A$65,$C$38:$C$65)</f>
        <v>29861300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1306103</v>
      </c>
      <c r="C39" s="41">
        <f t="shared" ref="C39:C65" si="5">D8</f>
        <v>1237850</v>
      </c>
      <c r="D39" s="41">
        <f t="shared" ref="D39:D65" si="6">_xlfn.RANK.EQ(B39,$B$38:$B$65)+COUNTIF($B$38:$B$65,B39)-1</f>
        <v>13</v>
      </c>
      <c r="E39" s="42" t="str">
        <f t="shared" si="2"/>
        <v>VALENCIA</v>
      </c>
      <c r="F39" s="42">
        <f t="shared" ref="F39:F54" si="7">LOOKUP(E39,$A$38:$A$65,$B$38:$B$65)</f>
        <v>26599926</v>
      </c>
      <c r="G39" s="42">
        <f t="shared" ref="G39:G65" si="8">LOOKUP(E39,$A$38:$A$65,$C$38:$C$65)</f>
        <v>24749320</v>
      </c>
    </row>
    <row r="40" spans="1:9" x14ac:dyDescent="0.25">
      <c r="A40" s="42" t="str">
        <f t="shared" si="3"/>
        <v>ALMERIA</v>
      </c>
      <c r="B40" s="41">
        <f t="shared" si="4"/>
        <v>425024</v>
      </c>
      <c r="C40" s="41">
        <f t="shared" si="5"/>
        <v>384119</v>
      </c>
      <c r="D40" s="41">
        <f t="shared" si="6"/>
        <v>24</v>
      </c>
      <c r="E40" s="42" t="str">
        <f t="shared" si="2"/>
        <v>BARCELONA</v>
      </c>
      <c r="F40" s="42">
        <f t="shared" si="7"/>
        <v>23638071</v>
      </c>
      <c r="G40" s="42">
        <f t="shared" si="8"/>
        <v>20314661</v>
      </c>
    </row>
    <row r="41" spans="1:9" x14ac:dyDescent="0.25">
      <c r="A41" s="42" t="str">
        <f t="shared" si="3"/>
        <v>AVILES</v>
      </c>
      <c r="B41" s="41">
        <f t="shared" si="4"/>
        <v>1197847</v>
      </c>
      <c r="C41" s="41">
        <f t="shared" si="5"/>
        <v>764367</v>
      </c>
      <c r="D41" s="41">
        <f t="shared" si="6"/>
        <v>14</v>
      </c>
      <c r="E41" s="42" t="str">
        <f t="shared" si="2"/>
        <v>LAS PALMAS</v>
      </c>
      <c r="F41" s="42">
        <f t="shared" si="7"/>
        <v>12623843</v>
      </c>
      <c r="G41" s="42">
        <f t="shared" si="8"/>
        <v>12381172</v>
      </c>
    </row>
    <row r="42" spans="1:9" x14ac:dyDescent="0.25">
      <c r="A42" s="42" t="str">
        <f t="shared" si="3"/>
        <v>BAHIA DE ALGECIRAS</v>
      </c>
      <c r="B42" s="41">
        <f t="shared" si="4"/>
        <v>31589614</v>
      </c>
      <c r="C42" s="41">
        <f t="shared" si="5"/>
        <v>29861300</v>
      </c>
      <c r="D42" s="41">
        <f t="shared" si="6"/>
        <v>1</v>
      </c>
      <c r="E42" s="42" t="str">
        <f t="shared" si="2"/>
        <v>BALEARES</v>
      </c>
      <c r="F42" s="42">
        <f t="shared" si="7"/>
        <v>7627117</v>
      </c>
      <c r="G42" s="42">
        <f t="shared" si="8"/>
        <v>6769080</v>
      </c>
    </row>
    <row r="43" spans="1:9" x14ac:dyDescent="0.25">
      <c r="A43" s="42" t="str">
        <f t="shared" si="3"/>
        <v>BAHIA DE CADIZ</v>
      </c>
      <c r="B43" s="41">
        <f t="shared" si="4"/>
        <v>2273193</v>
      </c>
      <c r="C43" s="41">
        <f t="shared" si="5"/>
        <v>2209044</v>
      </c>
      <c r="D43" s="41">
        <f t="shared" si="6"/>
        <v>9</v>
      </c>
      <c r="E43" s="42" t="str">
        <f t="shared" si="2"/>
        <v>BILBAO</v>
      </c>
      <c r="F43" s="42">
        <f t="shared" si="7"/>
        <v>7250692</v>
      </c>
      <c r="G43" s="42">
        <f t="shared" si="8"/>
        <v>6757766</v>
      </c>
    </row>
    <row r="44" spans="1:9" x14ac:dyDescent="0.25">
      <c r="A44" s="42" t="str">
        <f t="shared" si="3"/>
        <v>BALEARES</v>
      </c>
      <c r="B44" s="41">
        <f t="shared" si="4"/>
        <v>7627117</v>
      </c>
      <c r="C44" s="41">
        <f t="shared" si="5"/>
        <v>6769080</v>
      </c>
      <c r="D44" s="41">
        <f t="shared" si="6"/>
        <v>5</v>
      </c>
      <c r="E44" s="42" t="str">
        <f t="shared" si="2"/>
        <v>SANTA CRUZ DE TENERIFE</v>
      </c>
      <c r="F44" s="42">
        <f t="shared" si="7"/>
        <v>5378609</v>
      </c>
      <c r="G44" s="42">
        <f t="shared" si="8"/>
        <v>5410501</v>
      </c>
    </row>
    <row r="45" spans="1:9" x14ac:dyDescent="0.25">
      <c r="A45" s="42" t="str">
        <f t="shared" si="3"/>
        <v>BARCELONA</v>
      </c>
      <c r="B45" s="41">
        <f t="shared" si="4"/>
        <v>23638071</v>
      </c>
      <c r="C45" s="41">
        <f t="shared" si="5"/>
        <v>20314661</v>
      </c>
      <c r="D45" s="41">
        <f t="shared" si="6"/>
        <v>3</v>
      </c>
      <c r="E45" s="42" t="str">
        <f t="shared" si="2"/>
        <v>VIGO</v>
      </c>
      <c r="F45" s="42">
        <f t="shared" si="7"/>
        <v>2864840</v>
      </c>
      <c r="G45" s="42">
        <f t="shared" si="8"/>
        <v>2623240</v>
      </c>
    </row>
    <row r="46" spans="1:9" x14ac:dyDescent="0.25">
      <c r="A46" s="42" t="str">
        <f t="shared" si="3"/>
        <v>BILBAO</v>
      </c>
      <c r="B46" s="41">
        <f t="shared" si="4"/>
        <v>7250692</v>
      </c>
      <c r="C46" s="41">
        <f t="shared" si="5"/>
        <v>6757766</v>
      </c>
      <c r="D46" s="41">
        <f t="shared" si="6"/>
        <v>6</v>
      </c>
      <c r="E46" s="42" t="str">
        <f t="shared" si="2"/>
        <v>BAHIA DE CADIZ</v>
      </c>
      <c r="F46" s="42">
        <f t="shared" si="7"/>
        <v>2273193</v>
      </c>
      <c r="G46" s="42">
        <f t="shared" si="8"/>
        <v>2209044</v>
      </c>
    </row>
    <row r="47" spans="1:9" x14ac:dyDescent="0.25">
      <c r="A47" s="42" t="str">
        <f t="shared" si="3"/>
        <v>CARTAGENA</v>
      </c>
      <c r="B47" s="41">
        <f t="shared" si="4"/>
        <v>709887</v>
      </c>
      <c r="C47" s="41">
        <f t="shared" si="5"/>
        <v>597683</v>
      </c>
      <c r="D47" s="41">
        <f t="shared" si="6"/>
        <v>19</v>
      </c>
      <c r="E47" s="42" t="str">
        <f t="shared" si="2"/>
        <v>MALAGA</v>
      </c>
      <c r="F47" s="42">
        <f t="shared" si="7"/>
        <v>1977613</v>
      </c>
      <c r="G47" s="42">
        <f t="shared" si="8"/>
        <v>1806832</v>
      </c>
    </row>
    <row r="48" spans="1:9" x14ac:dyDescent="0.25">
      <c r="A48" s="42" t="str">
        <f t="shared" si="3"/>
        <v>CASTELLON</v>
      </c>
      <c r="B48" s="41">
        <f t="shared" si="4"/>
        <v>1058074</v>
      </c>
      <c r="C48" s="41">
        <f t="shared" si="5"/>
        <v>839937</v>
      </c>
      <c r="D48" s="41">
        <f t="shared" si="6"/>
        <v>15</v>
      </c>
      <c r="E48" s="42" t="str">
        <f t="shared" si="2"/>
        <v>PASAIA</v>
      </c>
      <c r="F48" s="42">
        <f t="shared" si="7"/>
        <v>1605913</v>
      </c>
      <c r="G48" s="42">
        <f t="shared" si="8"/>
        <v>1551661</v>
      </c>
    </row>
    <row r="49" spans="1:7" x14ac:dyDescent="0.25">
      <c r="A49" s="42" t="str">
        <f t="shared" si="3"/>
        <v>CEUTA</v>
      </c>
      <c r="B49" s="41">
        <f t="shared" si="4"/>
        <v>651262</v>
      </c>
      <c r="C49" s="41">
        <f t="shared" si="5"/>
        <v>627448</v>
      </c>
      <c r="D49" s="41">
        <f t="shared" si="6"/>
        <v>21</v>
      </c>
      <c r="E49" s="42" t="str">
        <f t="shared" si="2"/>
        <v>SEVILLA</v>
      </c>
      <c r="F49" s="42">
        <f t="shared" si="7"/>
        <v>1591680</v>
      </c>
      <c r="G49" s="42">
        <f t="shared" si="8"/>
        <v>1192069</v>
      </c>
    </row>
    <row r="50" spans="1:7" x14ac:dyDescent="0.25">
      <c r="A50" s="42" t="str">
        <f t="shared" si="3"/>
        <v>FERROL-SAN CIBRAO</v>
      </c>
      <c r="B50" s="41">
        <f t="shared" si="4"/>
        <v>399048</v>
      </c>
      <c r="C50" s="41">
        <f t="shared" si="5"/>
        <v>392110</v>
      </c>
      <c r="D50" s="41">
        <f t="shared" si="6"/>
        <v>26</v>
      </c>
      <c r="E50" s="42" t="str">
        <f t="shared" si="2"/>
        <v>ALICANTE</v>
      </c>
      <c r="F50" s="42">
        <f t="shared" si="7"/>
        <v>1306103</v>
      </c>
      <c r="G50" s="42">
        <f t="shared" si="8"/>
        <v>1237850</v>
      </c>
    </row>
    <row r="51" spans="1:7" x14ac:dyDescent="0.25">
      <c r="A51" s="42" t="str">
        <f t="shared" si="3"/>
        <v>GIJON</v>
      </c>
      <c r="B51" s="41">
        <f t="shared" si="4"/>
        <v>426326</v>
      </c>
      <c r="C51" s="41">
        <f t="shared" si="5"/>
        <v>375862</v>
      </c>
      <c r="D51" s="41">
        <f t="shared" si="6"/>
        <v>23</v>
      </c>
      <c r="E51" s="42" t="str">
        <f t="shared" si="2"/>
        <v>AVILES</v>
      </c>
      <c r="F51" s="42">
        <f t="shared" si="7"/>
        <v>1197847</v>
      </c>
      <c r="G51" s="42">
        <f t="shared" si="8"/>
        <v>764367</v>
      </c>
    </row>
    <row r="52" spans="1:7" x14ac:dyDescent="0.25">
      <c r="A52" s="42" t="str">
        <f t="shared" si="3"/>
        <v>HUELVA</v>
      </c>
      <c r="B52" s="41">
        <f t="shared" si="4"/>
        <v>403995</v>
      </c>
      <c r="C52" s="41">
        <f t="shared" si="5"/>
        <v>327456</v>
      </c>
      <c r="D52" s="41">
        <f t="shared" si="6"/>
        <v>25</v>
      </c>
      <c r="E52" s="42" t="str">
        <f t="shared" si="2"/>
        <v>CASTELLON</v>
      </c>
      <c r="F52" s="42">
        <f t="shared" si="7"/>
        <v>1058074</v>
      </c>
      <c r="G52" s="42">
        <f t="shared" si="8"/>
        <v>839937</v>
      </c>
    </row>
    <row r="53" spans="1:7" x14ac:dyDescent="0.25">
      <c r="A53" s="42" t="str">
        <f t="shared" si="3"/>
        <v>LAS PALMAS</v>
      </c>
      <c r="B53" s="41">
        <f t="shared" si="4"/>
        <v>12623843</v>
      </c>
      <c r="C53" s="41">
        <f t="shared" si="5"/>
        <v>12381172</v>
      </c>
      <c r="D53" s="41">
        <f t="shared" si="6"/>
        <v>4</v>
      </c>
      <c r="E53" s="42" t="str">
        <f t="shared" si="2"/>
        <v>TARRAGONA</v>
      </c>
      <c r="F53" s="42">
        <f t="shared" si="7"/>
        <v>1034094</v>
      </c>
      <c r="G53" s="42">
        <f t="shared" si="8"/>
        <v>856783</v>
      </c>
    </row>
    <row r="54" spans="1:7" x14ac:dyDescent="0.25">
      <c r="A54" s="42" t="str">
        <f t="shared" si="3"/>
        <v>MALAGA</v>
      </c>
      <c r="B54" s="41">
        <f t="shared" si="4"/>
        <v>1977613</v>
      </c>
      <c r="C54" s="41">
        <f t="shared" si="5"/>
        <v>1806832</v>
      </c>
      <c r="D54" s="41">
        <f t="shared" si="6"/>
        <v>10</v>
      </c>
      <c r="E54" s="42" t="str">
        <f t="shared" si="2"/>
        <v>SANTANDER</v>
      </c>
      <c r="F54" s="42">
        <f t="shared" si="7"/>
        <v>920629</v>
      </c>
      <c r="G54" s="42">
        <f t="shared" si="8"/>
        <v>906969</v>
      </c>
    </row>
    <row r="55" spans="1:7" x14ac:dyDescent="0.25">
      <c r="A55" s="42" t="str">
        <f t="shared" si="3"/>
        <v>MARIN Y RIA DE PONTEVEDRA</v>
      </c>
      <c r="B55" s="41">
        <f t="shared" si="4"/>
        <v>674181</v>
      </c>
      <c r="C55" s="41">
        <f t="shared" si="5"/>
        <v>631855</v>
      </c>
      <c r="D55" s="41">
        <f t="shared" si="6"/>
        <v>20</v>
      </c>
      <c r="E55" s="42" t="str">
        <f t="shared" si="2"/>
        <v>A CORUÑA</v>
      </c>
      <c r="F55" s="42">
        <f t="shared" ref="F55:F65" si="9">LOOKUP(E55,$A$38:$A$65,$B$38:$B$65)</f>
        <v>873073</v>
      </c>
      <c r="G55" s="42">
        <f t="shared" si="8"/>
        <v>765437</v>
      </c>
    </row>
    <row r="56" spans="1:7" x14ac:dyDescent="0.25">
      <c r="A56" s="42" t="str">
        <f t="shared" si="3"/>
        <v>MELILLA</v>
      </c>
      <c r="B56" s="41">
        <f t="shared" si="4"/>
        <v>519750</v>
      </c>
      <c r="C56" s="41">
        <f t="shared" si="5"/>
        <v>476449</v>
      </c>
      <c r="D56" s="41">
        <f t="shared" si="6"/>
        <v>22</v>
      </c>
      <c r="E56" s="42" t="str">
        <f t="shared" si="2"/>
        <v>CARTAGENA</v>
      </c>
      <c r="F56" s="42">
        <f t="shared" si="9"/>
        <v>709887</v>
      </c>
      <c r="G56" s="42">
        <f t="shared" si="8"/>
        <v>597683</v>
      </c>
    </row>
    <row r="57" spans="1:7" x14ac:dyDescent="0.25">
      <c r="A57" s="42" t="str">
        <f t="shared" si="3"/>
        <v>MOTRIL</v>
      </c>
      <c r="B57" s="41">
        <f t="shared" si="4"/>
        <v>191423</v>
      </c>
      <c r="C57" s="41">
        <f t="shared" si="5"/>
        <v>146500</v>
      </c>
      <c r="D57" s="41">
        <f t="shared" si="6"/>
        <v>27</v>
      </c>
      <c r="E57" s="42" t="str">
        <f t="shared" si="2"/>
        <v>MARIN Y RIA DE PONTEVEDRA</v>
      </c>
      <c r="F57" s="42">
        <f t="shared" si="9"/>
        <v>674181</v>
      </c>
      <c r="G57" s="42">
        <f t="shared" si="8"/>
        <v>631855</v>
      </c>
    </row>
    <row r="58" spans="1:7" x14ac:dyDescent="0.25">
      <c r="A58" s="42" t="str">
        <f t="shared" si="3"/>
        <v>PASAIA</v>
      </c>
      <c r="B58" s="41">
        <f t="shared" si="4"/>
        <v>1605913</v>
      </c>
      <c r="C58" s="41">
        <f t="shared" si="5"/>
        <v>1551661</v>
      </c>
      <c r="D58" s="41">
        <f t="shared" si="6"/>
        <v>11</v>
      </c>
      <c r="E58" s="42" t="str">
        <f t="shared" si="2"/>
        <v>CEUTA</v>
      </c>
      <c r="F58" s="42">
        <f t="shared" si="9"/>
        <v>651262</v>
      </c>
      <c r="G58" s="42">
        <f t="shared" si="8"/>
        <v>627448</v>
      </c>
    </row>
    <row r="59" spans="1:7" x14ac:dyDescent="0.25">
      <c r="A59" s="42" t="str">
        <f t="shared" si="3"/>
        <v>SANTA CRUZ DE TENERIFE</v>
      </c>
      <c r="B59" s="41">
        <f t="shared" si="4"/>
        <v>5378609</v>
      </c>
      <c r="C59" s="41">
        <f t="shared" si="5"/>
        <v>5410501</v>
      </c>
      <c r="D59" s="41">
        <f t="shared" si="6"/>
        <v>7</v>
      </c>
      <c r="E59" s="42" t="str">
        <f t="shared" si="2"/>
        <v>MELILLA</v>
      </c>
      <c r="F59" s="42">
        <f t="shared" si="9"/>
        <v>519750</v>
      </c>
      <c r="G59" s="42">
        <f t="shared" si="8"/>
        <v>476449</v>
      </c>
    </row>
    <row r="60" spans="1:7" x14ac:dyDescent="0.25">
      <c r="A60" s="42" t="str">
        <f t="shared" si="3"/>
        <v>SANTANDER</v>
      </c>
      <c r="B60" s="41">
        <f t="shared" si="4"/>
        <v>920629</v>
      </c>
      <c r="C60" s="41">
        <f t="shared" si="5"/>
        <v>906969</v>
      </c>
      <c r="D60" s="41">
        <f t="shared" si="6"/>
        <v>17</v>
      </c>
      <c r="E60" s="42" t="str">
        <f t="shared" si="2"/>
        <v>GIJON</v>
      </c>
      <c r="F60" s="42">
        <f t="shared" si="9"/>
        <v>426326</v>
      </c>
      <c r="G60" s="42">
        <f t="shared" si="8"/>
        <v>375862</v>
      </c>
    </row>
    <row r="61" spans="1:7" x14ac:dyDescent="0.25">
      <c r="A61" s="42" t="str">
        <f t="shared" si="3"/>
        <v>SEVILLA</v>
      </c>
      <c r="B61" s="41">
        <f t="shared" si="4"/>
        <v>1591680</v>
      </c>
      <c r="C61" s="41">
        <f t="shared" si="5"/>
        <v>1192069</v>
      </c>
      <c r="D61" s="41">
        <f t="shared" si="6"/>
        <v>12</v>
      </c>
      <c r="E61" s="42" t="str">
        <f t="shared" si="2"/>
        <v>ALMERIA</v>
      </c>
      <c r="F61" s="42">
        <f t="shared" si="9"/>
        <v>425024</v>
      </c>
      <c r="G61" s="42">
        <f t="shared" si="8"/>
        <v>384119</v>
      </c>
    </row>
    <row r="62" spans="1:7" x14ac:dyDescent="0.25">
      <c r="A62" s="42" t="str">
        <f t="shared" si="3"/>
        <v>TARRAGONA</v>
      </c>
      <c r="B62" s="41">
        <f t="shared" si="4"/>
        <v>1034094</v>
      </c>
      <c r="C62" s="41">
        <f t="shared" si="5"/>
        <v>856783</v>
      </c>
      <c r="D62" s="41">
        <f t="shared" si="6"/>
        <v>16</v>
      </c>
      <c r="E62" s="42" t="str">
        <f t="shared" si="2"/>
        <v>HUELVA</v>
      </c>
      <c r="F62" s="42">
        <f t="shared" si="9"/>
        <v>403995</v>
      </c>
      <c r="G62" s="42">
        <f t="shared" si="8"/>
        <v>327456</v>
      </c>
    </row>
    <row r="63" spans="1:7" x14ac:dyDescent="0.25">
      <c r="A63" s="42" t="str">
        <f t="shared" si="3"/>
        <v>VALENCIA</v>
      </c>
      <c r="B63" s="41">
        <f t="shared" si="4"/>
        <v>26599926</v>
      </c>
      <c r="C63" s="41">
        <f t="shared" si="5"/>
        <v>24749320</v>
      </c>
      <c r="D63" s="41">
        <f t="shared" si="6"/>
        <v>2</v>
      </c>
      <c r="E63" s="42" t="str">
        <f t="shared" si="2"/>
        <v>FERROL-SAN CIBRAO</v>
      </c>
      <c r="F63" s="42">
        <f t="shared" si="9"/>
        <v>399048</v>
      </c>
      <c r="G63" s="42">
        <f t="shared" si="8"/>
        <v>392110</v>
      </c>
    </row>
    <row r="64" spans="1:7" x14ac:dyDescent="0.25">
      <c r="A64" s="42" t="str">
        <f t="shared" si="3"/>
        <v>VIGO</v>
      </c>
      <c r="B64" s="41">
        <f t="shared" si="4"/>
        <v>2864840</v>
      </c>
      <c r="C64" s="41">
        <f t="shared" si="5"/>
        <v>2623240</v>
      </c>
      <c r="D64" s="41">
        <f t="shared" si="6"/>
        <v>8</v>
      </c>
      <c r="E64" s="42" t="str">
        <f t="shared" si="2"/>
        <v>MOTRIL</v>
      </c>
      <c r="F64" s="42">
        <f t="shared" si="9"/>
        <v>191423</v>
      </c>
      <c r="G64" s="42">
        <f t="shared" si="8"/>
        <v>146500</v>
      </c>
    </row>
    <row r="65" spans="1:7" x14ac:dyDescent="0.25">
      <c r="A65" s="42" t="str">
        <f t="shared" si="3"/>
        <v>VILAGARCIA</v>
      </c>
      <c r="B65" s="41">
        <f t="shared" si="4"/>
        <v>164991</v>
      </c>
      <c r="C65" s="41">
        <f t="shared" si="5"/>
        <v>179432</v>
      </c>
      <c r="D65" s="41">
        <f t="shared" si="6"/>
        <v>28</v>
      </c>
      <c r="E65" s="42" t="str">
        <f t="shared" si="2"/>
        <v>VILAGARCIA</v>
      </c>
      <c r="F65" s="42">
        <f t="shared" si="9"/>
        <v>164991</v>
      </c>
      <c r="G65" s="42">
        <f t="shared" si="8"/>
        <v>179432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F35" sqref="F35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77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3">
        <v>2502</v>
      </c>
      <c r="C7" s="23">
        <v>2129</v>
      </c>
      <c r="D7" s="23">
        <v>23564</v>
      </c>
      <c r="E7" s="23">
        <v>23889</v>
      </c>
      <c r="F7" s="10">
        <f>((E7*100)/D7)-100</f>
        <v>1.3792225428619957</v>
      </c>
      <c r="G7" s="1"/>
      <c r="H7" s="1"/>
      <c r="I7" s="1"/>
    </row>
    <row r="8" spans="1:12" x14ac:dyDescent="0.25">
      <c r="A8" s="11" t="s">
        <v>42</v>
      </c>
      <c r="B8" s="24">
        <v>360</v>
      </c>
      <c r="C8" s="24">
        <v>0</v>
      </c>
      <c r="D8" s="24">
        <v>3116</v>
      </c>
      <c r="E8" s="24">
        <v>796</v>
      </c>
      <c r="F8" s="13">
        <f t="shared" ref="F8:F35" si="0">((E8*100)/D8)-100</f>
        <v>-74.454428754813861</v>
      </c>
      <c r="G8" s="1"/>
      <c r="H8" s="1"/>
      <c r="I8" s="1"/>
    </row>
    <row r="9" spans="1:12" x14ac:dyDescent="0.25">
      <c r="A9" s="8" t="s">
        <v>43</v>
      </c>
      <c r="B9" s="23">
        <v>557</v>
      </c>
      <c r="C9" s="23">
        <v>0</v>
      </c>
      <c r="D9" s="23">
        <v>4155</v>
      </c>
      <c r="E9" s="23">
        <v>4478</v>
      </c>
      <c r="F9" s="10">
        <f t="shared" si="0"/>
        <v>7.7737665463297247</v>
      </c>
      <c r="G9" s="1"/>
      <c r="H9" s="1"/>
      <c r="I9" s="1"/>
    </row>
    <row r="10" spans="1:12" x14ac:dyDescent="0.25">
      <c r="A10" s="11" t="s">
        <v>44</v>
      </c>
      <c r="B10" s="24">
        <v>1104</v>
      </c>
      <c r="C10" s="24">
        <v>1015</v>
      </c>
      <c r="D10" s="24">
        <v>14766</v>
      </c>
      <c r="E10" s="24">
        <v>12650</v>
      </c>
      <c r="F10" s="13">
        <f t="shared" si="0"/>
        <v>-14.330218068535828</v>
      </c>
      <c r="G10" s="1"/>
      <c r="H10" s="1"/>
      <c r="I10" s="1"/>
    </row>
    <row r="11" spans="1:12" x14ac:dyDescent="0.25">
      <c r="A11" s="8" t="s">
        <v>45</v>
      </c>
      <c r="B11" s="23">
        <v>50</v>
      </c>
      <c r="C11" s="23">
        <v>159</v>
      </c>
      <c r="D11" s="23">
        <v>822</v>
      </c>
      <c r="E11" s="23">
        <v>849</v>
      </c>
      <c r="F11" s="10">
        <f t="shared" si="0"/>
        <v>3.2846715328467155</v>
      </c>
      <c r="G11" s="1"/>
      <c r="H11" s="1"/>
      <c r="I11" s="1"/>
    </row>
    <row r="12" spans="1:12" x14ac:dyDescent="0.25">
      <c r="A12" s="11" t="s">
        <v>46</v>
      </c>
      <c r="B12" s="24">
        <v>2126</v>
      </c>
      <c r="C12" s="24">
        <v>1867</v>
      </c>
      <c r="D12" s="24">
        <v>21109</v>
      </c>
      <c r="E12" s="24">
        <v>19319</v>
      </c>
      <c r="F12" s="13">
        <f t="shared" si="0"/>
        <v>-8.479795347955843</v>
      </c>
      <c r="G12" s="1"/>
      <c r="H12" s="1"/>
      <c r="I12" s="1"/>
    </row>
    <row r="13" spans="1:12" x14ac:dyDescent="0.25">
      <c r="A13" s="8" t="s">
        <v>47</v>
      </c>
      <c r="B13" s="23">
        <v>265</v>
      </c>
      <c r="C13" s="23">
        <v>2</v>
      </c>
      <c r="D13" s="23">
        <v>2272</v>
      </c>
      <c r="E13" s="23">
        <v>1528</v>
      </c>
      <c r="F13" s="10">
        <f t="shared" si="0"/>
        <v>-32.74647887323944</v>
      </c>
      <c r="G13" s="1"/>
      <c r="H13" s="1"/>
      <c r="I13" s="1"/>
    </row>
    <row r="14" spans="1:12" x14ac:dyDescent="0.25">
      <c r="A14" s="11" t="s">
        <v>48</v>
      </c>
      <c r="B14" s="24">
        <v>200</v>
      </c>
      <c r="C14" s="24">
        <v>200</v>
      </c>
      <c r="D14" s="24">
        <v>2577</v>
      </c>
      <c r="E14" s="24">
        <v>2787</v>
      </c>
      <c r="F14" s="13">
        <f t="shared" si="0"/>
        <v>8.1490104772991856</v>
      </c>
      <c r="G14" s="1"/>
      <c r="H14" s="1"/>
      <c r="I14" s="1"/>
    </row>
    <row r="15" spans="1:12" x14ac:dyDescent="0.25">
      <c r="A15" s="8" t="s">
        <v>49</v>
      </c>
      <c r="B15" s="23">
        <v>0</v>
      </c>
      <c r="C15" s="23">
        <v>0</v>
      </c>
      <c r="D15" s="23">
        <v>0</v>
      </c>
      <c r="E15" s="23">
        <v>0</v>
      </c>
      <c r="F15" s="18" t="e">
        <f t="shared" si="0"/>
        <v>#DIV/0!</v>
      </c>
      <c r="G15" s="1"/>
      <c r="H15" s="1"/>
      <c r="I15" s="1"/>
    </row>
    <row r="16" spans="1:12" x14ac:dyDescent="0.25">
      <c r="A16" s="11" t="s">
        <v>50</v>
      </c>
      <c r="B16" s="24">
        <v>121</v>
      </c>
      <c r="C16" s="24">
        <v>140</v>
      </c>
      <c r="D16" s="24">
        <v>1138</v>
      </c>
      <c r="E16" s="24">
        <v>1061</v>
      </c>
      <c r="F16" s="13">
        <f t="shared" si="0"/>
        <v>-6.7662565905096699</v>
      </c>
      <c r="G16" s="1"/>
      <c r="H16" s="1"/>
      <c r="I16" s="1"/>
    </row>
    <row r="17" spans="1:9" x14ac:dyDescent="0.25">
      <c r="A17" s="8" t="s">
        <v>51</v>
      </c>
      <c r="B17" s="23">
        <v>1199</v>
      </c>
      <c r="C17" s="23">
        <v>1182</v>
      </c>
      <c r="D17" s="23">
        <v>6383</v>
      </c>
      <c r="E17" s="23">
        <v>7011</v>
      </c>
      <c r="F17" s="10">
        <f t="shared" si="0"/>
        <v>9.8386338712204235</v>
      </c>
      <c r="G17" s="1"/>
      <c r="H17" s="1"/>
      <c r="I17" s="1"/>
    </row>
    <row r="18" spans="1:9" x14ac:dyDescent="0.25">
      <c r="A18" s="11" t="s">
        <v>52</v>
      </c>
      <c r="B18" s="24">
        <v>20</v>
      </c>
      <c r="C18" s="24">
        <v>19</v>
      </c>
      <c r="D18" s="24">
        <v>45</v>
      </c>
      <c r="E18" s="24">
        <v>43</v>
      </c>
      <c r="F18" s="13">
        <f t="shared" si="0"/>
        <v>-4.4444444444444429</v>
      </c>
      <c r="G18" s="1"/>
      <c r="H18" s="1"/>
      <c r="I18" s="1"/>
    </row>
    <row r="19" spans="1:9" x14ac:dyDescent="0.25">
      <c r="A19" s="8" t="s">
        <v>53</v>
      </c>
      <c r="B19" s="23">
        <v>15</v>
      </c>
      <c r="C19" s="23">
        <v>7</v>
      </c>
      <c r="D19" s="23">
        <v>254</v>
      </c>
      <c r="E19" s="23">
        <v>129</v>
      </c>
      <c r="F19" s="10">
        <f t="shared" si="0"/>
        <v>-49.212598425196852</v>
      </c>
      <c r="G19" s="1"/>
      <c r="H19" s="1"/>
      <c r="I19" s="1"/>
    </row>
    <row r="20" spans="1:9" x14ac:dyDescent="0.25">
      <c r="A20" s="11" t="s">
        <v>54</v>
      </c>
      <c r="B20" s="24">
        <v>196</v>
      </c>
      <c r="C20" s="24">
        <v>157</v>
      </c>
      <c r="D20" s="24">
        <v>3330</v>
      </c>
      <c r="E20" s="24">
        <v>11550</v>
      </c>
      <c r="F20" s="13">
        <f t="shared" si="0"/>
        <v>246.84684684684686</v>
      </c>
      <c r="G20" s="1"/>
      <c r="H20" s="1"/>
      <c r="I20" s="1"/>
    </row>
    <row r="21" spans="1:9" x14ac:dyDescent="0.25">
      <c r="A21" s="8" t="s">
        <v>55</v>
      </c>
      <c r="B21" s="23">
        <v>67</v>
      </c>
      <c r="C21" s="23">
        <v>287</v>
      </c>
      <c r="D21" s="23">
        <v>1274</v>
      </c>
      <c r="E21" s="23">
        <v>2204</v>
      </c>
      <c r="F21" s="10">
        <f t="shared" si="0"/>
        <v>72.998430141287287</v>
      </c>
      <c r="G21" s="1"/>
      <c r="H21" s="1"/>
      <c r="I21" s="1"/>
    </row>
    <row r="22" spans="1:9" x14ac:dyDescent="0.25">
      <c r="A22" s="11" t="s">
        <v>56</v>
      </c>
      <c r="B22" s="24">
        <v>571</v>
      </c>
      <c r="C22" s="24">
        <v>462</v>
      </c>
      <c r="D22" s="24">
        <v>4537</v>
      </c>
      <c r="E22" s="24">
        <v>3766</v>
      </c>
      <c r="F22" s="13">
        <f t="shared" si="0"/>
        <v>-16.993608111086616</v>
      </c>
      <c r="G22" s="1"/>
      <c r="H22" s="1"/>
      <c r="I22" s="1"/>
    </row>
    <row r="23" spans="1:9" x14ac:dyDescent="0.25">
      <c r="A23" s="8" t="s">
        <v>57</v>
      </c>
      <c r="B23" s="23">
        <v>114</v>
      </c>
      <c r="C23" s="23">
        <v>0</v>
      </c>
      <c r="D23" s="23">
        <v>982</v>
      </c>
      <c r="E23" s="23">
        <v>992</v>
      </c>
      <c r="F23" s="10">
        <f t="shared" si="0"/>
        <v>1.0183299389002087</v>
      </c>
      <c r="G23" s="1"/>
      <c r="H23" s="1"/>
      <c r="I23" s="1"/>
    </row>
    <row r="24" spans="1:9" x14ac:dyDescent="0.25">
      <c r="A24" s="11" t="s">
        <v>58</v>
      </c>
      <c r="B24" s="24">
        <v>449</v>
      </c>
      <c r="C24" s="24">
        <v>301</v>
      </c>
      <c r="D24" s="24">
        <v>4134</v>
      </c>
      <c r="E24" s="24">
        <v>3478</v>
      </c>
      <c r="F24" s="13">
        <f t="shared" si="0"/>
        <v>-15.868408321238505</v>
      </c>
      <c r="G24" s="1"/>
      <c r="H24" s="1"/>
      <c r="I24" s="1"/>
    </row>
    <row r="25" spans="1:9" x14ac:dyDescent="0.25">
      <c r="A25" s="8" t="s">
        <v>59</v>
      </c>
      <c r="B25" s="23">
        <v>0</v>
      </c>
      <c r="C25" s="23">
        <v>0</v>
      </c>
      <c r="D25" s="23">
        <v>0</v>
      </c>
      <c r="E25" s="23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4">
        <v>0</v>
      </c>
      <c r="C26" s="24">
        <v>348</v>
      </c>
      <c r="D26" s="24">
        <v>1717</v>
      </c>
      <c r="E26" s="24">
        <v>2907</v>
      </c>
      <c r="F26" s="13">
        <f t="shared" si="0"/>
        <v>69.306930693069319</v>
      </c>
      <c r="G26" s="1"/>
      <c r="H26" s="1"/>
      <c r="I26" s="1"/>
    </row>
    <row r="27" spans="1:9" x14ac:dyDescent="0.25">
      <c r="A27" s="8" t="s">
        <v>61</v>
      </c>
      <c r="B27" s="23">
        <v>800</v>
      </c>
      <c r="C27" s="23">
        <v>635</v>
      </c>
      <c r="D27" s="23">
        <v>9571</v>
      </c>
      <c r="E27" s="23">
        <v>8640</v>
      </c>
      <c r="F27" s="10">
        <f t="shared" si="0"/>
        <v>-9.7273012224427902</v>
      </c>
      <c r="G27" s="1"/>
      <c r="H27" s="1"/>
      <c r="I27" s="1"/>
    </row>
    <row r="28" spans="1:9" x14ac:dyDescent="0.25">
      <c r="A28" s="11" t="s">
        <v>62</v>
      </c>
      <c r="B28" s="24">
        <v>321</v>
      </c>
      <c r="C28" s="24">
        <v>422</v>
      </c>
      <c r="D28" s="24">
        <v>2448</v>
      </c>
      <c r="E28" s="24">
        <v>3267</v>
      </c>
      <c r="F28" s="13">
        <f t="shared" si="0"/>
        <v>33.455882352941188</v>
      </c>
      <c r="G28" s="1"/>
      <c r="H28" s="1"/>
      <c r="I28" s="1"/>
    </row>
    <row r="29" spans="1:9" x14ac:dyDescent="0.25">
      <c r="A29" s="8" t="s">
        <v>63</v>
      </c>
      <c r="B29" s="23">
        <v>258</v>
      </c>
      <c r="C29" s="23">
        <v>554</v>
      </c>
      <c r="D29" s="23">
        <v>5331</v>
      </c>
      <c r="E29" s="23">
        <v>6124</v>
      </c>
      <c r="F29" s="10">
        <f t="shared" si="0"/>
        <v>14.875257925342339</v>
      </c>
      <c r="G29" s="1"/>
      <c r="H29" s="1"/>
      <c r="I29" s="1"/>
    </row>
    <row r="30" spans="1:9" x14ac:dyDescent="0.25">
      <c r="A30" s="11" t="s">
        <v>64</v>
      </c>
      <c r="B30" s="24">
        <v>0</v>
      </c>
      <c r="C30" s="24">
        <v>0</v>
      </c>
      <c r="D30" s="24">
        <v>0</v>
      </c>
      <c r="E30" s="24">
        <v>0</v>
      </c>
      <c r="F30" s="17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3">
        <v>398</v>
      </c>
      <c r="C31" s="23">
        <v>442</v>
      </c>
      <c r="D31" s="23">
        <v>3226</v>
      </c>
      <c r="E31" s="23">
        <v>3072</v>
      </c>
      <c r="F31" s="10">
        <f t="shared" si="0"/>
        <v>-4.7737135771853758</v>
      </c>
      <c r="G31" s="1"/>
      <c r="H31" s="1"/>
      <c r="I31" s="1"/>
    </row>
    <row r="32" spans="1:9" x14ac:dyDescent="0.25">
      <c r="A32" s="11" t="s">
        <v>66</v>
      </c>
      <c r="B32" s="24">
        <v>170</v>
      </c>
      <c r="C32" s="24">
        <v>56</v>
      </c>
      <c r="D32" s="24">
        <v>1601</v>
      </c>
      <c r="E32" s="24">
        <v>1135</v>
      </c>
      <c r="F32" s="13">
        <f t="shared" si="0"/>
        <v>-29.106808244846974</v>
      </c>
      <c r="G32" s="1"/>
      <c r="H32" s="1"/>
      <c r="I32" s="1"/>
    </row>
    <row r="33" spans="1:9" x14ac:dyDescent="0.25">
      <c r="A33" s="8" t="s">
        <v>67</v>
      </c>
      <c r="B33" s="23">
        <v>8672</v>
      </c>
      <c r="C33" s="23">
        <v>8181</v>
      </c>
      <c r="D33" s="23">
        <v>62317</v>
      </c>
      <c r="E33" s="23">
        <v>66847</v>
      </c>
      <c r="F33" s="10">
        <f t="shared" si="0"/>
        <v>7.2692844649132695</v>
      </c>
      <c r="G33" s="1"/>
      <c r="H33" s="1"/>
      <c r="I33" s="1"/>
    </row>
    <row r="34" spans="1:9" x14ac:dyDescent="0.25">
      <c r="A34" s="11" t="s">
        <v>68</v>
      </c>
      <c r="B34" s="24">
        <v>0</v>
      </c>
      <c r="C34" s="24">
        <v>0</v>
      </c>
      <c r="D34" s="24">
        <v>0</v>
      </c>
      <c r="E34" s="2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20535</v>
      </c>
      <c r="C35" s="15">
        <f t="shared" ref="C35:E35" si="1">SUM(C7:C34)</f>
        <v>18565</v>
      </c>
      <c r="D35" s="15">
        <f t="shared" si="1"/>
        <v>180669</v>
      </c>
      <c r="E35" s="15">
        <f t="shared" si="1"/>
        <v>188522</v>
      </c>
      <c r="F35" s="16">
        <f t="shared" si="0"/>
        <v>4.3466228295944518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23889</v>
      </c>
      <c r="C38" s="41">
        <f>D7</f>
        <v>23564</v>
      </c>
      <c r="D38" s="41">
        <f>_xlfn.RANK.EQ(B38,$B$38:$B$65)+COUNTIF($B$38:$B$65,B38)-1</f>
        <v>2</v>
      </c>
      <c r="E38" s="42" t="str">
        <f t="shared" ref="E38:E65" si="2">INDEX($A$38:$B$65,MATCH(ROW()-37,$D$38:$D$65,0),1)</f>
        <v>VIGO</v>
      </c>
      <c r="F38" s="42">
        <f>LOOKUP(E38,$A$38:$A$65,$B$38:$B$65)</f>
        <v>66847</v>
      </c>
      <c r="G38" s="42">
        <f>LOOKUP(E38,$A$38:$A$65,$C$38:$C$65)</f>
        <v>62317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796</v>
      </c>
      <c r="C39" s="41">
        <f t="shared" ref="C39:C65" si="5">D8</f>
        <v>3116</v>
      </c>
      <c r="D39" s="41">
        <f t="shared" ref="D39:D65" si="6">_xlfn.RANK.EQ(B39,$B$38:$B$65)+COUNTIF($B$38:$B$65,B39)-1</f>
        <v>22</v>
      </c>
      <c r="E39" s="42" t="str">
        <f t="shared" si="2"/>
        <v>A CORUÑA</v>
      </c>
      <c r="F39" s="42">
        <f t="shared" ref="F39:F54" si="7">LOOKUP(E39,$A$38:$A$65,$B$38:$B$65)</f>
        <v>23889</v>
      </c>
      <c r="G39" s="42">
        <f t="shared" ref="G39:G65" si="8">LOOKUP(E39,$A$38:$A$65,$C$38:$C$65)</f>
        <v>23564</v>
      </c>
    </row>
    <row r="40" spans="1:9" x14ac:dyDescent="0.25">
      <c r="A40" s="42" t="str">
        <f t="shared" si="3"/>
        <v>ALMERIA</v>
      </c>
      <c r="B40" s="41">
        <f t="shared" si="4"/>
        <v>4478</v>
      </c>
      <c r="C40" s="41">
        <f t="shared" si="5"/>
        <v>4155</v>
      </c>
      <c r="D40" s="41">
        <f t="shared" si="6"/>
        <v>9</v>
      </c>
      <c r="E40" s="42" t="str">
        <f t="shared" si="2"/>
        <v>BAHIA DE CADIZ</v>
      </c>
      <c r="F40" s="42">
        <f t="shared" si="7"/>
        <v>19319</v>
      </c>
      <c r="G40" s="42">
        <f t="shared" si="8"/>
        <v>21109</v>
      </c>
    </row>
    <row r="41" spans="1:9" x14ac:dyDescent="0.25">
      <c r="A41" s="42" t="str">
        <f t="shared" si="3"/>
        <v>AVILES</v>
      </c>
      <c r="B41" s="41">
        <f t="shared" si="4"/>
        <v>12650</v>
      </c>
      <c r="C41" s="41">
        <f t="shared" si="5"/>
        <v>14766</v>
      </c>
      <c r="D41" s="41">
        <f t="shared" si="6"/>
        <v>4</v>
      </c>
      <c r="E41" s="42" t="str">
        <f t="shared" si="2"/>
        <v>AVILES</v>
      </c>
      <c r="F41" s="42">
        <f t="shared" si="7"/>
        <v>12650</v>
      </c>
      <c r="G41" s="42">
        <f t="shared" si="8"/>
        <v>14766</v>
      </c>
    </row>
    <row r="42" spans="1:9" x14ac:dyDescent="0.25">
      <c r="A42" s="42" t="str">
        <f t="shared" si="3"/>
        <v>BAHIA DE ALGECIRAS</v>
      </c>
      <c r="B42" s="41">
        <f t="shared" si="4"/>
        <v>849</v>
      </c>
      <c r="C42" s="41">
        <f t="shared" si="5"/>
        <v>822</v>
      </c>
      <c r="D42" s="41">
        <f t="shared" si="6"/>
        <v>21</v>
      </c>
      <c r="E42" s="42" t="str">
        <f t="shared" si="2"/>
        <v>GIJON</v>
      </c>
      <c r="F42" s="42">
        <f t="shared" si="7"/>
        <v>11550</v>
      </c>
      <c r="G42" s="42">
        <f t="shared" si="8"/>
        <v>3330</v>
      </c>
    </row>
    <row r="43" spans="1:9" x14ac:dyDescent="0.25">
      <c r="A43" s="42" t="str">
        <f t="shared" si="3"/>
        <v>BAHIA DE CADIZ</v>
      </c>
      <c r="B43" s="41">
        <f t="shared" si="4"/>
        <v>19319</v>
      </c>
      <c r="C43" s="41">
        <f t="shared" si="5"/>
        <v>21109</v>
      </c>
      <c r="D43" s="41">
        <f t="shared" si="6"/>
        <v>3</v>
      </c>
      <c r="E43" s="42" t="str">
        <f t="shared" si="2"/>
        <v>PASAIA</v>
      </c>
      <c r="F43" s="42">
        <f t="shared" si="7"/>
        <v>8640</v>
      </c>
      <c r="G43" s="42">
        <f t="shared" si="8"/>
        <v>9571</v>
      </c>
    </row>
    <row r="44" spans="1:9" x14ac:dyDescent="0.25">
      <c r="A44" s="42" t="str">
        <f t="shared" si="3"/>
        <v>BALEARES</v>
      </c>
      <c r="B44" s="41">
        <f t="shared" si="4"/>
        <v>1528</v>
      </c>
      <c r="C44" s="41">
        <f t="shared" si="5"/>
        <v>2272</v>
      </c>
      <c r="D44" s="41">
        <f t="shared" si="6"/>
        <v>17</v>
      </c>
      <c r="E44" s="42" t="str">
        <f t="shared" si="2"/>
        <v>CASTELLON</v>
      </c>
      <c r="F44" s="42">
        <f t="shared" si="7"/>
        <v>7011</v>
      </c>
      <c r="G44" s="42">
        <f t="shared" si="8"/>
        <v>6383</v>
      </c>
    </row>
    <row r="45" spans="1:9" x14ac:dyDescent="0.25">
      <c r="A45" s="42" t="str">
        <f t="shared" si="3"/>
        <v>BARCELONA</v>
      </c>
      <c r="B45" s="41">
        <f t="shared" si="4"/>
        <v>2787</v>
      </c>
      <c r="C45" s="41">
        <f t="shared" si="5"/>
        <v>2577</v>
      </c>
      <c r="D45" s="41">
        <f t="shared" si="6"/>
        <v>15</v>
      </c>
      <c r="E45" s="42" t="str">
        <f t="shared" si="2"/>
        <v>SANTANDER</v>
      </c>
      <c r="F45" s="42">
        <f t="shared" si="7"/>
        <v>6124</v>
      </c>
      <c r="G45" s="42">
        <f t="shared" si="8"/>
        <v>5331</v>
      </c>
    </row>
    <row r="46" spans="1:9" x14ac:dyDescent="0.25">
      <c r="A46" s="42" t="str">
        <f t="shared" si="3"/>
        <v>BILBAO</v>
      </c>
      <c r="B46" s="41">
        <f t="shared" si="4"/>
        <v>0</v>
      </c>
      <c r="C46" s="41">
        <f t="shared" si="5"/>
        <v>0</v>
      </c>
      <c r="D46" s="41">
        <f t="shared" si="6"/>
        <v>28</v>
      </c>
      <c r="E46" s="42" t="str">
        <f t="shared" si="2"/>
        <v>ALMERIA</v>
      </c>
      <c r="F46" s="42">
        <f t="shared" si="7"/>
        <v>4478</v>
      </c>
      <c r="G46" s="42">
        <f t="shared" si="8"/>
        <v>4155</v>
      </c>
    </row>
    <row r="47" spans="1:9" x14ac:dyDescent="0.25">
      <c r="A47" s="42" t="str">
        <f t="shared" si="3"/>
        <v>CARTAGENA</v>
      </c>
      <c r="B47" s="41">
        <f t="shared" si="4"/>
        <v>1061</v>
      </c>
      <c r="C47" s="41">
        <f t="shared" si="5"/>
        <v>1138</v>
      </c>
      <c r="D47" s="41">
        <f t="shared" si="6"/>
        <v>19</v>
      </c>
      <c r="E47" s="42" t="str">
        <f t="shared" si="2"/>
        <v>LAS PALMAS</v>
      </c>
      <c r="F47" s="42">
        <f t="shared" si="7"/>
        <v>3766</v>
      </c>
      <c r="G47" s="42">
        <f t="shared" si="8"/>
        <v>4537</v>
      </c>
    </row>
    <row r="48" spans="1:9" x14ac:dyDescent="0.25">
      <c r="A48" s="42" t="str">
        <f t="shared" si="3"/>
        <v>CASTELLON</v>
      </c>
      <c r="B48" s="41">
        <f t="shared" si="4"/>
        <v>7011</v>
      </c>
      <c r="C48" s="41">
        <f t="shared" si="5"/>
        <v>6383</v>
      </c>
      <c r="D48" s="41">
        <f t="shared" si="6"/>
        <v>7</v>
      </c>
      <c r="E48" s="42" t="str">
        <f t="shared" si="2"/>
        <v>MARIN Y RIA DE PONTEVEDRA</v>
      </c>
      <c r="F48" s="42">
        <f t="shared" si="7"/>
        <v>3478</v>
      </c>
      <c r="G48" s="42">
        <f t="shared" si="8"/>
        <v>4134</v>
      </c>
    </row>
    <row r="49" spans="1:7" x14ac:dyDescent="0.25">
      <c r="A49" s="42" t="str">
        <f t="shared" si="3"/>
        <v>CEUTA</v>
      </c>
      <c r="B49" s="41">
        <f t="shared" si="4"/>
        <v>43</v>
      </c>
      <c r="C49" s="41">
        <f t="shared" si="5"/>
        <v>45</v>
      </c>
      <c r="D49" s="41">
        <f t="shared" si="6"/>
        <v>24</v>
      </c>
      <c r="E49" s="42" t="str">
        <f t="shared" si="2"/>
        <v>SANTA CRUZ DE TENERIFE</v>
      </c>
      <c r="F49" s="42">
        <f t="shared" si="7"/>
        <v>3267</v>
      </c>
      <c r="G49" s="42">
        <f t="shared" si="8"/>
        <v>2448</v>
      </c>
    </row>
    <row r="50" spans="1:7" x14ac:dyDescent="0.25">
      <c r="A50" s="42" t="str">
        <f t="shared" si="3"/>
        <v>FERROL-SAN CIBRAO</v>
      </c>
      <c r="B50" s="41">
        <f t="shared" si="4"/>
        <v>129</v>
      </c>
      <c r="C50" s="41">
        <f t="shared" si="5"/>
        <v>254</v>
      </c>
      <c r="D50" s="41">
        <f t="shared" si="6"/>
        <v>23</v>
      </c>
      <c r="E50" s="42" t="str">
        <f t="shared" si="2"/>
        <v>TARRAGONA</v>
      </c>
      <c r="F50" s="42">
        <f t="shared" si="7"/>
        <v>3072</v>
      </c>
      <c r="G50" s="42">
        <f t="shared" si="8"/>
        <v>3226</v>
      </c>
    </row>
    <row r="51" spans="1:7" x14ac:dyDescent="0.25">
      <c r="A51" s="42" t="str">
        <f t="shared" si="3"/>
        <v>GIJON</v>
      </c>
      <c r="B51" s="41">
        <f t="shared" si="4"/>
        <v>11550</v>
      </c>
      <c r="C51" s="41">
        <f t="shared" si="5"/>
        <v>3330</v>
      </c>
      <c r="D51" s="41">
        <f t="shared" si="6"/>
        <v>5</v>
      </c>
      <c r="E51" s="42" t="str">
        <f t="shared" si="2"/>
        <v>MOTRIL</v>
      </c>
      <c r="F51" s="42">
        <f t="shared" si="7"/>
        <v>2907</v>
      </c>
      <c r="G51" s="42">
        <f t="shared" si="8"/>
        <v>1717</v>
      </c>
    </row>
    <row r="52" spans="1:7" x14ac:dyDescent="0.25">
      <c r="A52" s="42" t="str">
        <f t="shared" si="3"/>
        <v>HUELVA</v>
      </c>
      <c r="B52" s="41">
        <f t="shared" si="4"/>
        <v>2204</v>
      </c>
      <c r="C52" s="41">
        <f t="shared" si="5"/>
        <v>1274</v>
      </c>
      <c r="D52" s="41">
        <f t="shared" si="6"/>
        <v>16</v>
      </c>
      <c r="E52" s="42" t="str">
        <f t="shared" si="2"/>
        <v>BARCELONA</v>
      </c>
      <c r="F52" s="42">
        <f t="shared" si="7"/>
        <v>2787</v>
      </c>
      <c r="G52" s="42">
        <f t="shared" si="8"/>
        <v>2577</v>
      </c>
    </row>
    <row r="53" spans="1:7" x14ac:dyDescent="0.25">
      <c r="A53" s="42" t="str">
        <f t="shared" si="3"/>
        <v>LAS PALMAS</v>
      </c>
      <c r="B53" s="41">
        <f t="shared" si="4"/>
        <v>3766</v>
      </c>
      <c r="C53" s="41">
        <f t="shared" si="5"/>
        <v>4537</v>
      </c>
      <c r="D53" s="41">
        <f t="shared" si="6"/>
        <v>10</v>
      </c>
      <c r="E53" s="42" t="str">
        <f t="shared" si="2"/>
        <v>HUELVA</v>
      </c>
      <c r="F53" s="42">
        <f t="shared" si="7"/>
        <v>2204</v>
      </c>
      <c r="G53" s="42">
        <f t="shared" si="8"/>
        <v>1274</v>
      </c>
    </row>
    <row r="54" spans="1:7" x14ac:dyDescent="0.25">
      <c r="A54" s="42" t="str">
        <f t="shared" si="3"/>
        <v>MALAGA</v>
      </c>
      <c r="B54" s="41">
        <f t="shared" si="4"/>
        <v>992</v>
      </c>
      <c r="C54" s="41">
        <f t="shared" si="5"/>
        <v>982</v>
      </c>
      <c r="D54" s="41">
        <f t="shared" si="6"/>
        <v>20</v>
      </c>
      <c r="E54" s="42" t="str">
        <f t="shared" si="2"/>
        <v>BALEARES</v>
      </c>
      <c r="F54" s="42">
        <f t="shared" si="7"/>
        <v>1528</v>
      </c>
      <c r="G54" s="42">
        <f t="shared" si="8"/>
        <v>2272</v>
      </c>
    </row>
    <row r="55" spans="1:7" x14ac:dyDescent="0.25">
      <c r="A55" s="42" t="str">
        <f t="shared" si="3"/>
        <v>MARIN Y RIA DE PONTEVEDRA</v>
      </c>
      <c r="B55" s="41">
        <f t="shared" si="4"/>
        <v>3478</v>
      </c>
      <c r="C55" s="41">
        <f t="shared" si="5"/>
        <v>4134</v>
      </c>
      <c r="D55" s="41">
        <f t="shared" si="6"/>
        <v>11</v>
      </c>
      <c r="E55" s="42" t="str">
        <f t="shared" si="2"/>
        <v>VALENCIA</v>
      </c>
      <c r="F55" s="42">
        <f t="shared" ref="F55:F65" si="9">LOOKUP(E55,$A$38:$A$65,$B$38:$B$65)</f>
        <v>1135</v>
      </c>
      <c r="G55" s="42">
        <f t="shared" si="8"/>
        <v>1601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str">
        <f t="shared" si="2"/>
        <v>CARTAGENA</v>
      </c>
      <c r="F56" s="42">
        <f t="shared" si="9"/>
        <v>1061</v>
      </c>
      <c r="G56" s="42">
        <f t="shared" si="8"/>
        <v>1138</v>
      </c>
    </row>
    <row r="57" spans="1:7" x14ac:dyDescent="0.25">
      <c r="A57" s="42" t="str">
        <f t="shared" si="3"/>
        <v>MOTRIL</v>
      </c>
      <c r="B57" s="41">
        <f t="shared" si="4"/>
        <v>2907</v>
      </c>
      <c r="C57" s="41">
        <f t="shared" si="5"/>
        <v>1717</v>
      </c>
      <c r="D57" s="41">
        <f t="shared" si="6"/>
        <v>14</v>
      </c>
      <c r="E57" s="42" t="str">
        <f t="shared" si="2"/>
        <v>MALAGA</v>
      </c>
      <c r="F57" s="42">
        <f t="shared" si="9"/>
        <v>992</v>
      </c>
      <c r="G57" s="42">
        <f t="shared" si="8"/>
        <v>982</v>
      </c>
    </row>
    <row r="58" spans="1:7" x14ac:dyDescent="0.25">
      <c r="A58" s="42" t="str">
        <f t="shared" si="3"/>
        <v>PASAIA</v>
      </c>
      <c r="B58" s="41">
        <f t="shared" si="4"/>
        <v>8640</v>
      </c>
      <c r="C58" s="41">
        <f t="shared" si="5"/>
        <v>9571</v>
      </c>
      <c r="D58" s="41">
        <f t="shared" si="6"/>
        <v>6</v>
      </c>
      <c r="E58" s="42" t="str">
        <f t="shared" si="2"/>
        <v>BAHIA DE ALGECIRAS</v>
      </c>
      <c r="F58" s="42">
        <f t="shared" si="9"/>
        <v>849</v>
      </c>
      <c r="G58" s="42">
        <f t="shared" si="8"/>
        <v>822</v>
      </c>
    </row>
    <row r="59" spans="1:7" x14ac:dyDescent="0.25">
      <c r="A59" s="42" t="str">
        <f t="shared" si="3"/>
        <v>SANTA CRUZ DE TENERIFE</v>
      </c>
      <c r="B59" s="41">
        <f t="shared" si="4"/>
        <v>3267</v>
      </c>
      <c r="C59" s="41">
        <f t="shared" si="5"/>
        <v>2448</v>
      </c>
      <c r="D59" s="41">
        <f t="shared" si="6"/>
        <v>12</v>
      </c>
      <c r="E59" s="42" t="str">
        <f t="shared" si="2"/>
        <v>ALICANTE</v>
      </c>
      <c r="F59" s="42">
        <f t="shared" si="9"/>
        <v>796</v>
      </c>
      <c r="G59" s="42">
        <f t="shared" si="8"/>
        <v>3116</v>
      </c>
    </row>
    <row r="60" spans="1:7" x14ac:dyDescent="0.25">
      <c r="A60" s="42" t="str">
        <f t="shared" si="3"/>
        <v>SANTANDER</v>
      </c>
      <c r="B60" s="41">
        <f t="shared" si="4"/>
        <v>6124</v>
      </c>
      <c r="C60" s="41">
        <f t="shared" si="5"/>
        <v>5331</v>
      </c>
      <c r="D60" s="41">
        <f t="shared" si="6"/>
        <v>8</v>
      </c>
      <c r="E60" s="42" t="str">
        <f t="shared" si="2"/>
        <v>FERROL-SAN CIBRAO</v>
      </c>
      <c r="F60" s="42">
        <f t="shared" si="9"/>
        <v>129</v>
      </c>
      <c r="G60" s="42">
        <f t="shared" si="8"/>
        <v>254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CEUTA</v>
      </c>
      <c r="F61" s="42">
        <f t="shared" si="9"/>
        <v>43</v>
      </c>
      <c r="G61" s="42">
        <f t="shared" si="8"/>
        <v>45</v>
      </c>
    </row>
    <row r="62" spans="1:7" x14ac:dyDescent="0.25">
      <c r="A62" s="42" t="str">
        <f t="shared" si="3"/>
        <v>TARRAGONA</v>
      </c>
      <c r="B62" s="41">
        <f t="shared" si="4"/>
        <v>3072</v>
      </c>
      <c r="C62" s="41">
        <f t="shared" si="5"/>
        <v>3226</v>
      </c>
      <c r="D62" s="41">
        <f t="shared" si="6"/>
        <v>13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1135</v>
      </c>
      <c r="C63" s="41">
        <f t="shared" si="5"/>
        <v>1601</v>
      </c>
      <c r="D63" s="41">
        <f t="shared" si="6"/>
        <v>18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66847</v>
      </c>
      <c r="C64" s="41">
        <f t="shared" si="5"/>
        <v>62317</v>
      </c>
      <c r="D64" s="41">
        <f t="shared" si="6"/>
        <v>1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BILBAO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78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5">
        <v>6652</v>
      </c>
      <c r="C7" s="25">
        <v>5518</v>
      </c>
      <c r="D7" s="25">
        <v>55072</v>
      </c>
      <c r="E7" s="25">
        <v>44956</v>
      </c>
      <c r="F7" s="10">
        <f>((E7*100)/D7)-100</f>
        <v>-18.368680999418942</v>
      </c>
      <c r="G7" s="1"/>
      <c r="H7" s="1"/>
      <c r="I7" s="1"/>
    </row>
    <row r="8" spans="1:12" x14ac:dyDescent="0.25">
      <c r="A8" s="11" t="s">
        <v>42</v>
      </c>
      <c r="B8" s="26">
        <v>6779</v>
      </c>
      <c r="C8" s="26">
        <v>7873</v>
      </c>
      <c r="D8" s="26">
        <v>46590</v>
      </c>
      <c r="E8" s="26">
        <v>57361</v>
      </c>
      <c r="F8" s="13">
        <f t="shared" ref="F8:F35" si="0">((E8*100)/D8)-100</f>
        <v>23.118694998926813</v>
      </c>
      <c r="G8" s="1"/>
      <c r="H8" s="1"/>
      <c r="I8" s="1"/>
    </row>
    <row r="9" spans="1:12" x14ac:dyDescent="0.25">
      <c r="A9" s="8" t="s">
        <v>43</v>
      </c>
      <c r="B9" s="25">
        <v>14959</v>
      </c>
      <c r="C9" s="25">
        <v>11832</v>
      </c>
      <c r="D9" s="25">
        <v>118868</v>
      </c>
      <c r="E9" s="25">
        <v>105752</v>
      </c>
      <c r="F9" s="10">
        <f t="shared" si="0"/>
        <v>-11.034088232324933</v>
      </c>
      <c r="G9" s="1"/>
      <c r="H9" s="1"/>
      <c r="I9" s="1"/>
    </row>
    <row r="10" spans="1:12" x14ac:dyDescent="0.25">
      <c r="A10" s="11" t="s">
        <v>44</v>
      </c>
      <c r="B10" s="26">
        <v>4770</v>
      </c>
      <c r="C10" s="26">
        <v>4616</v>
      </c>
      <c r="D10" s="26">
        <v>41872</v>
      </c>
      <c r="E10" s="26">
        <v>45045</v>
      </c>
      <c r="F10" s="13">
        <f t="shared" si="0"/>
        <v>7.5778563240351531</v>
      </c>
      <c r="G10" s="1"/>
      <c r="H10" s="1"/>
      <c r="I10" s="1"/>
    </row>
    <row r="11" spans="1:12" x14ac:dyDescent="0.25">
      <c r="A11" s="8" t="s">
        <v>45</v>
      </c>
      <c r="B11" s="25">
        <v>236265</v>
      </c>
      <c r="C11" s="25">
        <v>229420</v>
      </c>
      <c r="D11" s="25">
        <v>2106302</v>
      </c>
      <c r="E11" s="25">
        <v>2304437</v>
      </c>
      <c r="F11" s="10">
        <f t="shared" si="0"/>
        <v>9.406770728983787</v>
      </c>
      <c r="G11" s="1"/>
      <c r="H11" s="1"/>
      <c r="I11" s="1"/>
    </row>
    <row r="12" spans="1:12" x14ac:dyDescent="0.25">
      <c r="A12" s="11" t="s">
        <v>46</v>
      </c>
      <c r="B12" s="26">
        <v>8553</v>
      </c>
      <c r="C12" s="26">
        <v>6159</v>
      </c>
      <c r="D12" s="26">
        <v>64318</v>
      </c>
      <c r="E12" s="26">
        <v>71456</v>
      </c>
      <c r="F12" s="13">
        <f t="shared" si="0"/>
        <v>11.097981902422333</v>
      </c>
      <c r="G12" s="1"/>
      <c r="H12" s="1"/>
      <c r="I12" s="1"/>
    </row>
    <row r="13" spans="1:12" x14ac:dyDescent="0.25">
      <c r="A13" s="8" t="s">
        <v>47</v>
      </c>
      <c r="B13" s="25">
        <v>45161</v>
      </c>
      <c r="C13" s="25">
        <v>37346</v>
      </c>
      <c r="D13" s="25">
        <v>236803</v>
      </c>
      <c r="E13" s="25">
        <v>193900</v>
      </c>
      <c r="F13" s="10">
        <f t="shared" si="0"/>
        <v>-18.117591415649301</v>
      </c>
      <c r="G13" s="1"/>
      <c r="H13" s="1"/>
      <c r="I13" s="1"/>
    </row>
    <row r="14" spans="1:12" x14ac:dyDescent="0.25">
      <c r="A14" s="11" t="s">
        <v>48</v>
      </c>
      <c r="B14" s="26">
        <v>117020</v>
      </c>
      <c r="C14" s="26">
        <v>124075</v>
      </c>
      <c r="D14" s="26">
        <v>891397</v>
      </c>
      <c r="E14" s="26">
        <v>925107</v>
      </c>
      <c r="F14" s="13">
        <f t="shared" si="0"/>
        <v>3.7817044481863888</v>
      </c>
      <c r="G14" s="1"/>
      <c r="H14" s="1"/>
      <c r="I14" s="1"/>
    </row>
    <row r="15" spans="1:12" x14ac:dyDescent="0.25">
      <c r="A15" s="8" t="s">
        <v>49</v>
      </c>
      <c r="B15" s="25">
        <v>11535</v>
      </c>
      <c r="C15" s="25">
        <v>12537</v>
      </c>
      <c r="D15" s="25">
        <v>100693</v>
      </c>
      <c r="E15" s="25">
        <v>105217</v>
      </c>
      <c r="F15" s="10">
        <f t="shared" si="0"/>
        <v>4.4928644493658965</v>
      </c>
      <c r="G15" s="1"/>
      <c r="H15" s="1"/>
      <c r="I15" s="1"/>
    </row>
    <row r="16" spans="1:12" x14ac:dyDescent="0.25">
      <c r="A16" s="11" t="s">
        <v>50</v>
      </c>
      <c r="B16" s="26">
        <v>6358</v>
      </c>
      <c r="C16" s="26">
        <v>6467</v>
      </c>
      <c r="D16" s="26">
        <v>103598</v>
      </c>
      <c r="E16" s="26">
        <v>85008</v>
      </c>
      <c r="F16" s="13">
        <f t="shared" si="0"/>
        <v>-17.944361860267577</v>
      </c>
      <c r="G16" s="1"/>
      <c r="H16" s="1"/>
      <c r="I16" s="1"/>
    </row>
    <row r="17" spans="1:9" x14ac:dyDescent="0.25">
      <c r="A17" s="8" t="s">
        <v>51</v>
      </c>
      <c r="B17" s="25">
        <v>3888</v>
      </c>
      <c r="C17" s="25">
        <v>4622</v>
      </c>
      <c r="D17" s="25">
        <v>30445</v>
      </c>
      <c r="E17" s="25">
        <v>34847</v>
      </c>
      <c r="F17" s="10">
        <f t="shared" si="0"/>
        <v>14.458860239776641</v>
      </c>
      <c r="G17" s="1"/>
      <c r="H17" s="1"/>
      <c r="I17" s="1"/>
    </row>
    <row r="18" spans="1:9" x14ac:dyDescent="0.25">
      <c r="A18" s="11" t="s">
        <v>52</v>
      </c>
      <c r="B18" s="26">
        <v>22220</v>
      </c>
      <c r="C18" s="26">
        <v>33492</v>
      </c>
      <c r="D18" s="26">
        <v>275529</v>
      </c>
      <c r="E18" s="26">
        <v>296588</v>
      </c>
      <c r="F18" s="13">
        <f t="shared" si="0"/>
        <v>7.6431156067056492</v>
      </c>
      <c r="G18" s="1"/>
      <c r="H18" s="1"/>
      <c r="I18" s="1"/>
    </row>
    <row r="19" spans="1:9" x14ac:dyDescent="0.25">
      <c r="A19" s="8" t="s">
        <v>53</v>
      </c>
      <c r="B19" s="25">
        <v>2209</v>
      </c>
      <c r="C19" s="25">
        <v>1675</v>
      </c>
      <c r="D19" s="25">
        <v>11838</v>
      </c>
      <c r="E19" s="25">
        <v>12675</v>
      </c>
      <c r="F19" s="10">
        <f t="shared" si="0"/>
        <v>7.0704510897110993</v>
      </c>
      <c r="G19" s="1"/>
      <c r="H19" s="1"/>
      <c r="I19" s="1"/>
    </row>
    <row r="20" spans="1:9" x14ac:dyDescent="0.25">
      <c r="A20" s="11" t="s">
        <v>54</v>
      </c>
      <c r="B20" s="26">
        <v>12429</v>
      </c>
      <c r="C20" s="26">
        <v>20874</v>
      </c>
      <c r="D20" s="26">
        <v>156096</v>
      </c>
      <c r="E20" s="26">
        <v>176317</v>
      </c>
      <c r="F20" s="13">
        <f t="shared" si="0"/>
        <v>12.954207667076673</v>
      </c>
      <c r="G20" s="1"/>
      <c r="H20" s="1"/>
      <c r="I20" s="1"/>
    </row>
    <row r="21" spans="1:9" x14ac:dyDescent="0.25">
      <c r="A21" s="8" t="s">
        <v>55</v>
      </c>
      <c r="B21" s="25">
        <v>8491</v>
      </c>
      <c r="C21" s="25">
        <v>7185</v>
      </c>
      <c r="D21" s="25">
        <v>73843</v>
      </c>
      <c r="E21" s="25">
        <v>82582</v>
      </c>
      <c r="F21" s="10">
        <f t="shared" si="0"/>
        <v>11.834567934672208</v>
      </c>
      <c r="G21" s="1"/>
      <c r="H21" s="1"/>
      <c r="I21" s="1"/>
    </row>
    <row r="22" spans="1:9" x14ac:dyDescent="0.25">
      <c r="A22" s="11" t="s">
        <v>56</v>
      </c>
      <c r="B22" s="26">
        <v>154353</v>
      </c>
      <c r="C22" s="26">
        <v>180458</v>
      </c>
      <c r="D22" s="26">
        <v>1556421</v>
      </c>
      <c r="E22" s="26">
        <v>1545511</v>
      </c>
      <c r="F22" s="13">
        <f t="shared" si="0"/>
        <v>-0.70096715477367866</v>
      </c>
      <c r="G22" s="1"/>
      <c r="H22" s="1"/>
      <c r="I22" s="1"/>
    </row>
    <row r="23" spans="1:9" x14ac:dyDescent="0.25">
      <c r="A23" s="8" t="s">
        <v>57</v>
      </c>
      <c r="B23" s="25">
        <v>13073</v>
      </c>
      <c r="C23" s="25">
        <v>9308</v>
      </c>
      <c r="D23" s="25">
        <v>68067</v>
      </c>
      <c r="E23" s="25">
        <v>84857</v>
      </c>
      <c r="F23" s="10">
        <f t="shared" si="0"/>
        <v>24.666872346364613</v>
      </c>
      <c r="G23" s="1"/>
      <c r="H23" s="1"/>
      <c r="I23" s="1"/>
    </row>
    <row r="24" spans="1:9" x14ac:dyDescent="0.25">
      <c r="A24" s="11" t="s">
        <v>58</v>
      </c>
      <c r="B24" s="26">
        <v>7030</v>
      </c>
      <c r="C24" s="26">
        <v>5191</v>
      </c>
      <c r="D24" s="26">
        <v>59940</v>
      </c>
      <c r="E24" s="26">
        <v>46670</v>
      </c>
      <c r="F24" s="13">
        <f t="shared" si="0"/>
        <v>-22.138805472138799</v>
      </c>
      <c r="G24" s="1"/>
      <c r="H24" s="1"/>
      <c r="I24" s="1"/>
    </row>
    <row r="25" spans="1:9" x14ac:dyDescent="0.25">
      <c r="A25" s="8" t="s">
        <v>59</v>
      </c>
      <c r="B25" s="25">
        <v>210</v>
      </c>
      <c r="C25" s="25">
        <v>1450</v>
      </c>
      <c r="D25" s="25">
        <v>7374</v>
      </c>
      <c r="E25" s="25">
        <v>18529</v>
      </c>
      <c r="F25" s="10">
        <f t="shared" si="0"/>
        <v>151.27474911852454</v>
      </c>
      <c r="G25" s="1"/>
      <c r="H25" s="1"/>
      <c r="I25" s="1"/>
    </row>
    <row r="26" spans="1:9" x14ac:dyDescent="0.25">
      <c r="A26" s="11" t="s">
        <v>60</v>
      </c>
      <c r="B26" s="26">
        <v>1526</v>
      </c>
      <c r="C26" s="26">
        <v>1951</v>
      </c>
      <c r="D26" s="26">
        <v>13696</v>
      </c>
      <c r="E26" s="26">
        <v>13849</v>
      </c>
      <c r="F26" s="13">
        <f t="shared" si="0"/>
        <v>1.117114485981304</v>
      </c>
      <c r="G26" s="1"/>
      <c r="H26" s="1"/>
      <c r="I26" s="1"/>
    </row>
    <row r="27" spans="1:9" x14ac:dyDescent="0.25">
      <c r="A27" s="8" t="s">
        <v>61</v>
      </c>
      <c r="B27" s="25">
        <v>3358</v>
      </c>
      <c r="C27" s="25">
        <v>3256</v>
      </c>
      <c r="D27" s="25">
        <v>28786</v>
      </c>
      <c r="E27" s="25">
        <v>34596</v>
      </c>
      <c r="F27" s="10">
        <f t="shared" si="0"/>
        <v>20.183422497047175</v>
      </c>
      <c r="G27" s="1"/>
      <c r="H27" s="1"/>
      <c r="I27" s="1"/>
    </row>
    <row r="28" spans="1:9" x14ac:dyDescent="0.25">
      <c r="A28" s="11" t="s">
        <v>62</v>
      </c>
      <c r="B28" s="26">
        <v>68209</v>
      </c>
      <c r="C28" s="26">
        <v>71599</v>
      </c>
      <c r="D28" s="26">
        <v>747554</v>
      </c>
      <c r="E28" s="26">
        <v>700910</v>
      </c>
      <c r="F28" s="13">
        <f t="shared" si="0"/>
        <v>-6.2395492499538534</v>
      </c>
      <c r="G28" s="1"/>
      <c r="H28" s="1"/>
      <c r="I28" s="1"/>
    </row>
    <row r="29" spans="1:9" x14ac:dyDescent="0.25">
      <c r="A29" s="8" t="s">
        <v>63</v>
      </c>
      <c r="B29" s="25">
        <v>5869</v>
      </c>
      <c r="C29" s="25">
        <v>8531</v>
      </c>
      <c r="D29" s="25">
        <v>46516</v>
      </c>
      <c r="E29" s="25">
        <v>45780</v>
      </c>
      <c r="F29" s="10">
        <f t="shared" si="0"/>
        <v>-1.582251268380773</v>
      </c>
      <c r="G29" s="1"/>
      <c r="H29" s="1"/>
      <c r="I29" s="1"/>
    </row>
    <row r="30" spans="1:9" x14ac:dyDescent="0.25">
      <c r="A30" s="11" t="s">
        <v>64</v>
      </c>
      <c r="B30" s="26">
        <v>0</v>
      </c>
      <c r="C30" s="26">
        <v>0</v>
      </c>
      <c r="D30" s="26">
        <v>0</v>
      </c>
      <c r="E30" s="26">
        <v>0</v>
      </c>
      <c r="F30" s="13" t="e">
        <f t="shared" si="0"/>
        <v>#DIV/0!</v>
      </c>
      <c r="G30" s="1"/>
      <c r="H30" s="1"/>
      <c r="I30" s="1"/>
    </row>
    <row r="31" spans="1:9" x14ac:dyDescent="0.25">
      <c r="A31" s="8" t="s">
        <v>65</v>
      </c>
      <c r="B31" s="25">
        <v>4424</v>
      </c>
      <c r="C31" s="25">
        <v>13036</v>
      </c>
      <c r="D31" s="25">
        <v>157584</v>
      </c>
      <c r="E31" s="25">
        <v>125412</v>
      </c>
      <c r="F31" s="10">
        <f t="shared" si="0"/>
        <v>-20.41577825159915</v>
      </c>
      <c r="G31" s="1"/>
      <c r="H31" s="1"/>
      <c r="I31" s="1"/>
    </row>
    <row r="32" spans="1:9" x14ac:dyDescent="0.25">
      <c r="A32" s="11" t="s">
        <v>66</v>
      </c>
      <c r="B32" s="26">
        <v>30266</v>
      </c>
      <c r="C32" s="26">
        <v>0</v>
      </c>
      <c r="D32" s="26">
        <v>245235</v>
      </c>
      <c r="E32" s="26">
        <v>146862</v>
      </c>
      <c r="F32" s="13">
        <f t="shared" si="0"/>
        <v>-40.113768426203436</v>
      </c>
      <c r="G32" s="1"/>
      <c r="H32" s="1"/>
      <c r="I32" s="1"/>
    </row>
    <row r="33" spans="1:9" x14ac:dyDescent="0.25">
      <c r="A33" s="8" t="s">
        <v>67</v>
      </c>
      <c r="B33" s="25">
        <v>42030</v>
      </c>
      <c r="C33" s="25">
        <v>49357</v>
      </c>
      <c r="D33" s="25">
        <v>324017</v>
      </c>
      <c r="E33" s="25">
        <v>339708</v>
      </c>
      <c r="F33" s="10">
        <f t="shared" si="0"/>
        <v>4.8426471450571995</v>
      </c>
      <c r="G33" s="1"/>
      <c r="H33" s="1"/>
      <c r="I33" s="1"/>
    </row>
    <row r="34" spans="1:9" x14ac:dyDescent="0.25">
      <c r="A34" s="11" t="s">
        <v>68</v>
      </c>
      <c r="B34" s="26">
        <v>856</v>
      </c>
      <c r="C34" s="26">
        <v>640</v>
      </c>
      <c r="D34" s="26">
        <v>6360</v>
      </c>
      <c r="E34" s="26">
        <v>6593</v>
      </c>
      <c r="F34" s="13">
        <f t="shared" si="0"/>
        <v>3.6635220125786105</v>
      </c>
      <c r="G34" s="1"/>
      <c r="H34" s="1"/>
      <c r="I34" s="1"/>
    </row>
    <row r="35" spans="1:9" x14ac:dyDescent="0.25">
      <c r="A35" s="14" t="s">
        <v>69</v>
      </c>
      <c r="B35" s="15">
        <f>SUM(B7:B34)</f>
        <v>838493</v>
      </c>
      <c r="C35" s="15">
        <f t="shared" ref="C35:E35" si="1">SUM(C7:C34)</f>
        <v>858468</v>
      </c>
      <c r="D35" s="15">
        <f t="shared" si="1"/>
        <v>7574814</v>
      </c>
      <c r="E35" s="15">
        <f t="shared" si="1"/>
        <v>7650525</v>
      </c>
      <c r="F35" s="16">
        <f t="shared" si="0"/>
        <v>0.9995096909310206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44956</v>
      </c>
      <c r="C38" s="41">
        <f>D7</f>
        <v>55072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2304437</v>
      </c>
      <c r="G38" s="42">
        <f>LOOKUP(E38,$A$38:$A$65,$C$38:$C$65)</f>
        <v>2106302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57361</v>
      </c>
      <c r="C39" s="41">
        <f t="shared" ref="C39:C65" si="5">D8</f>
        <v>46590</v>
      </c>
      <c r="D39" s="41">
        <f t="shared" ref="D39:D65" si="6">_xlfn.RANK.EQ(B39,$B$38:$B$65)+COUNTIF($B$38:$B$65,B39)-1</f>
        <v>17</v>
      </c>
      <c r="E39" s="42" t="str">
        <f t="shared" si="2"/>
        <v>LAS PALMAS</v>
      </c>
      <c r="F39" s="42">
        <f t="shared" ref="F39:F54" si="7">LOOKUP(E39,$A$38:$A$65,$B$38:$B$65)</f>
        <v>1545511</v>
      </c>
      <c r="G39" s="42">
        <f t="shared" ref="G39:G65" si="8">LOOKUP(E39,$A$38:$A$65,$C$38:$C$65)</f>
        <v>1556421</v>
      </c>
    </row>
    <row r="40" spans="1:9" x14ac:dyDescent="0.25">
      <c r="A40" s="42" t="str">
        <f t="shared" si="3"/>
        <v>ALMERIA</v>
      </c>
      <c r="B40" s="41">
        <f t="shared" si="4"/>
        <v>105752</v>
      </c>
      <c r="C40" s="41">
        <f t="shared" si="5"/>
        <v>118868</v>
      </c>
      <c r="D40" s="41">
        <f t="shared" si="6"/>
        <v>11</v>
      </c>
      <c r="E40" s="42" t="str">
        <f t="shared" si="2"/>
        <v>BARCELONA</v>
      </c>
      <c r="F40" s="42">
        <f t="shared" si="7"/>
        <v>925107</v>
      </c>
      <c r="G40" s="42">
        <f t="shared" si="8"/>
        <v>891397</v>
      </c>
    </row>
    <row r="41" spans="1:9" x14ac:dyDescent="0.25">
      <c r="A41" s="42" t="str">
        <f t="shared" si="3"/>
        <v>AVILES</v>
      </c>
      <c r="B41" s="41">
        <f t="shared" si="4"/>
        <v>45045</v>
      </c>
      <c r="C41" s="41">
        <f t="shared" si="5"/>
        <v>41872</v>
      </c>
      <c r="D41" s="41">
        <f t="shared" si="6"/>
        <v>20</v>
      </c>
      <c r="E41" s="42" t="str">
        <f t="shared" si="2"/>
        <v>SANTA CRUZ DE TENERIFE</v>
      </c>
      <c r="F41" s="42">
        <f t="shared" si="7"/>
        <v>700910</v>
      </c>
      <c r="G41" s="42">
        <f t="shared" si="8"/>
        <v>747554</v>
      </c>
    </row>
    <row r="42" spans="1:9" x14ac:dyDescent="0.25">
      <c r="A42" s="42" t="str">
        <f t="shared" si="3"/>
        <v>BAHIA DE ALGECIRAS</v>
      </c>
      <c r="B42" s="41">
        <f t="shared" si="4"/>
        <v>2304437</v>
      </c>
      <c r="C42" s="41">
        <f t="shared" si="5"/>
        <v>2106302</v>
      </c>
      <c r="D42" s="41">
        <f t="shared" si="6"/>
        <v>1</v>
      </c>
      <c r="E42" s="42" t="str">
        <f t="shared" si="2"/>
        <v>VIGO</v>
      </c>
      <c r="F42" s="42">
        <f t="shared" si="7"/>
        <v>339708</v>
      </c>
      <c r="G42" s="42">
        <f t="shared" si="8"/>
        <v>324017</v>
      </c>
    </row>
    <row r="43" spans="1:9" x14ac:dyDescent="0.25">
      <c r="A43" s="42" t="str">
        <f t="shared" si="3"/>
        <v>BAHIA DE CADIZ</v>
      </c>
      <c r="B43" s="41">
        <f t="shared" si="4"/>
        <v>71456</v>
      </c>
      <c r="C43" s="41">
        <f t="shared" si="5"/>
        <v>64318</v>
      </c>
      <c r="D43" s="41">
        <f t="shared" si="6"/>
        <v>16</v>
      </c>
      <c r="E43" s="42" t="str">
        <f t="shared" si="2"/>
        <v>CEUTA</v>
      </c>
      <c r="F43" s="42">
        <f t="shared" si="7"/>
        <v>296588</v>
      </c>
      <c r="G43" s="42">
        <f t="shared" si="8"/>
        <v>275529</v>
      </c>
    </row>
    <row r="44" spans="1:9" x14ac:dyDescent="0.25">
      <c r="A44" s="42" t="str">
        <f t="shared" si="3"/>
        <v>BALEARES</v>
      </c>
      <c r="B44" s="41">
        <f t="shared" si="4"/>
        <v>193900</v>
      </c>
      <c r="C44" s="41">
        <f t="shared" si="5"/>
        <v>236803</v>
      </c>
      <c r="D44" s="41">
        <f t="shared" si="6"/>
        <v>7</v>
      </c>
      <c r="E44" s="42" t="str">
        <f t="shared" si="2"/>
        <v>BALEARES</v>
      </c>
      <c r="F44" s="42">
        <f t="shared" si="7"/>
        <v>193900</v>
      </c>
      <c r="G44" s="42">
        <f t="shared" si="8"/>
        <v>236803</v>
      </c>
    </row>
    <row r="45" spans="1:9" x14ac:dyDescent="0.25">
      <c r="A45" s="42" t="str">
        <f t="shared" si="3"/>
        <v>BARCELONA</v>
      </c>
      <c r="B45" s="41">
        <f t="shared" si="4"/>
        <v>925107</v>
      </c>
      <c r="C45" s="41">
        <f t="shared" si="5"/>
        <v>891397</v>
      </c>
      <c r="D45" s="41">
        <f t="shared" si="6"/>
        <v>3</v>
      </c>
      <c r="E45" s="42" t="str">
        <f t="shared" si="2"/>
        <v>GIJON</v>
      </c>
      <c r="F45" s="42">
        <f t="shared" si="7"/>
        <v>176317</v>
      </c>
      <c r="G45" s="42">
        <f t="shared" si="8"/>
        <v>156096</v>
      </c>
    </row>
    <row r="46" spans="1:9" x14ac:dyDescent="0.25">
      <c r="A46" s="42" t="str">
        <f t="shared" si="3"/>
        <v>BILBAO</v>
      </c>
      <c r="B46" s="41">
        <f t="shared" si="4"/>
        <v>105217</v>
      </c>
      <c r="C46" s="41">
        <f t="shared" si="5"/>
        <v>100693</v>
      </c>
      <c r="D46" s="41">
        <f t="shared" si="6"/>
        <v>12</v>
      </c>
      <c r="E46" s="42" t="str">
        <f t="shared" si="2"/>
        <v>VALENCIA</v>
      </c>
      <c r="F46" s="42">
        <f t="shared" si="7"/>
        <v>146862</v>
      </c>
      <c r="G46" s="42">
        <f t="shared" si="8"/>
        <v>245235</v>
      </c>
    </row>
    <row r="47" spans="1:9" x14ac:dyDescent="0.25">
      <c r="A47" s="42" t="str">
        <f t="shared" si="3"/>
        <v>CARTAGENA</v>
      </c>
      <c r="B47" s="41">
        <f t="shared" si="4"/>
        <v>85008</v>
      </c>
      <c r="C47" s="41">
        <f t="shared" si="5"/>
        <v>103598</v>
      </c>
      <c r="D47" s="41">
        <f t="shared" si="6"/>
        <v>13</v>
      </c>
      <c r="E47" s="42" t="str">
        <f t="shared" si="2"/>
        <v>TARRAGONA</v>
      </c>
      <c r="F47" s="42">
        <f t="shared" si="7"/>
        <v>125412</v>
      </c>
      <c r="G47" s="42">
        <f t="shared" si="8"/>
        <v>157584</v>
      </c>
    </row>
    <row r="48" spans="1:9" x14ac:dyDescent="0.25">
      <c r="A48" s="42" t="str">
        <f t="shared" si="3"/>
        <v>CASTELLON</v>
      </c>
      <c r="B48" s="41">
        <f t="shared" si="4"/>
        <v>34847</v>
      </c>
      <c r="C48" s="41">
        <f t="shared" si="5"/>
        <v>30445</v>
      </c>
      <c r="D48" s="41">
        <f t="shared" si="6"/>
        <v>22</v>
      </c>
      <c r="E48" s="42" t="str">
        <f t="shared" si="2"/>
        <v>ALMERIA</v>
      </c>
      <c r="F48" s="42">
        <f t="shared" si="7"/>
        <v>105752</v>
      </c>
      <c r="G48" s="42">
        <f t="shared" si="8"/>
        <v>118868</v>
      </c>
    </row>
    <row r="49" spans="1:7" x14ac:dyDescent="0.25">
      <c r="A49" s="42" t="str">
        <f t="shared" si="3"/>
        <v>CEUTA</v>
      </c>
      <c r="B49" s="41">
        <f t="shared" si="4"/>
        <v>296588</v>
      </c>
      <c r="C49" s="41">
        <f t="shared" si="5"/>
        <v>275529</v>
      </c>
      <c r="D49" s="41">
        <f t="shared" si="6"/>
        <v>6</v>
      </c>
      <c r="E49" s="42" t="str">
        <f t="shared" si="2"/>
        <v>BILBAO</v>
      </c>
      <c r="F49" s="42">
        <f t="shared" si="7"/>
        <v>105217</v>
      </c>
      <c r="G49" s="42">
        <f t="shared" si="8"/>
        <v>100693</v>
      </c>
    </row>
    <row r="50" spans="1:7" x14ac:dyDescent="0.25">
      <c r="A50" s="42" t="str">
        <f t="shared" si="3"/>
        <v>FERROL-SAN CIBRAO</v>
      </c>
      <c r="B50" s="41">
        <f t="shared" si="4"/>
        <v>12675</v>
      </c>
      <c r="C50" s="41">
        <f t="shared" si="5"/>
        <v>11838</v>
      </c>
      <c r="D50" s="41">
        <f t="shared" si="6"/>
        <v>26</v>
      </c>
      <c r="E50" s="42" t="str">
        <f t="shared" si="2"/>
        <v>CARTAGENA</v>
      </c>
      <c r="F50" s="42">
        <f t="shared" si="7"/>
        <v>85008</v>
      </c>
      <c r="G50" s="42">
        <f t="shared" si="8"/>
        <v>103598</v>
      </c>
    </row>
    <row r="51" spans="1:7" x14ac:dyDescent="0.25">
      <c r="A51" s="42" t="str">
        <f t="shared" si="3"/>
        <v>GIJON</v>
      </c>
      <c r="B51" s="41">
        <f t="shared" si="4"/>
        <v>176317</v>
      </c>
      <c r="C51" s="41">
        <f t="shared" si="5"/>
        <v>156096</v>
      </c>
      <c r="D51" s="41">
        <f t="shared" si="6"/>
        <v>8</v>
      </c>
      <c r="E51" s="42" t="str">
        <f t="shared" si="2"/>
        <v>MALAGA</v>
      </c>
      <c r="F51" s="42">
        <f t="shared" si="7"/>
        <v>84857</v>
      </c>
      <c r="G51" s="42">
        <f t="shared" si="8"/>
        <v>68067</v>
      </c>
    </row>
    <row r="52" spans="1:7" x14ac:dyDescent="0.25">
      <c r="A52" s="42" t="str">
        <f t="shared" si="3"/>
        <v>HUELVA</v>
      </c>
      <c r="B52" s="41">
        <f t="shared" si="4"/>
        <v>82582</v>
      </c>
      <c r="C52" s="41">
        <f t="shared" si="5"/>
        <v>73843</v>
      </c>
      <c r="D52" s="41">
        <f t="shared" si="6"/>
        <v>15</v>
      </c>
      <c r="E52" s="42" t="str">
        <f t="shared" si="2"/>
        <v>HUELVA</v>
      </c>
      <c r="F52" s="42">
        <f t="shared" si="7"/>
        <v>82582</v>
      </c>
      <c r="G52" s="42">
        <f t="shared" si="8"/>
        <v>73843</v>
      </c>
    </row>
    <row r="53" spans="1:7" x14ac:dyDescent="0.25">
      <c r="A53" s="42" t="str">
        <f t="shared" si="3"/>
        <v>LAS PALMAS</v>
      </c>
      <c r="B53" s="41">
        <f t="shared" si="4"/>
        <v>1545511</v>
      </c>
      <c r="C53" s="41">
        <f t="shared" si="5"/>
        <v>1556421</v>
      </c>
      <c r="D53" s="41">
        <f t="shared" si="6"/>
        <v>2</v>
      </c>
      <c r="E53" s="42" t="str">
        <f t="shared" si="2"/>
        <v>BAHIA DE CADIZ</v>
      </c>
      <c r="F53" s="42">
        <f t="shared" si="7"/>
        <v>71456</v>
      </c>
      <c r="G53" s="42">
        <f t="shared" si="8"/>
        <v>64318</v>
      </c>
    </row>
    <row r="54" spans="1:7" x14ac:dyDescent="0.25">
      <c r="A54" s="42" t="str">
        <f t="shared" si="3"/>
        <v>MALAGA</v>
      </c>
      <c r="B54" s="41">
        <f t="shared" si="4"/>
        <v>84857</v>
      </c>
      <c r="C54" s="41">
        <f t="shared" si="5"/>
        <v>68067</v>
      </c>
      <c r="D54" s="41">
        <f t="shared" si="6"/>
        <v>14</v>
      </c>
      <c r="E54" s="42" t="str">
        <f t="shared" si="2"/>
        <v>ALICANTE</v>
      </c>
      <c r="F54" s="42">
        <f t="shared" si="7"/>
        <v>57361</v>
      </c>
      <c r="G54" s="42">
        <f t="shared" si="8"/>
        <v>46590</v>
      </c>
    </row>
    <row r="55" spans="1:7" x14ac:dyDescent="0.25">
      <c r="A55" s="42" t="str">
        <f t="shared" si="3"/>
        <v>MARIN Y RIA DE PONTEVEDRA</v>
      </c>
      <c r="B55" s="41">
        <f t="shared" si="4"/>
        <v>46670</v>
      </c>
      <c r="C55" s="41">
        <f t="shared" si="5"/>
        <v>59940</v>
      </c>
      <c r="D55" s="41">
        <f t="shared" si="6"/>
        <v>18</v>
      </c>
      <c r="E55" s="42" t="str">
        <f t="shared" si="2"/>
        <v>MARIN Y RIA DE PONTEVEDRA</v>
      </c>
      <c r="F55" s="42">
        <f t="shared" ref="F55:F65" si="9">LOOKUP(E55,$A$38:$A$65,$B$38:$B$65)</f>
        <v>46670</v>
      </c>
      <c r="G55" s="42">
        <f t="shared" si="8"/>
        <v>59940</v>
      </c>
    </row>
    <row r="56" spans="1:7" x14ac:dyDescent="0.25">
      <c r="A56" s="42" t="str">
        <f t="shared" si="3"/>
        <v>MELILLA</v>
      </c>
      <c r="B56" s="41">
        <f t="shared" si="4"/>
        <v>18529</v>
      </c>
      <c r="C56" s="41">
        <f t="shared" si="5"/>
        <v>7374</v>
      </c>
      <c r="D56" s="41">
        <f t="shared" si="6"/>
        <v>24</v>
      </c>
      <c r="E56" s="42" t="str">
        <f t="shared" si="2"/>
        <v>SANTANDER</v>
      </c>
      <c r="F56" s="42">
        <f t="shared" si="9"/>
        <v>45780</v>
      </c>
      <c r="G56" s="42">
        <f t="shared" si="8"/>
        <v>46516</v>
      </c>
    </row>
    <row r="57" spans="1:7" x14ac:dyDescent="0.25">
      <c r="A57" s="42" t="str">
        <f t="shared" si="3"/>
        <v>MOTRIL</v>
      </c>
      <c r="B57" s="41">
        <f t="shared" si="4"/>
        <v>13849</v>
      </c>
      <c r="C57" s="41">
        <f t="shared" si="5"/>
        <v>13696</v>
      </c>
      <c r="D57" s="41">
        <f t="shared" si="6"/>
        <v>25</v>
      </c>
      <c r="E57" s="42" t="str">
        <f t="shared" si="2"/>
        <v>AVILES</v>
      </c>
      <c r="F57" s="42">
        <f t="shared" si="9"/>
        <v>45045</v>
      </c>
      <c r="G57" s="42">
        <f t="shared" si="8"/>
        <v>41872</v>
      </c>
    </row>
    <row r="58" spans="1:7" x14ac:dyDescent="0.25">
      <c r="A58" s="42" t="str">
        <f t="shared" si="3"/>
        <v>PASAIA</v>
      </c>
      <c r="B58" s="41">
        <f t="shared" si="4"/>
        <v>34596</v>
      </c>
      <c r="C58" s="41">
        <f t="shared" si="5"/>
        <v>28786</v>
      </c>
      <c r="D58" s="41">
        <f t="shared" si="6"/>
        <v>23</v>
      </c>
      <c r="E58" s="42" t="str">
        <f t="shared" si="2"/>
        <v>A CORUÑA</v>
      </c>
      <c r="F58" s="42">
        <f t="shared" si="9"/>
        <v>44956</v>
      </c>
      <c r="G58" s="42">
        <f t="shared" si="8"/>
        <v>55072</v>
      </c>
    </row>
    <row r="59" spans="1:7" x14ac:dyDescent="0.25">
      <c r="A59" s="42" t="str">
        <f t="shared" si="3"/>
        <v>SANTA CRUZ DE TENERIFE</v>
      </c>
      <c r="B59" s="41">
        <f t="shared" si="4"/>
        <v>700910</v>
      </c>
      <c r="C59" s="41">
        <f t="shared" si="5"/>
        <v>747554</v>
      </c>
      <c r="D59" s="41">
        <f t="shared" si="6"/>
        <v>4</v>
      </c>
      <c r="E59" s="42" t="str">
        <f t="shared" si="2"/>
        <v>CASTELLON</v>
      </c>
      <c r="F59" s="42">
        <f t="shared" si="9"/>
        <v>34847</v>
      </c>
      <c r="G59" s="42">
        <f t="shared" si="8"/>
        <v>30445</v>
      </c>
    </row>
    <row r="60" spans="1:7" x14ac:dyDescent="0.25">
      <c r="A60" s="42" t="str">
        <f t="shared" si="3"/>
        <v>SANTANDER</v>
      </c>
      <c r="B60" s="41">
        <f t="shared" si="4"/>
        <v>45780</v>
      </c>
      <c r="C60" s="41">
        <f t="shared" si="5"/>
        <v>46516</v>
      </c>
      <c r="D60" s="41">
        <f t="shared" si="6"/>
        <v>19</v>
      </c>
      <c r="E60" s="42" t="str">
        <f t="shared" si="2"/>
        <v>PASAIA</v>
      </c>
      <c r="F60" s="42">
        <f t="shared" si="9"/>
        <v>34596</v>
      </c>
      <c r="G60" s="42">
        <f t="shared" si="8"/>
        <v>28786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0</v>
      </c>
      <c r="D61" s="41">
        <f t="shared" si="6"/>
        <v>28</v>
      </c>
      <c r="E61" s="42" t="str">
        <f t="shared" si="2"/>
        <v>MELILLA</v>
      </c>
      <c r="F61" s="42">
        <f t="shared" si="9"/>
        <v>18529</v>
      </c>
      <c r="G61" s="42">
        <f t="shared" si="8"/>
        <v>7374</v>
      </c>
    </row>
    <row r="62" spans="1:7" x14ac:dyDescent="0.25">
      <c r="A62" s="42" t="str">
        <f t="shared" si="3"/>
        <v>TARRAGONA</v>
      </c>
      <c r="B62" s="41">
        <f t="shared" si="4"/>
        <v>125412</v>
      </c>
      <c r="C62" s="41">
        <f t="shared" si="5"/>
        <v>157584</v>
      </c>
      <c r="D62" s="41">
        <f t="shared" si="6"/>
        <v>10</v>
      </c>
      <c r="E62" s="42" t="str">
        <f t="shared" si="2"/>
        <v>MOTRIL</v>
      </c>
      <c r="F62" s="42">
        <f t="shared" si="9"/>
        <v>13849</v>
      </c>
      <c r="G62" s="42">
        <f t="shared" si="8"/>
        <v>13696</v>
      </c>
    </row>
    <row r="63" spans="1:7" x14ac:dyDescent="0.25">
      <c r="A63" s="42" t="str">
        <f t="shared" si="3"/>
        <v>VALENCIA</v>
      </c>
      <c r="B63" s="41">
        <f t="shared" si="4"/>
        <v>146862</v>
      </c>
      <c r="C63" s="41">
        <f t="shared" si="5"/>
        <v>245235</v>
      </c>
      <c r="D63" s="41">
        <f t="shared" si="6"/>
        <v>9</v>
      </c>
      <c r="E63" s="42" t="str">
        <f t="shared" si="2"/>
        <v>FERROL-SAN CIBRAO</v>
      </c>
      <c r="F63" s="42">
        <f t="shared" si="9"/>
        <v>12675</v>
      </c>
      <c r="G63" s="42">
        <f t="shared" si="8"/>
        <v>11838</v>
      </c>
    </row>
    <row r="64" spans="1:7" x14ac:dyDescent="0.25">
      <c r="A64" s="42" t="str">
        <f t="shared" si="3"/>
        <v>VIGO</v>
      </c>
      <c r="B64" s="41">
        <f t="shared" si="4"/>
        <v>339708</v>
      </c>
      <c r="C64" s="41">
        <f t="shared" si="5"/>
        <v>324017</v>
      </c>
      <c r="D64" s="41">
        <f t="shared" si="6"/>
        <v>5</v>
      </c>
      <c r="E64" s="42" t="str">
        <f t="shared" si="2"/>
        <v>VILAGARCIA</v>
      </c>
      <c r="F64" s="42">
        <f t="shared" si="9"/>
        <v>6593</v>
      </c>
      <c r="G64" s="42">
        <f t="shared" si="8"/>
        <v>6360</v>
      </c>
    </row>
    <row r="65" spans="1:7" x14ac:dyDescent="0.25">
      <c r="A65" s="42" t="str">
        <f t="shared" si="3"/>
        <v>VILAGARCIA</v>
      </c>
      <c r="B65" s="41">
        <f t="shared" si="4"/>
        <v>6593</v>
      </c>
      <c r="C65" s="41">
        <f t="shared" si="5"/>
        <v>6360</v>
      </c>
      <c r="D65" s="41">
        <f t="shared" si="6"/>
        <v>27</v>
      </c>
      <c r="E65" s="42" t="str">
        <f t="shared" si="2"/>
        <v>SEVILLA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79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7">
        <v>0</v>
      </c>
      <c r="C7" s="27">
        <v>0</v>
      </c>
      <c r="D7" s="27">
        <v>0</v>
      </c>
      <c r="E7" s="2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28">
        <v>0</v>
      </c>
      <c r="C8" s="28">
        <v>0</v>
      </c>
      <c r="D8" s="28">
        <v>0</v>
      </c>
      <c r="E8" s="2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7">
        <v>0</v>
      </c>
      <c r="C9" s="27">
        <v>0</v>
      </c>
      <c r="D9" s="27">
        <v>0</v>
      </c>
      <c r="E9" s="2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28">
        <v>0</v>
      </c>
      <c r="C10" s="28">
        <v>0</v>
      </c>
      <c r="D10" s="28">
        <v>38534</v>
      </c>
      <c r="E10" s="28">
        <v>14646</v>
      </c>
      <c r="F10" s="13">
        <f t="shared" si="0"/>
        <v>-61.992007058701404</v>
      </c>
      <c r="G10" s="1"/>
      <c r="H10" s="1"/>
      <c r="I10" s="1"/>
    </row>
    <row r="11" spans="1:12" x14ac:dyDescent="0.25">
      <c r="A11" s="8" t="s">
        <v>45</v>
      </c>
      <c r="B11" s="27">
        <v>2721130</v>
      </c>
      <c r="C11" s="27">
        <v>3279496</v>
      </c>
      <c r="D11" s="27">
        <v>25152202</v>
      </c>
      <c r="E11" s="27">
        <v>26580287</v>
      </c>
      <c r="F11" s="10">
        <f t="shared" si="0"/>
        <v>5.6777732621581265</v>
      </c>
      <c r="G11" s="1"/>
      <c r="H11" s="1"/>
      <c r="I11" s="1"/>
    </row>
    <row r="12" spans="1:12" x14ac:dyDescent="0.25">
      <c r="A12" s="11" t="s">
        <v>46</v>
      </c>
      <c r="B12" s="28">
        <v>7438</v>
      </c>
      <c r="C12" s="28">
        <v>61547</v>
      </c>
      <c r="D12" s="28">
        <v>35095</v>
      </c>
      <c r="E12" s="28">
        <v>150847</v>
      </c>
      <c r="F12" s="13">
        <f t="shared" si="0"/>
        <v>329.8247613620174</v>
      </c>
      <c r="G12" s="1"/>
      <c r="H12" s="1"/>
      <c r="I12" s="1"/>
    </row>
    <row r="13" spans="1:12" x14ac:dyDescent="0.25">
      <c r="A13" s="8" t="s">
        <v>47</v>
      </c>
      <c r="B13" s="27">
        <v>1991</v>
      </c>
      <c r="C13" s="27">
        <v>1366</v>
      </c>
      <c r="D13" s="27">
        <v>55711</v>
      </c>
      <c r="E13" s="27">
        <v>18133</v>
      </c>
      <c r="F13" s="10">
        <f t="shared" si="0"/>
        <v>-67.451670226705687</v>
      </c>
      <c r="G13" s="1"/>
      <c r="H13" s="1"/>
      <c r="I13" s="1"/>
    </row>
    <row r="14" spans="1:12" x14ac:dyDescent="0.25">
      <c r="A14" s="11" t="s">
        <v>48</v>
      </c>
      <c r="B14" s="28">
        <v>583704</v>
      </c>
      <c r="C14" s="28">
        <v>1204025</v>
      </c>
      <c r="D14" s="28">
        <v>6139313</v>
      </c>
      <c r="E14" s="28">
        <v>8075297</v>
      </c>
      <c r="F14" s="13">
        <f t="shared" si="0"/>
        <v>31.534212378485989</v>
      </c>
      <c r="G14" s="1"/>
      <c r="H14" s="1"/>
      <c r="I14" s="1"/>
    </row>
    <row r="15" spans="1:12" x14ac:dyDescent="0.25">
      <c r="A15" s="8" t="s">
        <v>49</v>
      </c>
      <c r="B15" s="27">
        <v>141926</v>
      </c>
      <c r="C15" s="27">
        <v>125060</v>
      </c>
      <c r="D15" s="27">
        <v>1048529</v>
      </c>
      <c r="E15" s="27">
        <v>833877</v>
      </c>
      <c r="F15" s="10">
        <f t="shared" si="0"/>
        <v>-20.471727534479257</v>
      </c>
      <c r="G15" s="1"/>
      <c r="H15" s="1"/>
      <c r="I15" s="1"/>
    </row>
    <row r="16" spans="1:12" x14ac:dyDescent="0.25">
      <c r="A16" s="11" t="s">
        <v>50</v>
      </c>
      <c r="B16" s="28">
        <v>0</v>
      </c>
      <c r="C16" s="28">
        <v>3461</v>
      </c>
      <c r="D16" s="28">
        <v>2</v>
      </c>
      <c r="E16" s="28">
        <v>6922</v>
      </c>
      <c r="F16" s="13">
        <f t="shared" si="0"/>
        <v>346000</v>
      </c>
      <c r="G16" s="1"/>
      <c r="H16" s="1"/>
      <c r="I16" s="1"/>
    </row>
    <row r="17" spans="1:9" x14ac:dyDescent="0.25">
      <c r="A17" s="8" t="s">
        <v>51</v>
      </c>
      <c r="B17" s="27">
        <v>690</v>
      </c>
      <c r="C17" s="27">
        <v>254</v>
      </c>
      <c r="D17" s="27">
        <v>7482</v>
      </c>
      <c r="E17" s="27">
        <v>2010</v>
      </c>
      <c r="F17" s="10">
        <f t="shared" si="0"/>
        <v>-73.135525260625499</v>
      </c>
      <c r="G17" s="1"/>
      <c r="H17" s="1"/>
      <c r="I17" s="1"/>
    </row>
    <row r="18" spans="1:9" x14ac:dyDescent="0.25">
      <c r="A18" s="11" t="s">
        <v>52</v>
      </c>
      <c r="B18" s="28">
        <v>34202</v>
      </c>
      <c r="C18" s="28">
        <v>80352</v>
      </c>
      <c r="D18" s="28">
        <v>260770</v>
      </c>
      <c r="E18" s="28">
        <v>637080</v>
      </c>
      <c r="F18" s="13">
        <f t="shared" si="0"/>
        <v>144.30724393143382</v>
      </c>
      <c r="G18" s="1"/>
      <c r="H18" s="1"/>
      <c r="I18" s="1"/>
    </row>
    <row r="19" spans="1:9" x14ac:dyDescent="0.25">
      <c r="A19" s="8" t="s">
        <v>53</v>
      </c>
      <c r="B19" s="27">
        <v>0</v>
      </c>
      <c r="C19" s="27">
        <v>0</v>
      </c>
      <c r="D19" s="27">
        <v>0</v>
      </c>
      <c r="E19" s="2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28">
        <v>0</v>
      </c>
      <c r="C20" s="28">
        <v>13486</v>
      </c>
      <c r="D20" s="28">
        <v>0</v>
      </c>
      <c r="E20" s="28">
        <v>123509</v>
      </c>
      <c r="F20" s="13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7">
        <v>0</v>
      </c>
      <c r="C21" s="27">
        <v>0</v>
      </c>
      <c r="D21" s="27">
        <v>0</v>
      </c>
      <c r="E21" s="27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28">
        <v>759791</v>
      </c>
      <c r="C22" s="28">
        <v>871490</v>
      </c>
      <c r="D22" s="28">
        <v>6997862</v>
      </c>
      <c r="E22" s="28">
        <v>7350826</v>
      </c>
      <c r="F22" s="13">
        <f t="shared" si="0"/>
        <v>5.0438834032451609</v>
      </c>
      <c r="G22" s="1"/>
      <c r="H22" s="1"/>
      <c r="I22" s="1"/>
    </row>
    <row r="23" spans="1:9" x14ac:dyDescent="0.25">
      <c r="A23" s="8" t="s">
        <v>57</v>
      </c>
      <c r="B23" s="27">
        <v>185817</v>
      </c>
      <c r="C23" s="27">
        <v>113569</v>
      </c>
      <c r="D23" s="27">
        <v>1495118</v>
      </c>
      <c r="E23" s="27">
        <v>1618803</v>
      </c>
      <c r="F23" s="10">
        <f t="shared" si="0"/>
        <v>8.2725911934710155</v>
      </c>
      <c r="G23" s="1"/>
      <c r="H23" s="1"/>
      <c r="I23" s="1"/>
    </row>
    <row r="24" spans="1:9" x14ac:dyDescent="0.25">
      <c r="A24" s="11" t="s">
        <v>58</v>
      </c>
      <c r="B24" s="28">
        <v>0</v>
      </c>
      <c r="C24" s="28">
        <v>0</v>
      </c>
      <c r="D24" s="28">
        <v>0</v>
      </c>
      <c r="E24" s="28">
        <v>335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7">
        <v>0</v>
      </c>
      <c r="C25" s="27">
        <v>0</v>
      </c>
      <c r="D25" s="27">
        <v>0</v>
      </c>
      <c r="E25" s="27">
        <v>10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28">
        <v>0</v>
      </c>
      <c r="C26" s="28">
        <v>7678</v>
      </c>
      <c r="D26" s="28">
        <v>0</v>
      </c>
      <c r="E26" s="28">
        <v>7692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27">
        <v>0</v>
      </c>
      <c r="C27" s="27">
        <v>0</v>
      </c>
      <c r="D27" s="27">
        <v>0</v>
      </c>
      <c r="E27" s="27">
        <v>0</v>
      </c>
      <c r="F27" s="10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28">
        <v>44481</v>
      </c>
      <c r="C28" s="28">
        <v>25889</v>
      </c>
      <c r="D28" s="28">
        <v>394544</v>
      </c>
      <c r="E28" s="28">
        <v>248710</v>
      </c>
      <c r="F28" s="13">
        <f t="shared" si="0"/>
        <v>-36.962670830122875</v>
      </c>
      <c r="G28" s="1"/>
      <c r="H28" s="1"/>
      <c r="I28" s="1"/>
    </row>
    <row r="29" spans="1:9" x14ac:dyDescent="0.25">
      <c r="A29" s="8" t="s">
        <v>63</v>
      </c>
      <c r="B29" s="27">
        <v>574</v>
      </c>
      <c r="C29" s="27">
        <v>355</v>
      </c>
      <c r="D29" s="27">
        <v>1845</v>
      </c>
      <c r="E29" s="27">
        <v>8913</v>
      </c>
      <c r="F29" s="10">
        <f t="shared" si="0"/>
        <v>383.08943089430892</v>
      </c>
      <c r="G29" s="1"/>
      <c r="H29" s="1"/>
      <c r="I29" s="1"/>
    </row>
    <row r="30" spans="1:9" x14ac:dyDescent="0.25">
      <c r="A30" s="11" t="s">
        <v>64</v>
      </c>
      <c r="B30" s="28">
        <v>304</v>
      </c>
      <c r="C30" s="28">
        <v>0</v>
      </c>
      <c r="D30" s="28">
        <v>408</v>
      </c>
      <c r="E30" s="28">
        <v>3889</v>
      </c>
      <c r="F30" s="17">
        <f t="shared" si="0"/>
        <v>853.18627450980387</v>
      </c>
      <c r="G30" s="1"/>
      <c r="H30" s="1"/>
      <c r="I30" s="1"/>
    </row>
    <row r="31" spans="1:9" x14ac:dyDescent="0.25">
      <c r="A31" s="8" t="s">
        <v>65</v>
      </c>
      <c r="B31" s="27">
        <v>217432</v>
      </c>
      <c r="C31" s="27">
        <v>221522</v>
      </c>
      <c r="D31" s="27">
        <v>1997836</v>
      </c>
      <c r="E31" s="27">
        <v>2071608</v>
      </c>
      <c r="F31" s="10">
        <f t="shared" si="0"/>
        <v>3.6925953882100373</v>
      </c>
      <c r="G31" s="1"/>
      <c r="H31" s="1"/>
      <c r="I31" s="1"/>
    </row>
    <row r="32" spans="1:9" x14ac:dyDescent="0.25">
      <c r="A32" s="11" t="s">
        <v>66</v>
      </c>
      <c r="B32" s="28">
        <v>900340</v>
      </c>
      <c r="C32" s="28">
        <v>866836</v>
      </c>
      <c r="D32" s="28">
        <v>7457592</v>
      </c>
      <c r="E32" s="28">
        <v>7947251</v>
      </c>
      <c r="F32" s="13">
        <f t="shared" si="0"/>
        <v>6.5659129649355918</v>
      </c>
      <c r="G32" s="1"/>
      <c r="H32" s="1"/>
      <c r="I32" s="1"/>
    </row>
    <row r="33" spans="1:9" x14ac:dyDescent="0.25">
      <c r="A33" s="8" t="s">
        <v>67</v>
      </c>
      <c r="B33" s="27">
        <v>5643</v>
      </c>
      <c r="C33" s="27">
        <v>15229</v>
      </c>
      <c r="D33" s="27">
        <v>52444</v>
      </c>
      <c r="E33" s="27">
        <v>72777</v>
      </c>
      <c r="F33" s="10">
        <f t="shared" si="0"/>
        <v>38.770879414232326</v>
      </c>
      <c r="G33" s="1"/>
      <c r="H33" s="1"/>
      <c r="I33" s="1"/>
    </row>
    <row r="34" spans="1:9" x14ac:dyDescent="0.25">
      <c r="A34" s="11" t="s">
        <v>68</v>
      </c>
      <c r="B34" s="28">
        <v>0</v>
      </c>
      <c r="C34" s="28">
        <v>0</v>
      </c>
      <c r="D34" s="28">
        <v>0</v>
      </c>
      <c r="E34" s="2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5605463</v>
      </c>
      <c r="C35" s="15">
        <f t="shared" ref="C35:E35" si="1">SUM(C7:C34)</f>
        <v>6891615</v>
      </c>
      <c r="D35" s="15">
        <f t="shared" si="1"/>
        <v>51135287</v>
      </c>
      <c r="E35" s="15">
        <f t="shared" si="1"/>
        <v>55773422</v>
      </c>
      <c r="F35" s="16">
        <f t="shared" si="0"/>
        <v>9.070321635233995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26580287</v>
      </c>
      <c r="G38" s="42">
        <f>LOOKUP(E38,$A$38:$A$65,$C$38:$C$65)</f>
        <v>25152202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BARCELONA</v>
      </c>
      <c r="F39" s="42">
        <f t="shared" ref="F39:F54" si="7">LOOKUP(E39,$A$38:$A$65,$B$38:$B$65)</f>
        <v>8075297</v>
      </c>
      <c r="G39" s="42">
        <f t="shared" ref="G39:G65" si="8">LOOKUP(E39,$A$38:$A$65,$C$38:$C$65)</f>
        <v>6139313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VALENCIA</v>
      </c>
      <c r="F40" s="42">
        <f t="shared" si="7"/>
        <v>7947251</v>
      </c>
      <c r="G40" s="42">
        <f t="shared" si="8"/>
        <v>7457592</v>
      </c>
    </row>
    <row r="41" spans="1:9" x14ac:dyDescent="0.25">
      <c r="A41" s="42" t="str">
        <f t="shared" si="3"/>
        <v>AVILES</v>
      </c>
      <c r="B41" s="41">
        <f t="shared" si="4"/>
        <v>14646</v>
      </c>
      <c r="C41" s="41">
        <f t="shared" si="5"/>
        <v>38534</v>
      </c>
      <c r="D41" s="41">
        <f t="shared" si="6"/>
        <v>14</v>
      </c>
      <c r="E41" s="42" t="str">
        <f t="shared" si="2"/>
        <v>LAS PALMAS</v>
      </c>
      <c r="F41" s="42">
        <f t="shared" si="7"/>
        <v>7350826</v>
      </c>
      <c r="G41" s="42">
        <f t="shared" si="8"/>
        <v>6997862</v>
      </c>
    </row>
    <row r="42" spans="1:9" x14ac:dyDescent="0.25">
      <c r="A42" s="42" t="str">
        <f t="shared" si="3"/>
        <v>BAHIA DE ALGECIRAS</v>
      </c>
      <c r="B42" s="41">
        <f t="shared" si="4"/>
        <v>26580287</v>
      </c>
      <c r="C42" s="41">
        <f t="shared" si="5"/>
        <v>25152202</v>
      </c>
      <c r="D42" s="41">
        <f t="shared" si="6"/>
        <v>1</v>
      </c>
      <c r="E42" s="42" t="str">
        <f t="shared" si="2"/>
        <v>TARRAGONA</v>
      </c>
      <c r="F42" s="42">
        <f t="shared" si="7"/>
        <v>2071608</v>
      </c>
      <c r="G42" s="42">
        <f t="shared" si="8"/>
        <v>1997836</v>
      </c>
    </row>
    <row r="43" spans="1:9" x14ac:dyDescent="0.25">
      <c r="A43" s="42" t="str">
        <f t="shared" si="3"/>
        <v>BAHIA DE CADIZ</v>
      </c>
      <c r="B43" s="41">
        <f t="shared" si="4"/>
        <v>150847</v>
      </c>
      <c r="C43" s="41">
        <f t="shared" si="5"/>
        <v>35095</v>
      </c>
      <c r="D43" s="41">
        <f t="shared" si="6"/>
        <v>10</v>
      </c>
      <c r="E43" s="42" t="str">
        <f t="shared" si="2"/>
        <v>MALAGA</v>
      </c>
      <c r="F43" s="42">
        <f t="shared" si="7"/>
        <v>1618803</v>
      </c>
      <c r="G43" s="42">
        <f t="shared" si="8"/>
        <v>1495118</v>
      </c>
    </row>
    <row r="44" spans="1:9" x14ac:dyDescent="0.25">
      <c r="A44" s="42" t="str">
        <f t="shared" si="3"/>
        <v>BALEARES</v>
      </c>
      <c r="B44" s="41">
        <f t="shared" si="4"/>
        <v>18133</v>
      </c>
      <c r="C44" s="41">
        <f t="shared" si="5"/>
        <v>55711</v>
      </c>
      <c r="D44" s="41">
        <f t="shared" si="6"/>
        <v>13</v>
      </c>
      <c r="E44" s="42" t="str">
        <f t="shared" si="2"/>
        <v>BILBAO</v>
      </c>
      <c r="F44" s="42">
        <f t="shared" si="7"/>
        <v>833877</v>
      </c>
      <c r="G44" s="42">
        <f t="shared" si="8"/>
        <v>1048529</v>
      </c>
    </row>
    <row r="45" spans="1:9" x14ac:dyDescent="0.25">
      <c r="A45" s="42" t="str">
        <f t="shared" si="3"/>
        <v>BARCELONA</v>
      </c>
      <c r="B45" s="41">
        <f t="shared" si="4"/>
        <v>8075297</v>
      </c>
      <c r="C45" s="41">
        <f t="shared" si="5"/>
        <v>6139313</v>
      </c>
      <c r="D45" s="41">
        <f t="shared" si="6"/>
        <v>2</v>
      </c>
      <c r="E45" s="42" t="str">
        <f t="shared" si="2"/>
        <v>CEUTA</v>
      </c>
      <c r="F45" s="42">
        <f t="shared" si="7"/>
        <v>637080</v>
      </c>
      <c r="G45" s="42">
        <f t="shared" si="8"/>
        <v>260770</v>
      </c>
    </row>
    <row r="46" spans="1:9" x14ac:dyDescent="0.25">
      <c r="A46" s="42" t="str">
        <f t="shared" si="3"/>
        <v>BILBAO</v>
      </c>
      <c r="B46" s="41">
        <f t="shared" si="4"/>
        <v>833877</v>
      </c>
      <c r="C46" s="41">
        <f t="shared" si="5"/>
        <v>1048529</v>
      </c>
      <c r="D46" s="41">
        <f t="shared" si="6"/>
        <v>7</v>
      </c>
      <c r="E46" s="42" t="str">
        <f t="shared" si="2"/>
        <v>SANTA CRUZ DE TENERIFE</v>
      </c>
      <c r="F46" s="42">
        <f t="shared" si="7"/>
        <v>248710</v>
      </c>
      <c r="G46" s="42">
        <f t="shared" si="8"/>
        <v>394544</v>
      </c>
    </row>
    <row r="47" spans="1:9" x14ac:dyDescent="0.25">
      <c r="A47" s="42" t="str">
        <f t="shared" si="3"/>
        <v>CARTAGENA</v>
      </c>
      <c r="B47" s="41">
        <f t="shared" si="4"/>
        <v>6922</v>
      </c>
      <c r="C47" s="41">
        <f t="shared" si="5"/>
        <v>2</v>
      </c>
      <c r="D47" s="41">
        <f t="shared" si="6"/>
        <v>17</v>
      </c>
      <c r="E47" s="42" t="str">
        <f t="shared" si="2"/>
        <v>BAHIA DE CADIZ</v>
      </c>
      <c r="F47" s="42">
        <f t="shared" si="7"/>
        <v>150847</v>
      </c>
      <c r="G47" s="42">
        <f t="shared" si="8"/>
        <v>35095</v>
      </c>
    </row>
    <row r="48" spans="1:9" x14ac:dyDescent="0.25">
      <c r="A48" s="42" t="str">
        <f t="shared" si="3"/>
        <v>CASTELLON</v>
      </c>
      <c r="B48" s="41">
        <f t="shared" si="4"/>
        <v>2010</v>
      </c>
      <c r="C48" s="41">
        <f t="shared" si="5"/>
        <v>7482</v>
      </c>
      <c r="D48" s="41">
        <f t="shared" si="6"/>
        <v>19</v>
      </c>
      <c r="E48" s="42" t="str">
        <f t="shared" si="2"/>
        <v>GIJON</v>
      </c>
      <c r="F48" s="42">
        <f t="shared" si="7"/>
        <v>123509</v>
      </c>
      <c r="G48" s="42">
        <f t="shared" si="8"/>
        <v>0</v>
      </c>
    </row>
    <row r="49" spans="1:7" x14ac:dyDescent="0.25">
      <c r="A49" s="42" t="str">
        <f t="shared" si="3"/>
        <v>CEUTA</v>
      </c>
      <c r="B49" s="41">
        <f t="shared" si="4"/>
        <v>637080</v>
      </c>
      <c r="C49" s="41">
        <f t="shared" si="5"/>
        <v>260770</v>
      </c>
      <c r="D49" s="41">
        <f t="shared" si="6"/>
        <v>8</v>
      </c>
      <c r="E49" s="42" t="str">
        <f t="shared" si="2"/>
        <v>VIGO</v>
      </c>
      <c r="F49" s="42">
        <f t="shared" si="7"/>
        <v>72777</v>
      </c>
      <c r="G49" s="42">
        <f t="shared" si="8"/>
        <v>52444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BALEARES</v>
      </c>
      <c r="F50" s="42">
        <f t="shared" si="7"/>
        <v>18133</v>
      </c>
      <c r="G50" s="42">
        <f t="shared" si="8"/>
        <v>55711</v>
      </c>
    </row>
    <row r="51" spans="1:7" x14ac:dyDescent="0.25">
      <c r="A51" s="42" t="str">
        <f t="shared" si="3"/>
        <v>GIJON</v>
      </c>
      <c r="B51" s="41">
        <f t="shared" si="4"/>
        <v>123509</v>
      </c>
      <c r="C51" s="41">
        <f t="shared" si="5"/>
        <v>0</v>
      </c>
      <c r="D51" s="41">
        <f t="shared" si="6"/>
        <v>11</v>
      </c>
      <c r="E51" s="42" t="str">
        <f t="shared" si="2"/>
        <v>AVILES</v>
      </c>
      <c r="F51" s="42">
        <f t="shared" si="7"/>
        <v>14646</v>
      </c>
      <c r="G51" s="42">
        <f t="shared" si="8"/>
        <v>38534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8913</v>
      </c>
      <c r="G52" s="42">
        <f t="shared" si="8"/>
        <v>1845</v>
      </c>
    </row>
    <row r="53" spans="1:7" x14ac:dyDescent="0.25">
      <c r="A53" s="42" t="str">
        <f t="shared" si="3"/>
        <v>LAS PALMAS</v>
      </c>
      <c r="B53" s="41">
        <f t="shared" si="4"/>
        <v>7350826</v>
      </c>
      <c r="C53" s="41">
        <f t="shared" si="5"/>
        <v>6997862</v>
      </c>
      <c r="D53" s="41">
        <f t="shared" si="6"/>
        <v>4</v>
      </c>
      <c r="E53" s="42" t="str">
        <f t="shared" si="2"/>
        <v>MOTRIL</v>
      </c>
      <c r="F53" s="42">
        <f t="shared" si="7"/>
        <v>7692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1618803</v>
      </c>
      <c r="C54" s="41">
        <f t="shared" si="5"/>
        <v>1495118</v>
      </c>
      <c r="D54" s="41">
        <f t="shared" si="6"/>
        <v>6</v>
      </c>
      <c r="E54" s="42" t="str">
        <f t="shared" si="2"/>
        <v>CARTAGENA</v>
      </c>
      <c r="F54" s="42">
        <f t="shared" si="7"/>
        <v>6922</v>
      </c>
      <c r="G54" s="42">
        <f t="shared" si="8"/>
        <v>2</v>
      </c>
    </row>
    <row r="55" spans="1:7" x14ac:dyDescent="0.25">
      <c r="A55" s="42" t="str">
        <f t="shared" si="3"/>
        <v>MARIN Y RIA DE PONTEVEDRA</v>
      </c>
      <c r="B55" s="41">
        <f t="shared" si="4"/>
        <v>335</v>
      </c>
      <c r="C55" s="41">
        <f t="shared" si="5"/>
        <v>0</v>
      </c>
      <c r="D55" s="41">
        <f t="shared" si="6"/>
        <v>20</v>
      </c>
      <c r="E55" s="42" t="str">
        <f t="shared" si="2"/>
        <v>SEVILLA</v>
      </c>
      <c r="F55" s="42">
        <f t="shared" ref="F55:F65" si="9">LOOKUP(E55,$A$38:$A$65,$B$38:$B$65)</f>
        <v>3889</v>
      </c>
      <c r="G55" s="42">
        <f t="shared" si="8"/>
        <v>408</v>
      </c>
    </row>
    <row r="56" spans="1:7" x14ac:dyDescent="0.25">
      <c r="A56" s="42" t="str">
        <f t="shared" si="3"/>
        <v>MELILLA</v>
      </c>
      <c r="B56" s="41">
        <f t="shared" si="4"/>
        <v>10</v>
      </c>
      <c r="C56" s="41">
        <f t="shared" si="5"/>
        <v>0</v>
      </c>
      <c r="D56" s="41">
        <f t="shared" si="6"/>
        <v>21</v>
      </c>
      <c r="E56" s="42" t="str">
        <f t="shared" si="2"/>
        <v>CASTELLON</v>
      </c>
      <c r="F56" s="42">
        <f t="shared" si="9"/>
        <v>2010</v>
      </c>
      <c r="G56" s="42">
        <f t="shared" si="8"/>
        <v>7482</v>
      </c>
    </row>
    <row r="57" spans="1:7" x14ac:dyDescent="0.25">
      <c r="A57" s="42" t="str">
        <f t="shared" si="3"/>
        <v>MOTRIL</v>
      </c>
      <c r="B57" s="41">
        <f t="shared" si="4"/>
        <v>7692</v>
      </c>
      <c r="C57" s="41">
        <f t="shared" si="5"/>
        <v>0</v>
      </c>
      <c r="D57" s="41">
        <f t="shared" si="6"/>
        <v>16</v>
      </c>
      <c r="E57" s="42" t="str">
        <f t="shared" si="2"/>
        <v>MARIN Y RIA DE PONTEVEDRA</v>
      </c>
      <c r="F57" s="42">
        <f t="shared" si="9"/>
        <v>335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MELILLA</v>
      </c>
      <c r="F58" s="42">
        <f t="shared" si="9"/>
        <v>10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248710</v>
      </c>
      <c r="C59" s="41">
        <f t="shared" si="5"/>
        <v>394544</v>
      </c>
      <c r="D59" s="41">
        <f t="shared" si="6"/>
        <v>9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8913</v>
      </c>
      <c r="C60" s="41">
        <f t="shared" si="5"/>
        <v>1845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3889</v>
      </c>
      <c r="C61" s="41">
        <f t="shared" si="5"/>
        <v>408</v>
      </c>
      <c r="D61" s="41">
        <f t="shared" si="6"/>
        <v>18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2071608</v>
      </c>
      <c r="C62" s="41">
        <f t="shared" si="5"/>
        <v>1997836</v>
      </c>
      <c r="D62" s="41">
        <f t="shared" si="6"/>
        <v>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7947251</v>
      </c>
      <c r="C63" s="41">
        <f t="shared" si="5"/>
        <v>7457592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72777</v>
      </c>
      <c r="C64" s="41">
        <f t="shared" si="5"/>
        <v>52444</v>
      </c>
      <c r="D64" s="41">
        <f t="shared" si="6"/>
        <v>12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2" customFormat="1" ht="22.5" customHeight="1" x14ac:dyDescent="0.35">
      <c r="F1" s="3" t="s">
        <v>80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29">
        <v>0</v>
      </c>
      <c r="C7" s="29">
        <v>0</v>
      </c>
      <c r="D7" s="29">
        <v>0</v>
      </c>
      <c r="E7" s="29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0">
        <v>0</v>
      </c>
      <c r="C8" s="30">
        <v>0</v>
      </c>
      <c r="D8" s="30">
        <v>0</v>
      </c>
      <c r="E8" s="30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29">
        <v>0</v>
      </c>
      <c r="C9" s="29">
        <v>0</v>
      </c>
      <c r="D9" s="29">
        <v>0</v>
      </c>
      <c r="E9" s="29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0">
        <v>0</v>
      </c>
      <c r="C10" s="30">
        <v>0</v>
      </c>
      <c r="D10" s="30">
        <v>0</v>
      </c>
      <c r="E10" s="30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29">
        <v>2719861</v>
      </c>
      <c r="C11" s="29">
        <v>3276466</v>
      </c>
      <c r="D11" s="29">
        <v>25102879</v>
      </c>
      <c r="E11" s="29">
        <v>26568330</v>
      </c>
      <c r="F11" s="10">
        <f t="shared" si="0"/>
        <v>5.8377805987910847</v>
      </c>
      <c r="G11" s="1"/>
      <c r="H11" s="1"/>
      <c r="I11" s="1"/>
    </row>
    <row r="12" spans="1:12" x14ac:dyDescent="0.25">
      <c r="A12" s="11" t="s">
        <v>46</v>
      </c>
      <c r="B12" s="30">
        <v>7438</v>
      </c>
      <c r="C12" s="30">
        <v>12637</v>
      </c>
      <c r="D12" s="30">
        <v>29173</v>
      </c>
      <c r="E12" s="30">
        <v>85995</v>
      </c>
      <c r="F12" s="13">
        <f t="shared" si="0"/>
        <v>194.77599149898879</v>
      </c>
      <c r="G12" s="1"/>
      <c r="H12" s="1"/>
      <c r="I12" s="1"/>
    </row>
    <row r="13" spans="1:12" x14ac:dyDescent="0.25">
      <c r="A13" s="8" t="s">
        <v>47</v>
      </c>
      <c r="B13" s="29">
        <v>334</v>
      </c>
      <c r="C13" s="29">
        <v>253</v>
      </c>
      <c r="D13" s="29">
        <v>24363</v>
      </c>
      <c r="E13" s="29">
        <v>3791</v>
      </c>
      <c r="F13" s="10">
        <f t="shared" si="0"/>
        <v>-84.43951894265895</v>
      </c>
      <c r="G13" s="1"/>
      <c r="H13" s="1"/>
      <c r="I13" s="1"/>
    </row>
    <row r="14" spans="1:12" x14ac:dyDescent="0.25">
      <c r="A14" s="11" t="s">
        <v>48</v>
      </c>
      <c r="B14" s="30">
        <v>570014</v>
      </c>
      <c r="C14" s="30">
        <v>799963</v>
      </c>
      <c r="D14" s="30">
        <v>5930312</v>
      </c>
      <c r="E14" s="30">
        <v>7456641</v>
      </c>
      <c r="F14" s="13">
        <f t="shared" si="0"/>
        <v>25.737752077799612</v>
      </c>
      <c r="G14" s="1"/>
      <c r="H14" s="1"/>
      <c r="I14" s="1"/>
    </row>
    <row r="15" spans="1:12" x14ac:dyDescent="0.25">
      <c r="A15" s="8" t="s">
        <v>49</v>
      </c>
      <c r="B15" s="29">
        <v>17166</v>
      </c>
      <c r="C15" s="29">
        <v>8135</v>
      </c>
      <c r="D15" s="29">
        <v>114258</v>
      </c>
      <c r="E15" s="29">
        <v>112313</v>
      </c>
      <c r="F15" s="10">
        <f t="shared" si="0"/>
        <v>-1.7022878047926611</v>
      </c>
      <c r="G15" s="1"/>
      <c r="H15" s="1"/>
      <c r="I15" s="1"/>
    </row>
    <row r="16" spans="1:12" x14ac:dyDescent="0.25">
      <c r="A16" s="11" t="s">
        <v>50</v>
      </c>
      <c r="B16" s="30">
        <v>0</v>
      </c>
      <c r="C16" s="30">
        <v>0</v>
      </c>
      <c r="D16" s="30">
        <v>0</v>
      </c>
      <c r="E16" s="30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29">
        <v>586</v>
      </c>
      <c r="C17" s="29">
        <v>254</v>
      </c>
      <c r="D17" s="29">
        <v>7276</v>
      </c>
      <c r="E17" s="29">
        <v>2010</v>
      </c>
      <c r="F17" s="10">
        <f t="shared" si="0"/>
        <v>-72.37493128092359</v>
      </c>
      <c r="G17" s="1"/>
      <c r="H17" s="1"/>
      <c r="I17" s="1"/>
    </row>
    <row r="18" spans="1:9" x14ac:dyDescent="0.25">
      <c r="A18" s="11" t="s">
        <v>52</v>
      </c>
      <c r="B18" s="30">
        <v>0</v>
      </c>
      <c r="C18" s="30">
        <v>0</v>
      </c>
      <c r="D18" s="30">
        <v>0</v>
      </c>
      <c r="E18" s="30">
        <v>50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29">
        <v>0</v>
      </c>
      <c r="C19" s="29">
        <v>0</v>
      </c>
      <c r="D19" s="29">
        <v>0</v>
      </c>
      <c r="E19" s="2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0">
        <v>0</v>
      </c>
      <c r="C20" s="30">
        <v>0</v>
      </c>
      <c r="D20" s="30">
        <v>0</v>
      </c>
      <c r="E20" s="30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29">
        <v>0</v>
      </c>
      <c r="C21" s="29">
        <v>0</v>
      </c>
      <c r="D21" s="29">
        <v>0</v>
      </c>
      <c r="E21" s="29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0">
        <v>723418</v>
      </c>
      <c r="C22" s="30">
        <v>857496</v>
      </c>
      <c r="D22" s="30">
        <v>6879391</v>
      </c>
      <c r="E22" s="30">
        <v>7087225</v>
      </c>
      <c r="F22" s="13">
        <f t="shared" si="0"/>
        <v>3.0211104442239076</v>
      </c>
      <c r="G22" s="1"/>
      <c r="H22" s="1"/>
      <c r="I22" s="1"/>
    </row>
    <row r="23" spans="1:9" x14ac:dyDescent="0.25">
      <c r="A23" s="8" t="s">
        <v>57</v>
      </c>
      <c r="B23" s="29">
        <v>185817</v>
      </c>
      <c r="C23" s="29">
        <v>113569</v>
      </c>
      <c r="D23" s="29">
        <v>1494901</v>
      </c>
      <c r="E23" s="29">
        <v>1617550</v>
      </c>
      <c r="F23" s="10">
        <f t="shared" si="0"/>
        <v>8.2044897956453298</v>
      </c>
      <c r="G23" s="1"/>
      <c r="H23" s="1"/>
      <c r="I23" s="1"/>
    </row>
    <row r="24" spans="1:9" x14ac:dyDescent="0.25">
      <c r="A24" s="11" t="s">
        <v>58</v>
      </c>
      <c r="B24" s="30">
        <v>0</v>
      </c>
      <c r="C24" s="30">
        <v>0</v>
      </c>
      <c r="D24" s="30">
        <v>0</v>
      </c>
      <c r="E24" s="30">
        <v>335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29">
        <v>0</v>
      </c>
      <c r="C25" s="29">
        <v>0</v>
      </c>
      <c r="D25" s="29">
        <v>0</v>
      </c>
      <c r="E25" s="29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0">
        <v>0</v>
      </c>
      <c r="C26" s="30">
        <v>0</v>
      </c>
      <c r="D26" s="30">
        <v>0</v>
      </c>
      <c r="E26" s="30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29">
        <v>0</v>
      </c>
      <c r="C27" s="29">
        <v>0</v>
      </c>
      <c r="D27" s="29">
        <v>0</v>
      </c>
      <c r="E27" s="2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0">
        <v>43156</v>
      </c>
      <c r="C28" s="30">
        <v>24269</v>
      </c>
      <c r="D28" s="30">
        <v>361797</v>
      </c>
      <c r="E28" s="30">
        <v>226577</v>
      </c>
      <c r="F28" s="13">
        <f t="shared" si="0"/>
        <v>-37.374549816609864</v>
      </c>
      <c r="G28" s="1"/>
      <c r="H28" s="1"/>
      <c r="I28" s="1"/>
    </row>
    <row r="29" spans="1:9" x14ac:dyDescent="0.25">
      <c r="A29" s="8" t="s">
        <v>63</v>
      </c>
      <c r="B29" s="29">
        <v>0</v>
      </c>
      <c r="C29" s="29">
        <v>0</v>
      </c>
      <c r="D29" s="29">
        <v>0</v>
      </c>
      <c r="E29" s="29">
        <v>6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0">
        <v>304</v>
      </c>
      <c r="C30" s="30">
        <v>0</v>
      </c>
      <c r="D30" s="30">
        <v>408</v>
      </c>
      <c r="E30" s="30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29">
        <v>2476</v>
      </c>
      <c r="C31" s="29">
        <v>0</v>
      </c>
      <c r="D31" s="29">
        <v>6113</v>
      </c>
      <c r="E31" s="29">
        <v>12510</v>
      </c>
      <c r="F31" s="10">
        <f t="shared" si="0"/>
        <v>104.64583674137086</v>
      </c>
      <c r="G31" s="1"/>
      <c r="H31" s="1"/>
      <c r="I31" s="1"/>
    </row>
    <row r="32" spans="1:9" x14ac:dyDescent="0.25">
      <c r="A32" s="11" t="s">
        <v>66</v>
      </c>
      <c r="B32" s="30">
        <v>878248</v>
      </c>
      <c r="C32" s="30">
        <v>864441</v>
      </c>
      <c r="D32" s="30">
        <v>7353390</v>
      </c>
      <c r="E32" s="30">
        <v>7918468</v>
      </c>
      <c r="F32" s="13">
        <f t="shared" si="0"/>
        <v>7.6845917325206443</v>
      </c>
      <c r="G32" s="1"/>
      <c r="H32" s="1"/>
      <c r="I32" s="1"/>
    </row>
    <row r="33" spans="1:9" x14ac:dyDescent="0.25">
      <c r="A33" s="8" t="s">
        <v>67</v>
      </c>
      <c r="B33" s="29">
        <v>2127</v>
      </c>
      <c r="C33" s="29">
        <v>6380</v>
      </c>
      <c r="D33" s="29">
        <v>42150</v>
      </c>
      <c r="E33" s="29">
        <v>30406</v>
      </c>
      <c r="F33" s="10">
        <f t="shared" si="0"/>
        <v>-27.862396204033217</v>
      </c>
      <c r="G33" s="1"/>
      <c r="H33" s="1"/>
      <c r="I33" s="1"/>
    </row>
    <row r="34" spans="1:9" x14ac:dyDescent="0.25">
      <c r="A34" s="11" t="s">
        <v>68</v>
      </c>
      <c r="B34" s="30">
        <v>0</v>
      </c>
      <c r="C34" s="30">
        <v>0</v>
      </c>
      <c r="D34" s="30">
        <v>0</v>
      </c>
      <c r="E34" s="30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5150945</v>
      </c>
      <c r="C35" s="15">
        <f t="shared" ref="C35:E35" si="1">SUM(C7:C34)</f>
        <v>5963863</v>
      </c>
      <c r="D35" s="15">
        <f t="shared" si="1"/>
        <v>47346411</v>
      </c>
      <c r="E35" s="15">
        <f t="shared" si="1"/>
        <v>51122207</v>
      </c>
      <c r="F35" s="16">
        <f t="shared" si="0"/>
        <v>7.9748304470216311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26568330</v>
      </c>
      <c r="G38" s="42">
        <f>LOOKUP(E38,$A$38:$A$65,$C$38:$C$65)</f>
        <v>25102879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VALENCIA</v>
      </c>
      <c r="F39" s="42">
        <f t="shared" ref="F39:F54" si="7">LOOKUP(E39,$A$38:$A$65,$B$38:$B$65)</f>
        <v>7918468</v>
      </c>
      <c r="G39" s="42">
        <f t="shared" ref="G39:G65" si="8">LOOKUP(E39,$A$38:$A$65,$C$38:$C$65)</f>
        <v>7353390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BARCELONA</v>
      </c>
      <c r="F40" s="42">
        <f t="shared" si="7"/>
        <v>7456641</v>
      </c>
      <c r="G40" s="42">
        <f t="shared" si="8"/>
        <v>5930312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7087225</v>
      </c>
      <c r="G41" s="42">
        <f t="shared" si="8"/>
        <v>6879391</v>
      </c>
    </row>
    <row r="42" spans="1:9" x14ac:dyDescent="0.25">
      <c r="A42" s="42" t="str">
        <f t="shared" si="3"/>
        <v>BAHIA DE ALGECIRAS</v>
      </c>
      <c r="B42" s="41">
        <f t="shared" si="4"/>
        <v>26568330</v>
      </c>
      <c r="C42" s="41">
        <f t="shared" si="5"/>
        <v>25102879</v>
      </c>
      <c r="D42" s="41">
        <f t="shared" si="6"/>
        <v>1</v>
      </c>
      <c r="E42" s="42" t="str">
        <f t="shared" si="2"/>
        <v>MALAGA</v>
      </c>
      <c r="F42" s="42">
        <f t="shared" si="7"/>
        <v>1617550</v>
      </c>
      <c r="G42" s="42">
        <f t="shared" si="8"/>
        <v>1494901</v>
      </c>
    </row>
    <row r="43" spans="1:9" x14ac:dyDescent="0.25">
      <c r="A43" s="42" t="str">
        <f t="shared" si="3"/>
        <v>BAHIA DE CADIZ</v>
      </c>
      <c r="B43" s="41">
        <f t="shared" si="4"/>
        <v>85995</v>
      </c>
      <c r="C43" s="41">
        <f t="shared" si="5"/>
        <v>29173</v>
      </c>
      <c r="D43" s="41">
        <f t="shared" si="6"/>
        <v>8</v>
      </c>
      <c r="E43" s="42" t="str">
        <f t="shared" si="2"/>
        <v>SANTA CRUZ DE TENERIFE</v>
      </c>
      <c r="F43" s="42">
        <f t="shared" si="7"/>
        <v>226577</v>
      </c>
      <c r="G43" s="42">
        <f t="shared" si="8"/>
        <v>361797</v>
      </c>
    </row>
    <row r="44" spans="1:9" x14ac:dyDescent="0.25">
      <c r="A44" s="42" t="str">
        <f t="shared" si="3"/>
        <v>BALEARES</v>
      </c>
      <c r="B44" s="41">
        <f t="shared" si="4"/>
        <v>3791</v>
      </c>
      <c r="C44" s="41">
        <f t="shared" si="5"/>
        <v>24363</v>
      </c>
      <c r="D44" s="41">
        <f t="shared" si="6"/>
        <v>11</v>
      </c>
      <c r="E44" s="42" t="str">
        <f t="shared" si="2"/>
        <v>BILBAO</v>
      </c>
      <c r="F44" s="42">
        <f t="shared" si="7"/>
        <v>112313</v>
      </c>
      <c r="G44" s="42">
        <f t="shared" si="8"/>
        <v>114258</v>
      </c>
    </row>
    <row r="45" spans="1:9" x14ac:dyDescent="0.25">
      <c r="A45" s="42" t="str">
        <f t="shared" si="3"/>
        <v>BARCELONA</v>
      </c>
      <c r="B45" s="41">
        <f t="shared" si="4"/>
        <v>7456641</v>
      </c>
      <c r="C45" s="41">
        <f t="shared" si="5"/>
        <v>5930312</v>
      </c>
      <c r="D45" s="41">
        <f t="shared" si="6"/>
        <v>3</v>
      </c>
      <c r="E45" s="42" t="str">
        <f t="shared" si="2"/>
        <v>BAHIA DE CADIZ</v>
      </c>
      <c r="F45" s="42">
        <f t="shared" si="7"/>
        <v>85995</v>
      </c>
      <c r="G45" s="42">
        <f t="shared" si="8"/>
        <v>29173</v>
      </c>
    </row>
    <row r="46" spans="1:9" x14ac:dyDescent="0.25">
      <c r="A46" s="42" t="str">
        <f t="shared" si="3"/>
        <v>BILBAO</v>
      </c>
      <c r="B46" s="41">
        <f t="shared" si="4"/>
        <v>112313</v>
      </c>
      <c r="C46" s="41">
        <f t="shared" si="5"/>
        <v>114258</v>
      </c>
      <c r="D46" s="41">
        <f t="shared" si="6"/>
        <v>7</v>
      </c>
      <c r="E46" s="42" t="str">
        <f t="shared" si="2"/>
        <v>VIGO</v>
      </c>
      <c r="F46" s="42">
        <f t="shared" si="7"/>
        <v>30406</v>
      </c>
      <c r="G46" s="42">
        <f t="shared" si="8"/>
        <v>42150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TARRAGONA</v>
      </c>
      <c r="F47" s="42">
        <f t="shared" si="7"/>
        <v>12510</v>
      </c>
      <c r="G47" s="42">
        <f t="shared" si="8"/>
        <v>6113</v>
      </c>
    </row>
    <row r="48" spans="1:9" x14ac:dyDescent="0.25">
      <c r="A48" s="42" t="str">
        <f t="shared" si="3"/>
        <v>CASTELLON</v>
      </c>
      <c r="B48" s="41">
        <f t="shared" si="4"/>
        <v>2010</v>
      </c>
      <c r="C48" s="41">
        <f t="shared" si="5"/>
        <v>7276</v>
      </c>
      <c r="D48" s="41">
        <f t="shared" si="6"/>
        <v>12</v>
      </c>
      <c r="E48" s="42" t="str">
        <f t="shared" si="2"/>
        <v>BALEARES</v>
      </c>
      <c r="F48" s="42">
        <f t="shared" si="7"/>
        <v>3791</v>
      </c>
      <c r="G48" s="42">
        <f t="shared" si="8"/>
        <v>24363</v>
      </c>
    </row>
    <row r="49" spans="1:7" x14ac:dyDescent="0.25">
      <c r="A49" s="42" t="str">
        <f t="shared" si="3"/>
        <v>CEUTA</v>
      </c>
      <c r="B49" s="41">
        <f t="shared" si="4"/>
        <v>50</v>
      </c>
      <c r="C49" s="41">
        <f t="shared" si="5"/>
        <v>0</v>
      </c>
      <c r="D49" s="41">
        <f t="shared" si="6"/>
        <v>14</v>
      </c>
      <c r="E49" s="42" t="str">
        <f t="shared" si="2"/>
        <v>CASTELLON</v>
      </c>
      <c r="F49" s="42">
        <f t="shared" si="7"/>
        <v>2010</v>
      </c>
      <c r="G49" s="42">
        <f t="shared" si="8"/>
        <v>7276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MARIN Y RIA DE PONTEVEDRA</v>
      </c>
      <c r="F50" s="42">
        <f t="shared" si="7"/>
        <v>335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CEUTA</v>
      </c>
      <c r="F51" s="42">
        <f t="shared" si="7"/>
        <v>50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6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7087225</v>
      </c>
      <c r="C53" s="41">
        <f t="shared" si="5"/>
        <v>6879391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1617550</v>
      </c>
      <c r="C54" s="41">
        <f t="shared" si="5"/>
        <v>1494901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335</v>
      </c>
      <c r="C55" s="41">
        <f t="shared" si="5"/>
        <v>0</v>
      </c>
      <c r="D55" s="41">
        <f t="shared" si="6"/>
        <v>13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226577</v>
      </c>
      <c r="C59" s="41">
        <f t="shared" si="5"/>
        <v>361797</v>
      </c>
      <c r="D59" s="41">
        <f t="shared" si="6"/>
        <v>6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6</v>
      </c>
      <c r="C60" s="41">
        <f t="shared" si="5"/>
        <v>0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408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12510</v>
      </c>
      <c r="C62" s="41">
        <f t="shared" si="5"/>
        <v>6113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7918468</v>
      </c>
      <c r="C63" s="41">
        <f t="shared" si="5"/>
        <v>7353390</v>
      </c>
      <c r="D63" s="41">
        <f t="shared" si="6"/>
        <v>2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30406</v>
      </c>
      <c r="C64" s="41">
        <f t="shared" si="5"/>
        <v>42150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2" customFormat="1" ht="22.5" customHeight="1" x14ac:dyDescent="0.35">
      <c r="F1" s="3" t="s">
        <v>81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1">
        <v>0</v>
      </c>
      <c r="C7" s="31">
        <v>3458</v>
      </c>
      <c r="D7" s="31">
        <v>0</v>
      </c>
      <c r="E7" s="31">
        <v>3458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2">
        <v>84735</v>
      </c>
      <c r="C8" s="32">
        <v>100572</v>
      </c>
      <c r="D8" s="32">
        <v>817324</v>
      </c>
      <c r="E8" s="32">
        <v>861134</v>
      </c>
      <c r="F8" s="13">
        <f t="shared" ref="F8:F35" si="0">((E8*100)/D8)-100</f>
        <v>5.3601754016766847</v>
      </c>
      <c r="G8" s="1"/>
      <c r="H8" s="1"/>
      <c r="I8" s="1"/>
    </row>
    <row r="9" spans="1:12" x14ac:dyDescent="0.25">
      <c r="A9" s="8" t="s">
        <v>43</v>
      </c>
      <c r="B9" s="31">
        <v>14</v>
      </c>
      <c r="C9" s="31">
        <v>15</v>
      </c>
      <c r="D9" s="31">
        <v>118</v>
      </c>
      <c r="E9" s="31">
        <v>330</v>
      </c>
      <c r="F9" s="10">
        <f t="shared" si="0"/>
        <v>179.66101694915255</v>
      </c>
      <c r="G9" s="1"/>
      <c r="H9" s="1"/>
      <c r="I9" s="1"/>
    </row>
    <row r="10" spans="1:12" x14ac:dyDescent="0.25">
      <c r="A10" s="11" t="s">
        <v>44</v>
      </c>
      <c r="B10" s="32">
        <v>6766</v>
      </c>
      <c r="C10" s="32">
        <v>4752</v>
      </c>
      <c r="D10" s="32">
        <v>68890</v>
      </c>
      <c r="E10" s="32">
        <v>55551</v>
      </c>
      <c r="F10" s="17">
        <f t="shared" si="0"/>
        <v>-19.362752213673971</v>
      </c>
      <c r="G10" s="1"/>
      <c r="H10" s="1"/>
      <c r="I10" s="1"/>
    </row>
    <row r="11" spans="1:12" x14ac:dyDescent="0.25">
      <c r="A11" s="8" t="s">
        <v>45</v>
      </c>
      <c r="B11" s="31">
        <v>2957896</v>
      </c>
      <c r="C11" s="31">
        <v>3471850</v>
      </c>
      <c r="D11" s="31">
        <v>26792240</v>
      </c>
      <c r="E11" s="31">
        <v>28463833</v>
      </c>
      <c r="F11" s="10">
        <f t="shared" si="0"/>
        <v>6.2390938570272567</v>
      </c>
      <c r="G11" s="1"/>
      <c r="H11" s="1"/>
      <c r="I11" s="1"/>
    </row>
    <row r="12" spans="1:12" x14ac:dyDescent="0.25">
      <c r="A12" s="11" t="s">
        <v>46</v>
      </c>
      <c r="B12" s="32">
        <v>101375</v>
      </c>
      <c r="C12" s="32">
        <v>113701</v>
      </c>
      <c r="D12" s="32">
        <v>825570</v>
      </c>
      <c r="E12" s="32">
        <v>955950</v>
      </c>
      <c r="F12" s="13">
        <f t="shared" si="0"/>
        <v>15.792725026345437</v>
      </c>
      <c r="G12" s="1"/>
      <c r="H12" s="1"/>
      <c r="I12" s="1"/>
    </row>
    <row r="13" spans="1:12" x14ac:dyDescent="0.25">
      <c r="A13" s="8" t="s">
        <v>47</v>
      </c>
      <c r="B13" s="31">
        <v>131135</v>
      </c>
      <c r="C13" s="31">
        <v>107346</v>
      </c>
      <c r="D13" s="31">
        <v>1044722</v>
      </c>
      <c r="E13" s="31">
        <v>1098153</v>
      </c>
      <c r="F13" s="10">
        <f t="shared" si="0"/>
        <v>5.1143749246210888</v>
      </c>
      <c r="G13" s="1"/>
      <c r="H13" s="1"/>
      <c r="I13" s="1"/>
    </row>
    <row r="14" spans="1:12" x14ac:dyDescent="0.25">
      <c r="A14" s="11" t="s">
        <v>48</v>
      </c>
      <c r="B14" s="32">
        <v>1545359</v>
      </c>
      <c r="C14" s="32">
        <v>1813621</v>
      </c>
      <c r="D14" s="32">
        <v>14924785</v>
      </c>
      <c r="E14" s="32">
        <v>16712935</v>
      </c>
      <c r="F14" s="13">
        <f t="shared" si="0"/>
        <v>11.981077114343691</v>
      </c>
      <c r="G14" s="1"/>
      <c r="H14" s="1"/>
      <c r="I14" s="1"/>
    </row>
    <row r="15" spans="1:12" x14ac:dyDescent="0.25">
      <c r="A15" s="8" t="s">
        <v>49</v>
      </c>
      <c r="B15" s="31">
        <v>459141</v>
      </c>
      <c r="C15" s="31">
        <v>472640</v>
      </c>
      <c r="D15" s="31">
        <v>3949423</v>
      </c>
      <c r="E15" s="31">
        <v>4104236</v>
      </c>
      <c r="F15" s="10">
        <f t="shared" si="0"/>
        <v>3.9198890572116483</v>
      </c>
      <c r="G15" s="1"/>
      <c r="H15" s="1"/>
      <c r="I15" s="1"/>
    </row>
    <row r="16" spans="1:12" x14ac:dyDescent="0.25">
      <c r="A16" s="11" t="s">
        <v>50</v>
      </c>
      <c r="B16" s="32">
        <v>30441</v>
      </c>
      <c r="C16" s="32">
        <v>17545</v>
      </c>
      <c r="D16" s="32">
        <v>273541</v>
      </c>
      <c r="E16" s="32">
        <v>264598</v>
      </c>
      <c r="F16" s="13">
        <f t="shared" si="0"/>
        <v>-3.2693453632179512</v>
      </c>
      <c r="G16" s="1"/>
      <c r="H16" s="1"/>
      <c r="I16" s="1"/>
    </row>
    <row r="17" spans="1:9" x14ac:dyDescent="0.25">
      <c r="A17" s="8" t="s">
        <v>51</v>
      </c>
      <c r="B17" s="31">
        <v>52302</v>
      </c>
      <c r="C17" s="31">
        <v>100867</v>
      </c>
      <c r="D17" s="31">
        <v>410838</v>
      </c>
      <c r="E17" s="31">
        <v>650190</v>
      </c>
      <c r="F17" s="10">
        <f t="shared" si="0"/>
        <v>58.259459933112311</v>
      </c>
      <c r="G17" s="1"/>
      <c r="H17" s="1"/>
      <c r="I17" s="1"/>
    </row>
    <row r="18" spans="1:9" x14ac:dyDescent="0.25">
      <c r="A18" s="11" t="s">
        <v>52</v>
      </c>
      <c r="B18" s="32">
        <v>5774</v>
      </c>
      <c r="C18" s="32">
        <v>5551</v>
      </c>
      <c r="D18" s="32">
        <v>43692</v>
      </c>
      <c r="E18" s="32">
        <v>41383</v>
      </c>
      <c r="F18" s="13">
        <f t="shared" si="0"/>
        <v>-5.2847203149317892</v>
      </c>
      <c r="G18" s="1"/>
      <c r="H18" s="1"/>
      <c r="I18" s="1"/>
    </row>
    <row r="19" spans="1:9" x14ac:dyDescent="0.25">
      <c r="A19" s="8" t="s">
        <v>53</v>
      </c>
      <c r="B19" s="31">
        <v>564</v>
      </c>
      <c r="C19" s="31">
        <v>67</v>
      </c>
      <c r="D19" s="31">
        <v>663</v>
      </c>
      <c r="E19" s="31">
        <v>865</v>
      </c>
      <c r="F19" s="10">
        <f t="shared" si="0"/>
        <v>30.467571644042238</v>
      </c>
      <c r="G19" s="1"/>
      <c r="H19" s="1"/>
      <c r="I19" s="1"/>
    </row>
    <row r="20" spans="1:9" x14ac:dyDescent="0.25">
      <c r="A20" s="11" t="s">
        <v>54</v>
      </c>
      <c r="B20" s="32">
        <v>5751</v>
      </c>
      <c r="C20" s="32">
        <v>10449</v>
      </c>
      <c r="D20" s="32">
        <v>50933</v>
      </c>
      <c r="E20" s="32">
        <v>54289</v>
      </c>
      <c r="F20" s="13">
        <f t="shared" si="0"/>
        <v>6.5890483576463197</v>
      </c>
      <c r="G20" s="1"/>
      <c r="H20" s="1"/>
      <c r="I20" s="1"/>
    </row>
    <row r="21" spans="1:9" x14ac:dyDescent="0.25">
      <c r="A21" s="8" t="s">
        <v>55</v>
      </c>
      <c r="B21" s="31">
        <v>0</v>
      </c>
      <c r="C21" s="31">
        <v>0</v>
      </c>
      <c r="D21" s="31">
        <v>0</v>
      </c>
      <c r="E21" s="31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2">
        <v>1042000</v>
      </c>
      <c r="C22" s="32">
        <v>1184652</v>
      </c>
      <c r="D22" s="32">
        <v>9764860</v>
      </c>
      <c r="E22" s="32">
        <v>10000133</v>
      </c>
      <c r="F22" s="13">
        <f t="shared" si="0"/>
        <v>2.409384261525517</v>
      </c>
      <c r="G22" s="1"/>
      <c r="H22" s="1"/>
      <c r="I22" s="1"/>
    </row>
    <row r="23" spans="1:9" x14ac:dyDescent="0.25">
      <c r="A23" s="8" t="s">
        <v>57</v>
      </c>
      <c r="B23" s="31">
        <v>187483</v>
      </c>
      <c r="C23" s="31">
        <v>117543</v>
      </c>
      <c r="D23" s="31">
        <v>1510976</v>
      </c>
      <c r="E23" s="31">
        <v>1674455</v>
      </c>
      <c r="F23" s="10">
        <f t="shared" si="0"/>
        <v>10.81943061967894</v>
      </c>
      <c r="G23" s="1"/>
      <c r="H23" s="1"/>
      <c r="I23" s="1"/>
    </row>
    <row r="24" spans="1:9" x14ac:dyDescent="0.25">
      <c r="A24" s="11" t="s">
        <v>58</v>
      </c>
      <c r="B24" s="32">
        <v>19372</v>
      </c>
      <c r="C24" s="32">
        <v>27963</v>
      </c>
      <c r="D24" s="32">
        <v>199903</v>
      </c>
      <c r="E24" s="32">
        <v>238823</v>
      </c>
      <c r="F24" s="13">
        <f t="shared" si="0"/>
        <v>19.469442679699654</v>
      </c>
      <c r="G24" s="1"/>
      <c r="H24" s="1"/>
      <c r="I24" s="1"/>
    </row>
    <row r="25" spans="1:9" x14ac:dyDescent="0.25">
      <c r="A25" s="8" t="s">
        <v>59</v>
      </c>
      <c r="B25" s="31">
        <v>11394</v>
      </c>
      <c r="C25" s="31">
        <v>14278</v>
      </c>
      <c r="D25" s="31">
        <v>92353</v>
      </c>
      <c r="E25" s="31">
        <v>113673</v>
      </c>
      <c r="F25" s="10">
        <f t="shared" si="0"/>
        <v>23.08533561443592</v>
      </c>
      <c r="G25" s="1"/>
      <c r="H25" s="1"/>
      <c r="I25" s="1"/>
    </row>
    <row r="26" spans="1:9" x14ac:dyDescent="0.25">
      <c r="A26" s="11" t="s">
        <v>60</v>
      </c>
      <c r="B26" s="32">
        <v>0</v>
      </c>
      <c r="C26" s="32">
        <v>0</v>
      </c>
      <c r="D26" s="32">
        <v>0</v>
      </c>
      <c r="E26" s="3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1">
        <v>34</v>
      </c>
      <c r="C27" s="31">
        <v>0</v>
      </c>
      <c r="D27" s="31">
        <v>34</v>
      </c>
      <c r="E27" s="31">
        <v>234</v>
      </c>
      <c r="F27" s="10">
        <f t="shared" si="0"/>
        <v>588.23529411764707</v>
      </c>
      <c r="G27" s="1"/>
      <c r="H27" s="1"/>
      <c r="I27" s="1"/>
    </row>
    <row r="28" spans="1:9" x14ac:dyDescent="0.25">
      <c r="A28" s="11" t="s">
        <v>62</v>
      </c>
      <c r="B28" s="32">
        <v>301218</v>
      </c>
      <c r="C28" s="32">
        <v>294971</v>
      </c>
      <c r="D28" s="32">
        <v>2710955</v>
      </c>
      <c r="E28" s="32">
        <v>2630808</v>
      </c>
      <c r="F28" s="13">
        <f t="shared" si="0"/>
        <v>-2.9564120392998063</v>
      </c>
      <c r="G28" s="1"/>
      <c r="H28" s="1"/>
      <c r="I28" s="1"/>
    </row>
    <row r="29" spans="1:9" x14ac:dyDescent="0.25">
      <c r="A29" s="8" t="s">
        <v>63</v>
      </c>
      <c r="B29" s="31">
        <v>49</v>
      </c>
      <c r="C29" s="31">
        <v>167</v>
      </c>
      <c r="D29" s="31">
        <v>975</v>
      </c>
      <c r="E29" s="31">
        <v>1280</v>
      </c>
      <c r="F29" s="10">
        <f t="shared" si="0"/>
        <v>31.28205128205127</v>
      </c>
      <c r="G29" s="1"/>
      <c r="H29" s="1"/>
      <c r="I29" s="1"/>
    </row>
    <row r="30" spans="1:9" x14ac:dyDescent="0.25">
      <c r="A30" s="11" t="s">
        <v>64</v>
      </c>
      <c r="B30" s="32">
        <v>64321</v>
      </c>
      <c r="C30" s="32">
        <v>84630</v>
      </c>
      <c r="D30" s="32">
        <v>577345</v>
      </c>
      <c r="E30" s="32">
        <v>645385</v>
      </c>
      <c r="F30" s="13">
        <f t="shared" si="0"/>
        <v>11.784981250378891</v>
      </c>
      <c r="G30" s="1"/>
      <c r="H30" s="1"/>
      <c r="I30" s="1"/>
    </row>
    <row r="31" spans="1:9" x14ac:dyDescent="0.25">
      <c r="A31" s="8" t="s">
        <v>65</v>
      </c>
      <c r="B31" s="31">
        <v>9280</v>
      </c>
      <c r="C31" s="31">
        <v>825</v>
      </c>
      <c r="D31" s="31">
        <v>48711</v>
      </c>
      <c r="E31" s="31">
        <v>39387</v>
      </c>
      <c r="F31" s="10">
        <f t="shared" si="0"/>
        <v>-19.141467019769664</v>
      </c>
      <c r="G31" s="1"/>
      <c r="H31" s="1"/>
      <c r="I31" s="1"/>
    </row>
    <row r="32" spans="1:9" x14ac:dyDescent="0.25">
      <c r="A32" s="11" t="s">
        <v>66</v>
      </c>
      <c r="B32" s="32">
        <v>2228054</v>
      </c>
      <c r="C32" s="32">
        <v>2333115</v>
      </c>
      <c r="D32" s="32">
        <v>19665831</v>
      </c>
      <c r="E32" s="32">
        <v>20859947</v>
      </c>
      <c r="F32" s="13">
        <f t="shared" si="0"/>
        <v>6.0720342811854664</v>
      </c>
      <c r="G32" s="1"/>
      <c r="H32" s="1"/>
      <c r="I32" s="1"/>
    </row>
    <row r="33" spans="1:9" x14ac:dyDescent="0.25">
      <c r="A33" s="8" t="s">
        <v>67</v>
      </c>
      <c r="B33" s="31">
        <v>171467</v>
      </c>
      <c r="C33" s="31">
        <v>210079</v>
      </c>
      <c r="D33" s="31">
        <v>1593613</v>
      </c>
      <c r="E33" s="31">
        <v>1748597</v>
      </c>
      <c r="F33" s="10">
        <f t="shared" si="0"/>
        <v>9.7253222708399107</v>
      </c>
      <c r="G33" s="1"/>
      <c r="H33" s="1"/>
      <c r="I33" s="1"/>
    </row>
    <row r="34" spans="1:9" x14ac:dyDescent="0.25">
      <c r="A34" s="11" t="s">
        <v>68</v>
      </c>
      <c r="B34" s="32">
        <v>0</v>
      </c>
      <c r="C34" s="32">
        <v>415</v>
      </c>
      <c r="D34" s="32">
        <v>0</v>
      </c>
      <c r="E34" s="32">
        <v>490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9415925</v>
      </c>
      <c r="C35" s="15">
        <f t="shared" ref="C35:E35" si="1">SUM(C7:C34)</f>
        <v>10491072</v>
      </c>
      <c r="D35" s="15">
        <f t="shared" si="1"/>
        <v>85368295</v>
      </c>
      <c r="E35" s="15">
        <f t="shared" si="1"/>
        <v>91220117</v>
      </c>
      <c r="F35" s="16">
        <f t="shared" si="0"/>
        <v>6.8547954483570237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3458</v>
      </c>
      <c r="C38" s="41">
        <f>D7</f>
        <v>0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28463833</v>
      </c>
      <c r="G38" s="42">
        <f>LOOKUP(E38,$A$38:$A$65,$C$38:$C$65)</f>
        <v>26792240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861134</v>
      </c>
      <c r="C39" s="41">
        <f t="shared" ref="C39:C65" si="5">D8</f>
        <v>817324</v>
      </c>
      <c r="D39" s="41">
        <f t="shared" ref="D39:D65" si="6">_xlfn.RANK.EQ(B39,$B$38:$B$65)+COUNTIF($B$38:$B$65,B39)-1</f>
        <v>11</v>
      </c>
      <c r="E39" s="42" t="str">
        <f t="shared" si="2"/>
        <v>VALENCIA</v>
      </c>
      <c r="F39" s="42">
        <f t="shared" ref="F39:F54" si="7">LOOKUP(E39,$A$38:$A$65,$B$38:$B$65)</f>
        <v>20859947</v>
      </c>
      <c r="G39" s="42">
        <f t="shared" ref="G39:G65" si="8">LOOKUP(E39,$A$38:$A$65,$C$38:$C$65)</f>
        <v>19665831</v>
      </c>
    </row>
    <row r="40" spans="1:9" x14ac:dyDescent="0.25">
      <c r="A40" s="42" t="str">
        <f t="shared" si="3"/>
        <v>ALMERIA</v>
      </c>
      <c r="B40" s="41">
        <f t="shared" si="4"/>
        <v>330</v>
      </c>
      <c r="C40" s="41">
        <f t="shared" si="5"/>
        <v>118</v>
      </c>
      <c r="D40" s="41">
        <f t="shared" si="6"/>
        <v>25</v>
      </c>
      <c r="E40" s="42" t="str">
        <f t="shared" si="2"/>
        <v>BARCELONA</v>
      </c>
      <c r="F40" s="42">
        <f t="shared" si="7"/>
        <v>16712935</v>
      </c>
      <c r="G40" s="42">
        <f t="shared" si="8"/>
        <v>14924785</v>
      </c>
    </row>
    <row r="41" spans="1:9" x14ac:dyDescent="0.25">
      <c r="A41" s="42" t="str">
        <f t="shared" si="3"/>
        <v>AVILES</v>
      </c>
      <c r="B41" s="41">
        <f t="shared" si="4"/>
        <v>55551</v>
      </c>
      <c r="C41" s="41">
        <f t="shared" si="5"/>
        <v>68890</v>
      </c>
      <c r="D41" s="41">
        <f t="shared" si="6"/>
        <v>17</v>
      </c>
      <c r="E41" s="42" t="str">
        <f t="shared" si="2"/>
        <v>LAS PALMAS</v>
      </c>
      <c r="F41" s="42">
        <f t="shared" si="7"/>
        <v>10000133</v>
      </c>
      <c r="G41" s="42">
        <f t="shared" si="8"/>
        <v>9764860</v>
      </c>
    </row>
    <row r="42" spans="1:9" x14ac:dyDescent="0.25">
      <c r="A42" s="42" t="str">
        <f t="shared" si="3"/>
        <v>BAHIA DE ALGECIRAS</v>
      </c>
      <c r="B42" s="41">
        <f t="shared" si="4"/>
        <v>28463833</v>
      </c>
      <c r="C42" s="41">
        <f t="shared" si="5"/>
        <v>26792240</v>
      </c>
      <c r="D42" s="41">
        <f t="shared" si="6"/>
        <v>1</v>
      </c>
      <c r="E42" s="42" t="str">
        <f t="shared" si="2"/>
        <v>BILBAO</v>
      </c>
      <c r="F42" s="42">
        <f t="shared" si="7"/>
        <v>4104236</v>
      </c>
      <c r="G42" s="42">
        <f t="shared" si="8"/>
        <v>3949423</v>
      </c>
    </row>
    <row r="43" spans="1:9" x14ac:dyDescent="0.25">
      <c r="A43" s="42" t="str">
        <f t="shared" si="3"/>
        <v>BAHIA DE CADIZ</v>
      </c>
      <c r="B43" s="41">
        <f t="shared" si="4"/>
        <v>955950</v>
      </c>
      <c r="C43" s="41">
        <f t="shared" si="5"/>
        <v>825570</v>
      </c>
      <c r="D43" s="41">
        <f t="shared" si="6"/>
        <v>10</v>
      </c>
      <c r="E43" s="42" t="str">
        <f t="shared" si="2"/>
        <v>SANTA CRUZ DE TENERIFE</v>
      </c>
      <c r="F43" s="42">
        <f t="shared" si="7"/>
        <v>2630808</v>
      </c>
      <c r="G43" s="42">
        <f t="shared" si="8"/>
        <v>2710955</v>
      </c>
    </row>
    <row r="44" spans="1:9" x14ac:dyDescent="0.25">
      <c r="A44" s="42" t="str">
        <f t="shared" si="3"/>
        <v>BALEARES</v>
      </c>
      <c r="B44" s="41">
        <f t="shared" si="4"/>
        <v>1098153</v>
      </c>
      <c r="C44" s="41">
        <f t="shared" si="5"/>
        <v>1044722</v>
      </c>
      <c r="D44" s="41">
        <f t="shared" si="6"/>
        <v>9</v>
      </c>
      <c r="E44" s="42" t="str">
        <f t="shared" si="2"/>
        <v>VIGO</v>
      </c>
      <c r="F44" s="42">
        <f t="shared" si="7"/>
        <v>1748597</v>
      </c>
      <c r="G44" s="42">
        <f t="shared" si="8"/>
        <v>1593613</v>
      </c>
    </row>
    <row r="45" spans="1:9" x14ac:dyDescent="0.25">
      <c r="A45" s="42" t="str">
        <f t="shared" si="3"/>
        <v>BARCELONA</v>
      </c>
      <c r="B45" s="41">
        <f t="shared" si="4"/>
        <v>16712935</v>
      </c>
      <c r="C45" s="41">
        <f t="shared" si="5"/>
        <v>14924785</v>
      </c>
      <c r="D45" s="41">
        <f t="shared" si="6"/>
        <v>3</v>
      </c>
      <c r="E45" s="42" t="str">
        <f t="shared" si="2"/>
        <v>MALAGA</v>
      </c>
      <c r="F45" s="42">
        <f t="shared" si="7"/>
        <v>1674455</v>
      </c>
      <c r="G45" s="42">
        <f t="shared" si="8"/>
        <v>1510976</v>
      </c>
    </row>
    <row r="46" spans="1:9" x14ac:dyDescent="0.25">
      <c r="A46" s="42" t="str">
        <f t="shared" si="3"/>
        <v>BILBAO</v>
      </c>
      <c r="B46" s="41">
        <f t="shared" si="4"/>
        <v>4104236</v>
      </c>
      <c r="C46" s="41">
        <f t="shared" si="5"/>
        <v>3949423</v>
      </c>
      <c r="D46" s="41">
        <f t="shared" si="6"/>
        <v>5</v>
      </c>
      <c r="E46" s="42" t="str">
        <f t="shared" si="2"/>
        <v>BALEARES</v>
      </c>
      <c r="F46" s="42">
        <f t="shared" si="7"/>
        <v>1098153</v>
      </c>
      <c r="G46" s="42">
        <f t="shared" si="8"/>
        <v>1044722</v>
      </c>
    </row>
    <row r="47" spans="1:9" x14ac:dyDescent="0.25">
      <c r="A47" s="42" t="str">
        <f t="shared" si="3"/>
        <v>CARTAGENA</v>
      </c>
      <c r="B47" s="41">
        <f t="shared" si="4"/>
        <v>264598</v>
      </c>
      <c r="C47" s="41">
        <f t="shared" si="5"/>
        <v>273541</v>
      </c>
      <c r="D47" s="41">
        <f t="shared" si="6"/>
        <v>14</v>
      </c>
      <c r="E47" s="42" t="str">
        <f t="shared" si="2"/>
        <v>BAHIA DE CADIZ</v>
      </c>
      <c r="F47" s="42">
        <f t="shared" si="7"/>
        <v>955950</v>
      </c>
      <c r="G47" s="42">
        <f t="shared" si="8"/>
        <v>825570</v>
      </c>
    </row>
    <row r="48" spans="1:9" x14ac:dyDescent="0.25">
      <c r="A48" s="42" t="str">
        <f t="shared" si="3"/>
        <v>CASTELLON</v>
      </c>
      <c r="B48" s="41">
        <f t="shared" si="4"/>
        <v>650190</v>
      </c>
      <c r="C48" s="41">
        <f t="shared" si="5"/>
        <v>410838</v>
      </c>
      <c r="D48" s="41">
        <f t="shared" si="6"/>
        <v>12</v>
      </c>
      <c r="E48" s="42" t="str">
        <f t="shared" si="2"/>
        <v>ALICANTE</v>
      </c>
      <c r="F48" s="42">
        <f t="shared" si="7"/>
        <v>861134</v>
      </c>
      <c r="G48" s="42">
        <f t="shared" si="8"/>
        <v>817324</v>
      </c>
    </row>
    <row r="49" spans="1:7" x14ac:dyDescent="0.25">
      <c r="A49" s="42" t="str">
        <f t="shared" si="3"/>
        <v>CEUTA</v>
      </c>
      <c r="B49" s="41">
        <f t="shared" si="4"/>
        <v>41383</v>
      </c>
      <c r="C49" s="41">
        <f t="shared" si="5"/>
        <v>43692</v>
      </c>
      <c r="D49" s="41">
        <f t="shared" si="6"/>
        <v>19</v>
      </c>
      <c r="E49" s="42" t="str">
        <f t="shared" si="2"/>
        <v>CASTELLON</v>
      </c>
      <c r="F49" s="42">
        <f t="shared" si="7"/>
        <v>650190</v>
      </c>
      <c r="G49" s="42">
        <f t="shared" si="8"/>
        <v>410838</v>
      </c>
    </row>
    <row r="50" spans="1:7" x14ac:dyDescent="0.25">
      <c r="A50" s="42" t="str">
        <f t="shared" si="3"/>
        <v>FERROL-SAN CIBRAO</v>
      </c>
      <c r="B50" s="41">
        <f t="shared" si="4"/>
        <v>865</v>
      </c>
      <c r="C50" s="41">
        <f t="shared" si="5"/>
        <v>663</v>
      </c>
      <c r="D50" s="41">
        <f t="shared" si="6"/>
        <v>23</v>
      </c>
      <c r="E50" s="42" t="str">
        <f t="shared" si="2"/>
        <v>SEVILLA</v>
      </c>
      <c r="F50" s="42">
        <f t="shared" si="7"/>
        <v>645385</v>
      </c>
      <c r="G50" s="42">
        <f t="shared" si="8"/>
        <v>577345</v>
      </c>
    </row>
    <row r="51" spans="1:7" x14ac:dyDescent="0.25">
      <c r="A51" s="42" t="str">
        <f t="shared" si="3"/>
        <v>GIJON</v>
      </c>
      <c r="B51" s="41">
        <f t="shared" si="4"/>
        <v>54289</v>
      </c>
      <c r="C51" s="41">
        <f t="shared" si="5"/>
        <v>50933</v>
      </c>
      <c r="D51" s="41">
        <f t="shared" si="6"/>
        <v>18</v>
      </c>
      <c r="E51" s="42" t="str">
        <f t="shared" si="2"/>
        <v>CARTAGENA</v>
      </c>
      <c r="F51" s="42">
        <f t="shared" si="7"/>
        <v>264598</v>
      </c>
      <c r="G51" s="42">
        <f t="shared" si="8"/>
        <v>273541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MARIN Y RIA DE PONTEVEDRA</v>
      </c>
      <c r="F52" s="42">
        <f t="shared" si="7"/>
        <v>238823</v>
      </c>
      <c r="G52" s="42">
        <f t="shared" si="8"/>
        <v>199903</v>
      </c>
    </row>
    <row r="53" spans="1:7" x14ac:dyDescent="0.25">
      <c r="A53" s="42" t="str">
        <f t="shared" si="3"/>
        <v>LAS PALMAS</v>
      </c>
      <c r="B53" s="41">
        <f t="shared" si="4"/>
        <v>10000133</v>
      </c>
      <c r="C53" s="41">
        <f t="shared" si="5"/>
        <v>9764860</v>
      </c>
      <c r="D53" s="41">
        <f t="shared" si="6"/>
        <v>4</v>
      </c>
      <c r="E53" s="42" t="str">
        <f t="shared" si="2"/>
        <v>MELILLA</v>
      </c>
      <c r="F53" s="42">
        <f t="shared" si="7"/>
        <v>113673</v>
      </c>
      <c r="G53" s="42">
        <f t="shared" si="8"/>
        <v>92353</v>
      </c>
    </row>
    <row r="54" spans="1:7" x14ac:dyDescent="0.25">
      <c r="A54" s="42" t="str">
        <f t="shared" si="3"/>
        <v>MALAGA</v>
      </c>
      <c r="B54" s="41">
        <f t="shared" si="4"/>
        <v>1674455</v>
      </c>
      <c r="C54" s="41">
        <f t="shared" si="5"/>
        <v>1510976</v>
      </c>
      <c r="D54" s="41">
        <f t="shared" si="6"/>
        <v>8</v>
      </c>
      <c r="E54" s="42" t="str">
        <f t="shared" si="2"/>
        <v>AVILES</v>
      </c>
      <c r="F54" s="42">
        <f t="shared" si="7"/>
        <v>55551</v>
      </c>
      <c r="G54" s="42">
        <f t="shared" si="8"/>
        <v>68890</v>
      </c>
    </row>
    <row r="55" spans="1:7" x14ac:dyDescent="0.25">
      <c r="A55" s="42" t="str">
        <f t="shared" si="3"/>
        <v>MARIN Y RIA DE PONTEVEDRA</v>
      </c>
      <c r="B55" s="41">
        <f t="shared" si="4"/>
        <v>238823</v>
      </c>
      <c r="C55" s="41">
        <f t="shared" si="5"/>
        <v>199903</v>
      </c>
      <c r="D55" s="41">
        <f t="shared" si="6"/>
        <v>15</v>
      </c>
      <c r="E55" s="42" t="str">
        <f t="shared" si="2"/>
        <v>GIJON</v>
      </c>
      <c r="F55" s="42">
        <f t="shared" ref="F55:F65" si="9">LOOKUP(E55,$A$38:$A$65,$B$38:$B$65)</f>
        <v>54289</v>
      </c>
      <c r="G55" s="42">
        <f t="shared" si="8"/>
        <v>50933</v>
      </c>
    </row>
    <row r="56" spans="1:7" x14ac:dyDescent="0.25">
      <c r="A56" s="42" t="str">
        <f t="shared" si="3"/>
        <v>MELILLA</v>
      </c>
      <c r="B56" s="41">
        <f t="shared" si="4"/>
        <v>113673</v>
      </c>
      <c r="C56" s="41">
        <f t="shared" si="5"/>
        <v>92353</v>
      </c>
      <c r="D56" s="41">
        <f t="shared" si="6"/>
        <v>16</v>
      </c>
      <c r="E56" s="42" t="str">
        <f t="shared" si="2"/>
        <v>CEUTA</v>
      </c>
      <c r="F56" s="42">
        <f t="shared" si="9"/>
        <v>41383</v>
      </c>
      <c r="G56" s="42">
        <f t="shared" si="8"/>
        <v>43692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TARRAGONA</v>
      </c>
      <c r="F57" s="42">
        <f t="shared" si="9"/>
        <v>39387</v>
      </c>
      <c r="G57" s="42">
        <f t="shared" si="8"/>
        <v>48711</v>
      </c>
    </row>
    <row r="58" spans="1:7" x14ac:dyDescent="0.25">
      <c r="A58" s="42" t="str">
        <f t="shared" si="3"/>
        <v>PASAIA</v>
      </c>
      <c r="B58" s="41">
        <f t="shared" si="4"/>
        <v>234</v>
      </c>
      <c r="C58" s="41">
        <f t="shared" si="5"/>
        <v>34</v>
      </c>
      <c r="D58" s="41">
        <f t="shared" si="6"/>
        <v>26</v>
      </c>
      <c r="E58" s="42" t="str">
        <f t="shared" si="2"/>
        <v>A CORUÑA</v>
      </c>
      <c r="F58" s="42">
        <f t="shared" si="9"/>
        <v>3458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2630808</v>
      </c>
      <c r="C59" s="41">
        <f t="shared" si="5"/>
        <v>2710955</v>
      </c>
      <c r="D59" s="41">
        <f t="shared" si="6"/>
        <v>6</v>
      </c>
      <c r="E59" s="42" t="str">
        <f t="shared" si="2"/>
        <v>SANTANDER</v>
      </c>
      <c r="F59" s="42">
        <f t="shared" si="9"/>
        <v>1280</v>
      </c>
      <c r="G59" s="42">
        <f t="shared" si="8"/>
        <v>975</v>
      </c>
    </row>
    <row r="60" spans="1:7" x14ac:dyDescent="0.25">
      <c r="A60" s="42" t="str">
        <f t="shared" si="3"/>
        <v>SANTANDER</v>
      </c>
      <c r="B60" s="41">
        <f t="shared" si="4"/>
        <v>1280</v>
      </c>
      <c r="C60" s="41">
        <f t="shared" si="5"/>
        <v>975</v>
      </c>
      <c r="D60" s="41">
        <f t="shared" si="6"/>
        <v>22</v>
      </c>
      <c r="E60" s="42" t="str">
        <f t="shared" si="2"/>
        <v>FERROL-SAN CIBRAO</v>
      </c>
      <c r="F60" s="42">
        <f t="shared" si="9"/>
        <v>865</v>
      </c>
      <c r="G60" s="42">
        <f t="shared" si="8"/>
        <v>663</v>
      </c>
    </row>
    <row r="61" spans="1:7" x14ac:dyDescent="0.25">
      <c r="A61" s="42" t="str">
        <f t="shared" si="3"/>
        <v>SEVILLA</v>
      </c>
      <c r="B61" s="41">
        <f t="shared" si="4"/>
        <v>645385</v>
      </c>
      <c r="C61" s="41">
        <f t="shared" si="5"/>
        <v>577345</v>
      </c>
      <c r="D61" s="41">
        <f t="shared" si="6"/>
        <v>13</v>
      </c>
      <c r="E61" s="42" t="str">
        <f t="shared" si="2"/>
        <v>VILAGARCIA</v>
      </c>
      <c r="F61" s="42">
        <f t="shared" si="9"/>
        <v>490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39387</v>
      </c>
      <c r="C62" s="41">
        <f t="shared" si="5"/>
        <v>48711</v>
      </c>
      <c r="D62" s="41">
        <f t="shared" si="6"/>
        <v>20</v>
      </c>
      <c r="E62" s="42" t="str">
        <f t="shared" si="2"/>
        <v>ALMERIA</v>
      </c>
      <c r="F62" s="42">
        <f t="shared" si="9"/>
        <v>330</v>
      </c>
      <c r="G62" s="42">
        <f t="shared" si="8"/>
        <v>118</v>
      </c>
    </row>
    <row r="63" spans="1:7" x14ac:dyDescent="0.25">
      <c r="A63" s="42" t="str">
        <f t="shared" si="3"/>
        <v>VALENCIA</v>
      </c>
      <c r="B63" s="41">
        <f t="shared" si="4"/>
        <v>20859947</v>
      </c>
      <c r="C63" s="41">
        <f t="shared" si="5"/>
        <v>19665831</v>
      </c>
      <c r="D63" s="41">
        <f t="shared" si="6"/>
        <v>2</v>
      </c>
      <c r="E63" s="42" t="str">
        <f t="shared" si="2"/>
        <v>PASAIA</v>
      </c>
      <c r="F63" s="42">
        <f t="shared" si="9"/>
        <v>234</v>
      </c>
      <c r="G63" s="42">
        <f t="shared" si="8"/>
        <v>34</v>
      </c>
    </row>
    <row r="64" spans="1:7" x14ac:dyDescent="0.25">
      <c r="A64" s="42" t="str">
        <f t="shared" si="3"/>
        <v>VIGO</v>
      </c>
      <c r="B64" s="41">
        <f t="shared" si="4"/>
        <v>1748597</v>
      </c>
      <c r="C64" s="41">
        <f t="shared" si="5"/>
        <v>1593613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490</v>
      </c>
      <c r="C65" s="41">
        <f t="shared" si="5"/>
        <v>0</v>
      </c>
      <c r="D65" s="41">
        <f t="shared" si="6"/>
        <v>24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82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3">
        <v>0</v>
      </c>
      <c r="C7" s="33">
        <v>0</v>
      </c>
      <c r="D7" s="33">
        <v>0</v>
      </c>
      <c r="E7" s="33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4">
        <v>28461</v>
      </c>
      <c r="C8" s="34">
        <v>27263</v>
      </c>
      <c r="D8" s="34">
        <v>246569</v>
      </c>
      <c r="E8" s="34">
        <v>229155</v>
      </c>
      <c r="F8" s="13">
        <f t="shared" ref="F8:F35" si="0">((E8*100)/D8)-100</f>
        <v>-7.0625261083104505</v>
      </c>
      <c r="G8" s="1"/>
      <c r="H8" s="1"/>
      <c r="I8" s="1"/>
    </row>
    <row r="9" spans="1:12" x14ac:dyDescent="0.25">
      <c r="A9" s="8" t="s">
        <v>43</v>
      </c>
      <c r="B9" s="33">
        <v>26804</v>
      </c>
      <c r="C9" s="33">
        <v>30000</v>
      </c>
      <c r="D9" s="33">
        <v>274478</v>
      </c>
      <c r="E9" s="33">
        <v>294509</v>
      </c>
      <c r="F9" s="10">
        <f t="shared" si="0"/>
        <v>7.2978526512142992</v>
      </c>
      <c r="G9" s="1"/>
      <c r="H9" s="1"/>
      <c r="I9" s="1"/>
    </row>
    <row r="10" spans="1:12" x14ac:dyDescent="0.25">
      <c r="A10" s="11" t="s">
        <v>44</v>
      </c>
      <c r="B10" s="34">
        <v>0</v>
      </c>
      <c r="C10" s="34">
        <v>0</v>
      </c>
      <c r="D10" s="34">
        <v>0</v>
      </c>
      <c r="E10" s="34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3">
        <v>213049</v>
      </c>
      <c r="C11" s="33">
        <v>222091</v>
      </c>
      <c r="D11" s="33">
        <v>2773024</v>
      </c>
      <c r="E11" s="33">
        <v>2880952</v>
      </c>
      <c r="F11" s="10">
        <f t="shared" si="0"/>
        <v>3.8920687307430484</v>
      </c>
      <c r="G11" s="1"/>
      <c r="H11" s="1"/>
      <c r="I11" s="1"/>
    </row>
    <row r="12" spans="1:12" x14ac:dyDescent="0.25">
      <c r="A12" s="11" t="s">
        <v>46</v>
      </c>
      <c r="B12" s="34">
        <v>144691</v>
      </c>
      <c r="C12" s="34">
        <v>144175</v>
      </c>
      <c r="D12" s="34">
        <v>1297618</v>
      </c>
      <c r="E12" s="34">
        <v>1298168</v>
      </c>
      <c r="F12" s="13">
        <f t="shared" si="0"/>
        <v>4.2385355320291751E-2</v>
      </c>
      <c r="G12" s="1"/>
      <c r="H12" s="1"/>
      <c r="I12" s="1"/>
    </row>
    <row r="13" spans="1:12" x14ac:dyDescent="0.25">
      <c r="A13" s="8" t="s">
        <v>47</v>
      </c>
      <c r="B13" s="33">
        <v>712573</v>
      </c>
      <c r="C13" s="33">
        <v>781096</v>
      </c>
      <c r="D13" s="33">
        <v>6539968</v>
      </c>
      <c r="E13" s="33">
        <v>7560877</v>
      </c>
      <c r="F13" s="10">
        <f t="shared" si="0"/>
        <v>15.610305738499022</v>
      </c>
      <c r="G13" s="1"/>
      <c r="H13" s="1"/>
      <c r="I13" s="1"/>
    </row>
    <row r="14" spans="1:12" x14ac:dyDescent="0.25">
      <c r="A14" s="11" t="s">
        <v>48</v>
      </c>
      <c r="B14" s="34">
        <v>703503</v>
      </c>
      <c r="C14" s="34">
        <v>796196</v>
      </c>
      <c r="D14" s="34">
        <v>5788636</v>
      </c>
      <c r="E14" s="34">
        <v>7074355</v>
      </c>
      <c r="F14" s="13">
        <f t="shared" si="0"/>
        <v>22.211087378788378</v>
      </c>
      <c r="G14" s="1"/>
      <c r="H14" s="1"/>
      <c r="I14" s="1"/>
    </row>
    <row r="15" spans="1:12" x14ac:dyDescent="0.25">
      <c r="A15" s="8" t="s">
        <v>49</v>
      </c>
      <c r="B15" s="33">
        <v>36054</v>
      </c>
      <c r="C15" s="33">
        <v>77018</v>
      </c>
      <c r="D15" s="33">
        <v>343774</v>
      </c>
      <c r="E15" s="33">
        <v>517684</v>
      </c>
      <c r="F15" s="10">
        <f t="shared" si="0"/>
        <v>50.588468005142914</v>
      </c>
      <c r="G15" s="1"/>
      <c r="H15" s="1"/>
      <c r="I15" s="1"/>
    </row>
    <row r="16" spans="1:12" x14ac:dyDescent="0.25">
      <c r="A16" s="11" t="s">
        <v>50</v>
      </c>
      <c r="B16" s="34">
        <v>0</v>
      </c>
      <c r="C16" s="34">
        <v>0</v>
      </c>
      <c r="D16" s="34">
        <v>2206</v>
      </c>
      <c r="E16" s="34">
        <v>0</v>
      </c>
      <c r="F16" s="17">
        <f t="shared" si="0"/>
        <v>-100</v>
      </c>
      <c r="G16" s="1"/>
      <c r="H16" s="1"/>
      <c r="I16" s="1"/>
    </row>
    <row r="17" spans="1:9" x14ac:dyDescent="0.25">
      <c r="A17" s="8" t="s">
        <v>51</v>
      </c>
      <c r="B17" s="33">
        <v>8382</v>
      </c>
      <c r="C17" s="33">
        <v>13225</v>
      </c>
      <c r="D17" s="33">
        <v>111741</v>
      </c>
      <c r="E17" s="33">
        <v>180448</v>
      </c>
      <c r="F17" s="10">
        <f t="shared" si="0"/>
        <v>61.487726080847665</v>
      </c>
      <c r="G17" s="1"/>
      <c r="H17" s="1"/>
      <c r="I17" s="1"/>
    </row>
    <row r="18" spans="1:9" x14ac:dyDescent="0.25">
      <c r="A18" s="11" t="s">
        <v>52</v>
      </c>
      <c r="B18" s="34">
        <v>75052</v>
      </c>
      <c r="C18" s="34">
        <v>80768</v>
      </c>
      <c r="D18" s="34">
        <v>616887</v>
      </c>
      <c r="E18" s="34">
        <v>637084</v>
      </c>
      <c r="F18" s="13">
        <f t="shared" si="0"/>
        <v>3.2740193909095154</v>
      </c>
      <c r="G18" s="1"/>
      <c r="H18" s="1"/>
      <c r="I18" s="1"/>
    </row>
    <row r="19" spans="1:9" x14ac:dyDescent="0.25">
      <c r="A19" s="8" t="s">
        <v>53</v>
      </c>
      <c r="B19" s="33">
        <v>16651</v>
      </c>
      <c r="C19" s="33">
        <v>22339</v>
      </c>
      <c r="D19" s="33">
        <v>127812</v>
      </c>
      <c r="E19" s="33">
        <v>158340</v>
      </c>
      <c r="F19" s="10">
        <f t="shared" si="0"/>
        <v>23.88508121303164</v>
      </c>
      <c r="G19" s="1"/>
      <c r="H19" s="1"/>
      <c r="I19" s="1"/>
    </row>
    <row r="20" spans="1:9" x14ac:dyDescent="0.25">
      <c r="A20" s="11" t="s">
        <v>54</v>
      </c>
      <c r="B20" s="34">
        <v>629</v>
      </c>
      <c r="C20" s="34">
        <v>0</v>
      </c>
      <c r="D20" s="34">
        <v>13810</v>
      </c>
      <c r="E20" s="34">
        <v>1012</v>
      </c>
      <c r="F20" s="13">
        <f t="shared" si="0"/>
        <v>-92.671976828385226</v>
      </c>
      <c r="G20" s="1"/>
      <c r="H20" s="1"/>
      <c r="I20" s="1"/>
    </row>
    <row r="21" spans="1:9" x14ac:dyDescent="0.25">
      <c r="A21" s="8" t="s">
        <v>55</v>
      </c>
      <c r="B21" s="33">
        <v>0</v>
      </c>
      <c r="C21" s="33">
        <v>0</v>
      </c>
      <c r="D21" s="33">
        <v>0</v>
      </c>
      <c r="E21" s="33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4">
        <v>253816</v>
      </c>
      <c r="C22" s="34">
        <v>265026</v>
      </c>
      <c r="D22" s="34">
        <v>2201451</v>
      </c>
      <c r="E22" s="34">
        <v>2246673</v>
      </c>
      <c r="F22" s="13">
        <f t="shared" si="0"/>
        <v>2.0541906224576394</v>
      </c>
      <c r="G22" s="1"/>
      <c r="H22" s="1"/>
      <c r="I22" s="1"/>
    </row>
    <row r="23" spans="1:9" x14ac:dyDescent="0.25">
      <c r="A23" s="8" t="s">
        <v>57</v>
      </c>
      <c r="B23" s="33">
        <v>33929</v>
      </c>
      <c r="C23" s="33">
        <v>17823</v>
      </c>
      <c r="D23" s="33">
        <v>285723</v>
      </c>
      <c r="E23" s="33">
        <v>290916</v>
      </c>
      <c r="F23" s="10">
        <f t="shared" si="0"/>
        <v>1.8174945664157178</v>
      </c>
      <c r="G23" s="1"/>
      <c r="H23" s="1"/>
      <c r="I23" s="1"/>
    </row>
    <row r="24" spans="1:9" x14ac:dyDescent="0.25">
      <c r="A24" s="11" t="s">
        <v>58</v>
      </c>
      <c r="B24" s="34">
        <v>0</v>
      </c>
      <c r="C24" s="34">
        <v>0</v>
      </c>
      <c r="D24" s="34">
        <v>0</v>
      </c>
      <c r="E24" s="34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3">
        <v>45407</v>
      </c>
      <c r="C25" s="33">
        <v>47613</v>
      </c>
      <c r="D25" s="33">
        <v>387532</v>
      </c>
      <c r="E25" s="33">
        <v>410472</v>
      </c>
      <c r="F25" s="10">
        <f t="shared" si="0"/>
        <v>5.9195111629491208</v>
      </c>
      <c r="G25" s="1"/>
      <c r="H25" s="1"/>
      <c r="I25" s="1"/>
    </row>
    <row r="26" spans="1:9" x14ac:dyDescent="0.25">
      <c r="A26" s="11" t="s">
        <v>60</v>
      </c>
      <c r="B26" s="34">
        <v>0</v>
      </c>
      <c r="C26" s="34">
        <v>0</v>
      </c>
      <c r="D26" s="34">
        <v>0</v>
      </c>
      <c r="E26" s="34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3">
        <v>38240</v>
      </c>
      <c r="C27" s="33">
        <v>39254</v>
      </c>
      <c r="D27" s="33">
        <v>353115</v>
      </c>
      <c r="E27" s="33">
        <v>380958</v>
      </c>
      <c r="F27" s="10">
        <f t="shared" si="0"/>
        <v>7.8849666539229446</v>
      </c>
      <c r="G27" s="1"/>
      <c r="H27" s="1"/>
      <c r="I27" s="1"/>
    </row>
    <row r="28" spans="1:9" x14ac:dyDescent="0.25">
      <c r="A28" s="11" t="s">
        <v>62</v>
      </c>
      <c r="B28" s="34">
        <v>307123</v>
      </c>
      <c r="C28" s="34">
        <v>308148</v>
      </c>
      <c r="D28" s="34">
        <v>2756259</v>
      </c>
      <c r="E28" s="34">
        <v>2777211</v>
      </c>
      <c r="F28" s="13">
        <f t="shared" si="0"/>
        <v>0.76016078314846425</v>
      </c>
      <c r="G28" s="1"/>
      <c r="H28" s="1"/>
      <c r="I28" s="1"/>
    </row>
    <row r="29" spans="1:9" x14ac:dyDescent="0.25">
      <c r="A29" s="8" t="s">
        <v>63</v>
      </c>
      <c r="B29" s="33">
        <v>80205</v>
      </c>
      <c r="C29" s="33">
        <v>75698</v>
      </c>
      <c r="D29" s="33">
        <v>649657</v>
      </c>
      <c r="E29" s="33">
        <v>693940</v>
      </c>
      <c r="F29" s="10">
        <f t="shared" si="0"/>
        <v>6.816366174766074</v>
      </c>
      <c r="G29" s="1"/>
      <c r="H29" s="1"/>
      <c r="I29" s="1"/>
    </row>
    <row r="30" spans="1:9" x14ac:dyDescent="0.25">
      <c r="A30" s="11" t="s">
        <v>64</v>
      </c>
      <c r="B30" s="34">
        <v>59751</v>
      </c>
      <c r="C30" s="34">
        <v>16721</v>
      </c>
      <c r="D30" s="34">
        <v>530827</v>
      </c>
      <c r="E30" s="34">
        <v>153960</v>
      </c>
      <c r="F30" s="13">
        <f t="shared" si="0"/>
        <v>-70.996200268637423</v>
      </c>
      <c r="G30" s="1"/>
      <c r="H30" s="1"/>
      <c r="I30" s="1"/>
    </row>
    <row r="31" spans="1:9" x14ac:dyDescent="0.25">
      <c r="A31" s="8" t="s">
        <v>65</v>
      </c>
      <c r="B31" s="33">
        <v>80679</v>
      </c>
      <c r="C31" s="33">
        <v>50662</v>
      </c>
      <c r="D31" s="33">
        <v>527995</v>
      </c>
      <c r="E31" s="33">
        <v>628940</v>
      </c>
      <c r="F31" s="10">
        <f t="shared" si="0"/>
        <v>19.118552259017605</v>
      </c>
      <c r="G31" s="1"/>
      <c r="H31" s="1"/>
      <c r="I31" s="1"/>
    </row>
    <row r="32" spans="1:9" x14ac:dyDescent="0.25">
      <c r="A32" s="11" t="s">
        <v>66</v>
      </c>
      <c r="B32" s="34">
        <v>333128</v>
      </c>
      <c r="C32" s="34">
        <v>388706</v>
      </c>
      <c r="D32" s="34">
        <v>2877332</v>
      </c>
      <c r="E32" s="34">
        <v>3066944</v>
      </c>
      <c r="F32" s="13">
        <f t="shared" si="0"/>
        <v>6.589854768236691</v>
      </c>
      <c r="G32" s="1"/>
      <c r="H32" s="1"/>
      <c r="I32" s="1"/>
    </row>
    <row r="33" spans="1:9" x14ac:dyDescent="0.25">
      <c r="A33" s="8" t="s">
        <v>67</v>
      </c>
      <c r="B33" s="33">
        <v>89212</v>
      </c>
      <c r="C33" s="33">
        <v>95617</v>
      </c>
      <c r="D33" s="33">
        <v>708155</v>
      </c>
      <c r="E33" s="33">
        <v>747301</v>
      </c>
      <c r="F33" s="10">
        <f t="shared" si="0"/>
        <v>5.5278858442007817</v>
      </c>
      <c r="G33" s="1"/>
      <c r="H33" s="1"/>
      <c r="I33" s="1"/>
    </row>
    <row r="34" spans="1:9" x14ac:dyDescent="0.25">
      <c r="A34" s="11" t="s">
        <v>68</v>
      </c>
      <c r="B34" s="34">
        <v>0</v>
      </c>
      <c r="C34" s="34">
        <v>0</v>
      </c>
      <c r="D34" s="34">
        <v>0</v>
      </c>
      <c r="E34" s="34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3287339</v>
      </c>
      <c r="C35" s="15">
        <f t="shared" ref="C35:E35" si="1">SUM(C7:C34)</f>
        <v>3499439</v>
      </c>
      <c r="D35" s="15">
        <f t="shared" si="1"/>
        <v>29414569</v>
      </c>
      <c r="E35" s="15">
        <f t="shared" si="1"/>
        <v>32229899</v>
      </c>
      <c r="F35" s="16">
        <f t="shared" si="0"/>
        <v>9.5712094234663141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BALEARES</v>
      </c>
      <c r="F38" s="42">
        <f>LOOKUP(E38,$A$38:$A$65,$B$38:$B$65)</f>
        <v>7560877</v>
      </c>
      <c r="G38" s="42">
        <f>LOOKUP(E38,$A$38:$A$65,$C$38:$C$65)</f>
        <v>6539968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229155</v>
      </c>
      <c r="C39" s="41">
        <f t="shared" ref="C39:C65" si="5">D8</f>
        <v>246569</v>
      </c>
      <c r="D39" s="41">
        <f t="shared" ref="D39:D65" si="6">_xlfn.RANK.EQ(B39,$B$38:$B$65)+COUNTIF($B$38:$B$65,B39)-1</f>
        <v>17</v>
      </c>
      <c r="E39" s="42" t="str">
        <f t="shared" si="2"/>
        <v>BARCELONA</v>
      </c>
      <c r="F39" s="42">
        <f t="shared" ref="F39:F54" si="7">LOOKUP(E39,$A$38:$A$65,$B$38:$B$65)</f>
        <v>7074355</v>
      </c>
      <c r="G39" s="42">
        <f t="shared" ref="G39:G65" si="8">LOOKUP(E39,$A$38:$A$65,$C$38:$C$65)</f>
        <v>5788636</v>
      </c>
    </row>
    <row r="40" spans="1:9" x14ac:dyDescent="0.25">
      <c r="A40" s="42" t="str">
        <f t="shared" si="3"/>
        <v>ALMERIA</v>
      </c>
      <c r="B40" s="41">
        <f t="shared" si="4"/>
        <v>294509</v>
      </c>
      <c r="C40" s="41">
        <f t="shared" si="5"/>
        <v>274478</v>
      </c>
      <c r="D40" s="41">
        <f t="shared" si="6"/>
        <v>15</v>
      </c>
      <c r="E40" s="42" t="str">
        <f t="shared" si="2"/>
        <v>VALENCIA</v>
      </c>
      <c r="F40" s="42">
        <f t="shared" si="7"/>
        <v>3066944</v>
      </c>
      <c r="G40" s="42">
        <f t="shared" si="8"/>
        <v>2877332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ALGECIRAS</v>
      </c>
      <c r="F41" s="42">
        <f t="shared" si="7"/>
        <v>2880952</v>
      </c>
      <c r="G41" s="42">
        <f t="shared" si="8"/>
        <v>2773024</v>
      </c>
    </row>
    <row r="42" spans="1:9" x14ac:dyDescent="0.25">
      <c r="A42" s="42" t="str">
        <f t="shared" si="3"/>
        <v>BAHIA DE ALGECIRAS</v>
      </c>
      <c r="B42" s="41">
        <f t="shared" si="4"/>
        <v>2880952</v>
      </c>
      <c r="C42" s="41">
        <f t="shared" si="5"/>
        <v>2773024</v>
      </c>
      <c r="D42" s="41">
        <f t="shared" si="6"/>
        <v>4</v>
      </c>
      <c r="E42" s="42" t="str">
        <f t="shared" si="2"/>
        <v>SANTA CRUZ DE TENERIFE</v>
      </c>
      <c r="F42" s="42">
        <f t="shared" si="7"/>
        <v>2777211</v>
      </c>
      <c r="G42" s="42">
        <f t="shared" si="8"/>
        <v>2756259</v>
      </c>
    </row>
    <row r="43" spans="1:9" x14ac:dyDescent="0.25">
      <c r="A43" s="42" t="str">
        <f t="shared" si="3"/>
        <v>BAHIA DE CADIZ</v>
      </c>
      <c r="B43" s="41">
        <f t="shared" si="4"/>
        <v>1298168</v>
      </c>
      <c r="C43" s="41">
        <f t="shared" si="5"/>
        <v>1297618</v>
      </c>
      <c r="D43" s="41">
        <f t="shared" si="6"/>
        <v>7</v>
      </c>
      <c r="E43" s="42" t="str">
        <f t="shared" si="2"/>
        <v>LAS PALMAS</v>
      </c>
      <c r="F43" s="42">
        <f t="shared" si="7"/>
        <v>2246673</v>
      </c>
      <c r="G43" s="42">
        <f t="shared" si="8"/>
        <v>2201451</v>
      </c>
    </row>
    <row r="44" spans="1:9" x14ac:dyDescent="0.25">
      <c r="A44" s="42" t="str">
        <f t="shared" si="3"/>
        <v>BALEARES</v>
      </c>
      <c r="B44" s="41">
        <f t="shared" si="4"/>
        <v>7560877</v>
      </c>
      <c r="C44" s="41">
        <f t="shared" si="5"/>
        <v>6539968</v>
      </c>
      <c r="D44" s="41">
        <f t="shared" si="6"/>
        <v>1</v>
      </c>
      <c r="E44" s="42" t="str">
        <f t="shared" si="2"/>
        <v>BAHIA DE CADIZ</v>
      </c>
      <c r="F44" s="42">
        <f t="shared" si="7"/>
        <v>1298168</v>
      </c>
      <c r="G44" s="42">
        <f t="shared" si="8"/>
        <v>1297618</v>
      </c>
    </row>
    <row r="45" spans="1:9" x14ac:dyDescent="0.25">
      <c r="A45" s="42" t="str">
        <f t="shared" si="3"/>
        <v>BARCELONA</v>
      </c>
      <c r="B45" s="41">
        <f t="shared" si="4"/>
        <v>7074355</v>
      </c>
      <c r="C45" s="41">
        <f t="shared" si="5"/>
        <v>5788636</v>
      </c>
      <c r="D45" s="41">
        <f t="shared" si="6"/>
        <v>2</v>
      </c>
      <c r="E45" s="42" t="str">
        <f t="shared" si="2"/>
        <v>VIGO</v>
      </c>
      <c r="F45" s="42">
        <f t="shared" si="7"/>
        <v>747301</v>
      </c>
      <c r="G45" s="42">
        <f t="shared" si="8"/>
        <v>708155</v>
      </c>
    </row>
    <row r="46" spans="1:9" x14ac:dyDescent="0.25">
      <c r="A46" s="42" t="str">
        <f t="shared" si="3"/>
        <v>BILBAO</v>
      </c>
      <c r="B46" s="41">
        <f t="shared" si="4"/>
        <v>517684</v>
      </c>
      <c r="C46" s="41">
        <f t="shared" si="5"/>
        <v>343774</v>
      </c>
      <c r="D46" s="41">
        <f t="shared" si="6"/>
        <v>12</v>
      </c>
      <c r="E46" s="42" t="str">
        <f t="shared" si="2"/>
        <v>SANTANDER</v>
      </c>
      <c r="F46" s="42">
        <f t="shared" si="7"/>
        <v>693940</v>
      </c>
      <c r="G46" s="42">
        <f t="shared" si="8"/>
        <v>649657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2206</v>
      </c>
      <c r="D47" s="41">
        <f t="shared" si="6"/>
        <v>28</v>
      </c>
      <c r="E47" s="42" t="str">
        <f t="shared" si="2"/>
        <v>CEUTA</v>
      </c>
      <c r="F47" s="42">
        <f t="shared" si="7"/>
        <v>637084</v>
      </c>
      <c r="G47" s="42">
        <f t="shared" si="8"/>
        <v>616887</v>
      </c>
    </row>
    <row r="48" spans="1:9" x14ac:dyDescent="0.25">
      <c r="A48" s="42" t="str">
        <f t="shared" si="3"/>
        <v>CASTELLON</v>
      </c>
      <c r="B48" s="41">
        <f t="shared" si="4"/>
        <v>180448</v>
      </c>
      <c r="C48" s="41">
        <f t="shared" si="5"/>
        <v>111741</v>
      </c>
      <c r="D48" s="41">
        <f t="shared" si="6"/>
        <v>18</v>
      </c>
      <c r="E48" s="42" t="str">
        <f t="shared" si="2"/>
        <v>TARRAGONA</v>
      </c>
      <c r="F48" s="42">
        <f t="shared" si="7"/>
        <v>628940</v>
      </c>
      <c r="G48" s="42">
        <f t="shared" si="8"/>
        <v>527995</v>
      </c>
    </row>
    <row r="49" spans="1:7" x14ac:dyDescent="0.25">
      <c r="A49" s="42" t="str">
        <f t="shared" si="3"/>
        <v>CEUTA</v>
      </c>
      <c r="B49" s="41">
        <f t="shared" si="4"/>
        <v>637084</v>
      </c>
      <c r="C49" s="41">
        <f t="shared" si="5"/>
        <v>616887</v>
      </c>
      <c r="D49" s="41">
        <f t="shared" si="6"/>
        <v>10</v>
      </c>
      <c r="E49" s="42" t="str">
        <f t="shared" si="2"/>
        <v>BILBAO</v>
      </c>
      <c r="F49" s="42">
        <f t="shared" si="7"/>
        <v>517684</v>
      </c>
      <c r="G49" s="42">
        <f t="shared" si="8"/>
        <v>343774</v>
      </c>
    </row>
    <row r="50" spans="1:7" x14ac:dyDescent="0.25">
      <c r="A50" s="42" t="str">
        <f t="shared" si="3"/>
        <v>FERROL-SAN CIBRAO</v>
      </c>
      <c r="B50" s="41">
        <f t="shared" si="4"/>
        <v>158340</v>
      </c>
      <c r="C50" s="41">
        <f t="shared" si="5"/>
        <v>127812</v>
      </c>
      <c r="D50" s="41">
        <f t="shared" si="6"/>
        <v>19</v>
      </c>
      <c r="E50" s="42" t="str">
        <f t="shared" si="2"/>
        <v>MELILLA</v>
      </c>
      <c r="F50" s="42">
        <f t="shared" si="7"/>
        <v>410472</v>
      </c>
      <c r="G50" s="42">
        <f t="shared" si="8"/>
        <v>387532</v>
      </c>
    </row>
    <row r="51" spans="1:7" x14ac:dyDescent="0.25">
      <c r="A51" s="42" t="str">
        <f t="shared" si="3"/>
        <v>GIJON</v>
      </c>
      <c r="B51" s="41">
        <f t="shared" si="4"/>
        <v>1012</v>
      </c>
      <c r="C51" s="41">
        <f t="shared" si="5"/>
        <v>13810</v>
      </c>
      <c r="D51" s="41">
        <f t="shared" si="6"/>
        <v>21</v>
      </c>
      <c r="E51" s="42" t="str">
        <f t="shared" si="2"/>
        <v>PASAIA</v>
      </c>
      <c r="F51" s="42">
        <f t="shared" si="7"/>
        <v>380958</v>
      </c>
      <c r="G51" s="42">
        <f t="shared" si="8"/>
        <v>353115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ALMERIA</v>
      </c>
      <c r="F52" s="42">
        <f t="shared" si="7"/>
        <v>294509</v>
      </c>
      <c r="G52" s="42">
        <f t="shared" si="8"/>
        <v>274478</v>
      </c>
    </row>
    <row r="53" spans="1:7" x14ac:dyDescent="0.25">
      <c r="A53" s="42" t="str">
        <f t="shared" si="3"/>
        <v>LAS PALMAS</v>
      </c>
      <c r="B53" s="41">
        <f t="shared" si="4"/>
        <v>2246673</v>
      </c>
      <c r="C53" s="41">
        <f t="shared" si="5"/>
        <v>2201451</v>
      </c>
      <c r="D53" s="41">
        <f t="shared" si="6"/>
        <v>6</v>
      </c>
      <c r="E53" s="42" t="str">
        <f t="shared" si="2"/>
        <v>MALAGA</v>
      </c>
      <c r="F53" s="42">
        <f t="shared" si="7"/>
        <v>290916</v>
      </c>
      <c r="G53" s="42">
        <f t="shared" si="8"/>
        <v>285723</v>
      </c>
    </row>
    <row r="54" spans="1:7" x14ac:dyDescent="0.25">
      <c r="A54" s="42" t="str">
        <f t="shared" si="3"/>
        <v>MALAGA</v>
      </c>
      <c r="B54" s="41">
        <f t="shared" si="4"/>
        <v>290916</v>
      </c>
      <c r="C54" s="41">
        <f t="shared" si="5"/>
        <v>285723</v>
      </c>
      <c r="D54" s="41">
        <f t="shared" si="6"/>
        <v>16</v>
      </c>
      <c r="E54" s="42" t="str">
        <f t="shared" si="2"/>
        <v>ALICANTE</v>
      </c>
      <c r="F54" s="42">
        <f t="shared" si="7"/>
        <v>229155</v>
      </c>
      <c r="G54" s="42">
        <f t="shared" si="8"/>
        <v>246569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CASTELLON</v>
      </c>
      <c r="F55" s="42">
        <f t="shared" ref="F55:F65" si="9">LOOKUP(E55,$A$38:$A$65,$B$38:$B$65)</f>
        <v>180448</v>
      </c>
      <c r="G55" s="42">
        <f t="shared" si="8"/>
        <v>111741</v>
      </c>
    </row>
    <row r="56" spans="1:7" x14ac:dyDescent="0.25">
      <c r="A56" s="42" t="str">
        <f t="shared" si="3"/>
        <v>MELILLA</v>
      </c>
      <c r="B56" s="41">
        <f t="shared" si="4"/>
        <v>410472</v>
      </c>
      <c r="C56" s="41">
        <f t="shared" si="5"/>
        <v>387532</v>
      </c>
      <c r="D56" s="41">
        <f t="shared" si="6"/>
        <v>13</v>
      </c>
      <c r="E56" s="42" t="str">
        <f t="shared" si="2"/>
        <v>FERROL-SAN CIBRAO</v>
      </c>
      <c r="F56" s="42">
        <f t="shared" si="9"/>
        <v>158340</v>
      </c>
      <c r="G56" s="42">
        <f t="shared" si="8"/>
        <v>127812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SEVILLA</v>
      </c>
      <c r="F57" s="42">
        <f t="shared" si="9"/>
        <v>153960</v>
      </c>
      <c r="G57" s="42">
        <f t="shared" si="8"/>
        <v>530827</v>
      </c>
    </row>
    <row r="58" spans="1:7" x14ac:dyDescent="0.25">
      <c r="A58" s="42" t="str">
        <f t="shared" si="3"/>
        <v>PASAIA</v>
      </c>
      <c r="B58" s="41">
        <f t="shared" si="4"/>
        <v>380958</v>
      </c>
      <c r="C58" s="41">
        <f t="shared" si="5"/>
        <v>353115</v>
      </c>
      <c r="D58" s="41">
        <f t="shared" si="6"/>
        <v>14</v>
      </c>
      <c r="E58" s="42" t="str">
        <f t="shared" si="2"/>
        <v>GIJON</v>
      </c>
      <c r="F58" s="42">
        <f t="shared" si="9"/>
        <v>1012</v>
      </c>
      <c r="G58" s="42">
        <f t="shared" si="8"/>
        <v>13810</v>
      </c>
    </row>
    <row r="59" spans="1:7" x14ac:dyDescent="0.25">
      <c r="A59" s="42" t="str">
        <f t="shared" si="3"/>
        <v>SANTA CRUZ DE TENERIFE</v>
      </c>
      <c r="B59" s="41">
        <f t="shared" si="4"/>
        <v>2777211</v>
      </c>
      <c r="C59" s="41">
        <f t="shared" si="5"/>
        <v>2756259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693940</v>
      </c>
      <c r="C60" s="41">
        <f t="shared" si="5"/>
        <v>649657</v>
      </c>
      <c r="D60" s="41">
        <f t="shared" si="6"/>
        <v>9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153960</v>
      </c>
      <c r="C61" s="41">
        <f t="shared" si="5"/>
        <v>530827</v>
      </c>
      <c r="D61" s="41">
        <f t="shared" si="6"/>
        <v>20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628940</v>
      </c>
      <c r="C62" s="41">
        <f t="shared" si="5"/>
        <v>527995</v>
      </c>
      <c r="D62" s="41">
        <f t="shared" si="6"/>
        <v>11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3066944</v>
      </c>
      <c r="C63" s="41">
        <f t="shared" si="5"/>
        <v>2877332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747301</v>
      </c>
      <c r="C64" s="41">
        <f t="shared" si="5"/>
        <v>708155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83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5">
        <v>0</v>
      </c>
      <c r="C7" s="35">
        <v>190</v>
      </c>
      <c r="D7" s="35">
        <v>0</v>
      </c>
      <c r="E7" s="35">
        <v>190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6">
        <v>12244</v>
      </c>
      <c r="C8" s="36">
        <v>14224</v>
      </c>
      <c r="D8" s="36">
        <v>118236</v>
      </c>
      <c r="E8" s="36">
        <v>124715</v>
      </c>
      <c r="F8" s="13">
        <f t="shared" ref="F8:F35" si="0">((E8*100)/D8)-100</f>
        <v>5.479718529043609</v>
      </c>
      <c r="G8" s="1"/>
      <c r="H8" s="1"/>
      <c r="I8" s="1"/>
    </row>
    <row r="9" spans="1:12" x14ac:dyDescent="0.25">
      <c r="A9" s="8" t="s">
        <v>43</v>
      </c>
      <c r="B9" s="35">
        <v>7</v>
      </c>
      <c r="C9" s="35">
        <v>9</v>
      </c>
      <c r="D9" s="35">
        <v>58</v>
      </c>
      <c r="E9" s="35">
        <v>144</v>
      </c>
      <c r="F9" s="10">
        <f t="shared" si="0"/>
        <v>148.27586206896552</v>
      </c>
      <c r="G9" s="1"/>
      <c r="H9" s="1"/>
      <c r="I9" s="1"/>
    </row>
    <row r="10" spans="1:12" x14ac:dyDescent="0.25">
      <c r="A10" s="11" t="s">
        <v>44</v>
      </c>
      <c r="B10" s="36">
        <v>847</v>
      </c>
      <c r="C10" s="36">
        <v>582</v>
      </c>
      <c r="D10" s="36">
        <v>8053</v>
      </c>
      <c r="E10" s="36">
        <v>6847</v>
      </c>
      <c r="F10" s="17">
        <f t="shared" si="0"/>
        <v>-14.975785421582017</v>
      </c>
      <c r="G10" s="1"/>
      <c r="H10" s="1"/>
      <c r="I10" s="1"/>
    </row>
    <row r="11" spans="1:12" x14ac:dyDescent="0.25">
      <c r="A11" s="8" t="s">
        <v>45</v>
      </c>
      <c r="B11" s="35">
        <v>270312</v>
      </c>
      <c r="C11" s="35">
        <v>291843</v>
      </c>
      <c r="D11" s="35">
        <v>2420184</v>
      </c>
      <c r="E11" s="35">
        <v>2340609</v>
      </c>
      <c r="F11" s="10">
        <f t="shared" si="0"/>
        <v>-3.287973145843452</v>
      </c>
      <c r="G11" s="1"/>
      <c r="H11" s="1"/>
      <c r="I11" s="1"/>
    </row>
    <row r="12" spans="1:12" x14ac:dyDescent="0.25">
      <c r="A12" s="11" t="s">
        <v>46</v>
      </c>
      <c r="B12" s="36">
        <v>13938.5</v>
      </c>
      <c r="C12" s="36">
        <v>13746</v>
      </c>
      <c r="D12" s="36">
        <v>99036.5</v>
      </c>
      <c r="E12" s="36">
        <v>113130</v>
      </c>
      <c r="F12" s="13">
        <f t="shared" si="0"/>
        <v>14.23061194610068</v>
      </c>
      <c r="G12" s="1"/>
      <c r="H12" s="1"/>
      <c r="I12" s="1"/>
    </row>
    <row r="13" spans="1:12" x14ac:dyDescent="0.25">
      <c r="A13" s="8" t="s">
        <v>47</v>
      </c>
      <c r="B13" s="35">
        <v>18569</v>
      </c>
      <c r="C13" s="35">
        <v>15704</v>
      </c>
      <c r="D13" s="35">
        <v>147617</v>
      </c>
      <c r="E13" s="35">
        <v>159705</v>
      </c>
      <c r="F13" s="10">
        <f t="shared" si="0"/>
        <v>8.1887587472987491</v>
      </c>
      <c r="G13" s="1"/>
      <c r="H13" s="1"/>
      <c r="I13" s="1"/>
    </row>
    <row r="14" spans="1:12" x14ac:dyDescent="0.25">
      <c r="A14" s="11" t="s">
        <v>48</v>
      </c>
      <c r="B14" s="36">
        <v>170122</v>
      </c>
      <c r="C14" s="36">
        <v>194756</v>
      </c>
      <c r="D14" s="36">
        <v>1556959</v>
      </c>
      <c r="E14" s="36">
        <v>1726808</v>
      </c>
      <c r="F14" s="13">
        <f t="shared" si="0"/>
        <v>10.909022010213505</v>
      </c>
      <c r="G14" s="1"/>
      <c r="H14" s="1"/>
      <c r="I14" s="1"/>
    </row>
    <row r="15" spans="1:12" x14ac:dyDescent="0.25">
      <c r="A15" s="8" t="s">
        <v>49</v>
      </c>
      <c r="B15" s="35">
        <v>42490</v>
      </c>
      <c r="C15" s="35">
        <v>43134</v>
      </c>
      <c r="D15" s="35">
        <v>361367</v>
      </c>
      <c r="E15" s="35">
        <v>385722</v>
      </c>
      <c r="F15" s="10">
        <f t="shared" si="0"/>
        <v>6.7396856934916514</v>
      </c>
      <c r="G15" s="1"/>
      <c r="H15" s="1"/>
      <c r="I15" s="1"/>
    </row>
    <row r="16" spans="1:12" x14ac:dyDescent="0.25">
      <c r="A16" s="11" t="s">
        <v>50</v>
      </c>
      <c r="B16" s="36">
        <v>2475</v>
      </c>
      <c r="C16" s="36">
        <v>2184</v>
      </c>
      <c r="D16" s="36">
        <v>27185</v>
      </c>
      <c r="E16" s="36">
        <v>25362</v>
      </c>
      <c r="F16" s="13">
        <f t="shared" si="0"/>
        <v>-6.7059039911715956</v>
      </c>
      <c r="G16" s="1"/>
      <c r="H16" s="1"/>
      <c r="I16" s="1"/>
    </row>
    <row r="17" spans="1:9" x14ac:dyDescent="0.25">
      <c r="A17" s="8" t="s">
        <v>51</v>
      </c>
      <c r="B17" s="35">
        <v>4462</v>
      </c>
      <c r="C17" s="35">
        <v>8059</v>
      </c>
      <c r="D17" s="35">
        <v>32504</v>
      </c>
      <c r="E17" s="35">
        <v>49496</v>
      </c>
      <c r="F17" s="10">
        <f t="shared" si="0"/>
        <v>52.276642874723109</v>
      </c>
      <c r="G17" s="1"/>
      <c r="H17" s="1"/>
      <c r="I17" s="1"/>
    </row>
    <row r="18" spans="1:9" x14ac:dyDescent="0.25">
      <c r="A18" s="11" t="s">
        <v>52</v>
      </c>
      <c r="B18" s="36">
        <v>965</v>
      </c>
      <c r="C18" s="36">
        <v>1028</v>
      </c>
      <c r="D18" s="36">
        <v>6824</v>
      </c>
      <c r="E18" s="36">
        <v>6653</v>
      </c>
      <c r="F18" s="13">
        <f t="shared" si="0"/>
        <v>-2.505861664712782</v>
      </c>
      <c r="G18" s="1"/>
      <c r="H18" s="1"/>
      <c r="I18" s="1"/>
    </row>
    <row r="19" spans="1:9" x14ac:dyDescent="0.25">
      <c r="A19" s="8" t="s">
        <v>53</v>
      </c>
      <c r="B19" s="35">
        <v>72</v>
      </c>
      <c r="C19" s="35">
        <v>14</v>
      </c>
      <c r="D19" s="35">
        <v>94</v>
      </c>
      <c r="E19" s="35">
        <v>137</v>
      </c>
      <c r="F19" s="10">
        <f t="shared" si="0"/>
        <v>45.744680851063833</v>
      </c>
      <c r="G19" s="1"/>
      <c r="H19" s="1"/>
      <c r="I19" s="1"/>
    </row>
    <row r="20" spans="1:9" x14ac:dyDescent="0.25">
      <c r="A20" s="11" t="s">
        <v>54</v>
      </c>
      <c r="B20" s="36">
        <v>452</v>
      </c>
      <c r="C20" s="36">
        <v>955</v>
      </c>
      <c r="D20" s="36">
        <v>4212</v>
      </c>
      <c r="E20" s="36">
        <v>4960</v>
      </c>
      <c r="F20" s="13">
        <f t="shared" si="0"/>
        <v>17.758784425451097</v>
      </c>
      <c r="G20" s="1"/>
      <c r="H20" s="1"/>
      <c r="I20" s="1"/>
    </row>
    <row r="21" spans="1:9" x14ac:dyDescent="0.25">
      <c r="A21" s="8" t="s">
        <v>55</v>
      </c>
      <c r="B21" s="35">
        <v>0</v>
      </c>
      <c r="C21" s="35">
        <v>0</v>
      </c>
      <c r="D21" s="35">
        <v>0</v>
      </c>
      <c r="E21" s="35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6">
        <v>95195</v>
      </c>
      <c r="C22" s="36">
        <v>109505</v>
      </c>
      <c r="D22" s="36">
        <v>914596</v>
      </c>
      <c r="E22" s="36">
        <v>954782</v>
      </c>
      <c r="F22" s="13">
        <f t="shared" si="0"/>
        <v>4.3938525862785269</v>
      </c>
      <c r="G22" s="1"/>
      <c r="H22" s="1"/>
      <c r="I22" s="1"/>
    </row>
    <row r="23" spans="1:9" x14ac:dyDescent="0.25">
      <c r="A23" s="8" t="s">
        <v>57</v>
      </c>
      <c r="B23" s="35">
        <v>26946</v>
      </c>
      <c r="C23" s="35">
        <v>24656</v>
      </c>
      <c r="D23" s="35">
        <v>178948</v>
      </c>
      <c r="E23" s="35">
        <v>280476</v>
      </c>
      <c r="F23" s="10">
        <f t="shared" si="0"/>
        <v>56.736035049288063</v>
      </c>
      <c r="G23" s="1"/>
      <c r="H23" s="1"/>
      <c r="I23" s="1"/>
    </row>
    <row r="24" spans="1:9" x14ac:dyDescent="0.25">
      <c r="A24" s="11" t="s">
        <v>58</v>
      </c>
      <c r="B24" s="36">
        <v>2221</v>
      </c>
      <c r="C24" s="36">
        <v>3398</v>
      </c>
      <c r="D24" s="36">
        <v>23390</v>
      </c>
      <c r="E24" s="36">
        <v>27850</v>
      </c>
      <c r="F24" s="13">
        <f t="shared" si="0"/>
        <v>19.067977768277046</v>
      </c>
      <c r="G24" s="1"/>
      <c r="H24" s="1"/>
      <c r="I24" s="1"/>
    </row>
    <row r="25" spans="1:9" x14ac:dyDescent="0.25">
      <c r="A25" s="8" t="s">
        <v>59</v>
      </c>
      <c r="B25" s="35">
        <v>1443</v>
      </c>
      <c r="C25" s="35">
        <v>2013</v>
      </c>
      <c r="D25" s="35">
        <v>12831</v>
      </c>
      <c r="E25" s="35">
        <v>15427</v>
      </c>
      <c r="F25" s="10">
        <f t="shared" si="0"/>
        <v>20.232250019484056</v>
      </c>
      <c r="G25" s="1"/>
      <c r="H25" s="1"/>
      <c r="I25" s="1"/>
    </row>
    <row r="26" spans="1:9" x14ac:dyDescent="0.25">
      <c r="A26" s="11" t="s">
        <v>60</v>
      </c>
      <c r="B26" s="36">
        <v>0</v>
      </c>
      <c r="C26" s="36">
        <v>0</v>
      </c>
      <c r="D26" s="36">
        <v>0</v>
      </c>
      <c r="E26" s="36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5">
        <v>2.5</v>
      </c>
      <c r="C27" s="35">
        <v>0</v>
      </c>
      <c r="D27" s="35">
        <v>2.5</v>
      </c>
      <c r="E27" s="35">
        <v>5</v>
      </c>
      <c r="F27" s="18">
        <f t="shared" si="0"/>
        <v>100</v>
      </c>
      <c r="G27" s="1"/>
      <c r="H27" s="1"/>
      <c r="I27" s="1"/>
    </row>
    <row r="28" spans="1:9" x14ac:dyDescent="0.25">
      <c r="A28" s="11" t="s">
        <v>62</v>
      </c>
      <c r="B28" s="36">
        <v>37431</v>
      </c>
      <c r="C28" s="36">
        <v>38877</v>
      </c>
      <c r="D28" s="36">
        <v>338876</v>
      </c>
      <c r="E28" s="36">
        <v>341368</v>
      </c>
      <c r="F28" s="13">
        <f t="shared" si="0"/>
        <v>0.73537223055041068</v>
      </c>
      <c r="G28" s="1"/>
      <c r="H28" s="1"/>
      <c r="I28" s="1"/>
    </row>
    <row r="29" spans="1:9" x14ac:dyDescent="0.25">
      <c r="A29" s="8" t="s">
        <v>63</v>
      </c>
      <c r="B29" s="35">
        <v>4</v>
      </c>
      <c r="C29" s="35">
        <v>14</v>
      </c>
      <c r="D29" s="35">
        <v>77</v>
      </c>
      <c r="E29" s="35">
        <v>94</v>
      </c>
      <c r="F29" s="10">
        <f t="shared" si="0"/>
        <v>22.077922077922082</v>
      </c>
      <c r="G29" s="1"/>
      <c r="H29" s="1"/>
      <c r="I29" s="1"/>
    </row>
    <row r="30" spans="1:9" x14ac:dyDescent="0.25">
      <c r="A30" s="11" t="s">
        <v>64</v>
      </c>
      <c r="B30" s="36">
        <v>9746</v>
      </c>
      <c r="C30" s="36">
        <v>11276</v>
      </c>
      <c r="D30" s="36">
        <v>85844</v>
      </c>
      <c r="E30" s="36">
        <v>88587</v>
      </c>
      <c r="F30" s="13">
        <f t="shared" si="0"/>
        <v>3.1953310656539742</v>
      </c>
      <c r="G30" s="1"/>
      <c r="H30" s="1"/>
      <c r="I30" s="1"/>
    </row>
    <row r="31" spans="1:9" x14ac:dyDescent="0.25">
      <c r="A31" s="8" t="s">
        <v>65</v>
      </c>
      <c r="B31" s="35">
        <v>1045.5</v>
      </c>
      <c r="C31" s="35">
        <v>77</v>
      </c>
      <c r="D31" s="35">
        <v>5081.5</v>
      </c>
      <c r="E31" s="35">
        <v>4912.5</v>
      </c>
      <c r="F31" s="10">
        <f t="shared" si="0"/>
        <v>-3.3257896290465396</v>
      </c>
      <c r="G31" s="1"/>
      <c r="H31" s="1"/>
      <c r="I31" s="1"/>
    </row>
    <row r="32" spans="1:9" x14ac:dyDescent="0.25">
      <c r="A32" s="11" t="s">
        <v>66</v>
      </c>
      <c r="B32" s="36">
        <v>204604</v>
      </c>
      <c r="C32" s="36">
        <v>227884</v>
      </c>
      <c r="D32" s="36">
        <v>1810891</v>
      </c>
      <c r="E32" s="36">
        <v>1956965</v>
      </c>
      <c r="F32" s="13">
        <f t="shared" si="0"/>
        <v>8.0664159245365994</v>
      </c>
      <c r="G32" s="1"/>
      <c r="H32" s="1"/>
      <c r="I32" s="1"/>
    </row>
    <row r="33" spans="1:9" x14ac:dyDescent="0.25">
      <c r="A33" s="8" t="s">
        <v>67</v>
      </c>
      <c r="B33" s="35">
        <v>17742</v>
      </c>
      <c r="C33" s="35">
        <v>20103</v>
      </c>
      <c r="D33" s="35">
        <v>154549</v>
      </c>
      <c r="E33" s="35">
        <v>170856</v>
      </c>
      <c r="F33" s="10">
        <f t="shared" si="0"/>
        <v>10.551346174999509</v>
      </c>
      <c r="G33" s="1"/>
      <c r="H33" s="1"/>
      <c r="I33" s="1"/>
    </row>
    <row r="34" spans="1:9" x14ac:dyDescent="0.25">
      <c r="A34" s="11" t="s">
        <v>68</v>
      </c>
      <c r="B34" s="36">
        <v>0</v>
      </c>
      <c r="C34" s="36">
        <v>55</v>
      </c>
      <c r="D34" s="36">
        <v>0</v>
      </c>
      <c r="E34" s="36">
        <v>112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933335.5</v>
      </c>
      <c r="C35" s="15">
        <f t="shared" ref="C35:E35" si="1">SUM(C7:C34)</f>
        <v>1024286</v>
      </c>
      <c r="D35" s="15">
        <f t="shared" si="1"/>
        <v>8307415.5</v>
      </c>
      <c r="E35" s="15">
        <f t="shared" si="1"/>
        <v>8785912.5</v>
      </c>
      <c r="F35" s="16">
        <f t="shared" si="0"/>
        <v>5.7598780270470371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190</v>
      </c>
      <c r="C38" s="41">
        <f>D7</f>
        <v>0</v>
      </c>
      <c r="D38" s="41">
        <f>_xlfn.RANK.EQ(B38,$B$38:$B$65)+COUNTIF($B$38:$B$65,B38)-1</f>
        <v>21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2340609</v>
      </c>
      <c r="G38" s="42">
        <f>LOOKUP(E38,$A$38:$A$65,$C$38:$C$65)</f>
        <v>2420184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124715</v>
      </c>
      <c r="C39" s="41">
        <f t="shared" ref="C39:C65" si="5">D8</f>
        <v>118236</v>
      </c>
      <c r="D39" s="41">
        <f t="shared" ref="D39:D65" si="6">_xlfn.RANK.EQ(B39,$B$38:$B$65)+COUNTIF($B$38:$B$65,B39)-1</f>
        <v>10</v>
      </c>
      <c r="E39" s="42" t="str">
        <f t="shared" si="2"/>
        <v>VALENCIA</v>
      </c>
      <c r="F39" s="42">
        <f t="shared" ref="F39:F54" si="7">LOOKUP(E39,$A$38:$A$65,$B$38:$B$65)</f>
        <v>1956965</v>
      </c>
      <c r="G39" s="42">
        <f t="shared" ref="G39:G65" si="8">LOOKUP(E39,$A$38:$A$65,$C$38:$C$65)</f>
        <v>1810891</v>
      </c>
    </row>
    <row r="40" spans="1:9" x14ac:dyDescent="0.25">
      <c r="A40" s="42" t="str">
        <f t="shared" si="3"/>
        <v>ALMERIA</v>
      </c>
      <c r="B40" s="41">
        <f t="shared" si="4"/>
        <v>144</v>
      </c>
      <c r="C40" s="41">
        <f t="shared" si="5"/>
        <v>58</v>
      </c>
      <c r="D40" s="41">
        <f t="shared" si="6"/>
        <v>22</v>
      </c>
      <c r="E40" s="42" t="str">
        <f t="shared" si="2"/>
        <v>BARCELONA</v>
      </c>
      <c r="F40" s="42">
        <f t="shared" si="7"/>
        <v>1726808</v>
      </c>
      <c r="G40" s="42">
        <f t="shared" si="8"/>
        <v>1556959</v>
      </c>
    </row>
    <row r="41" spans="1:9" x14ac:dyDescent="0.25">
      <c r="A41" s="42" t="str">
        <f t="shared" si="3"/>
        <v>AVILES</v>
      </c>
      <c r="B41" s="41">
        <f t="shared" si="4"/>
        <v>6847</v>
      </c>
      <c r="C41" s="41">
        <f t="shared" si="5"/>
        <v>8053</v>
      </c>
      <c r="D41" s="41">
        <f t="shared" si="6"/>
        <v>17</v>
      </c>
      <c r="E41" s="42" t="str">
        <f t="shared" si="2"/>
        <v>LAS PALMAS</v>
      </c>
      <c r="F41" s="42">
        <f t="shared" si="7"/>
        <v>954782</v>
      </c>
      <c r="G41" s="42">
        <f t="shared" si="8"/>
        <v>914596</v>
      </c>
    </row>
    <row r="42" spans="1:9" x14ac:dyDescent="0.25">
      <c r="A42" s="42" t="str">
        <f t="shared" si="3"/>
        <v>BAHIA DE ALGECIRAS</v>
      </c>
      <c r="B42" s="41">
        <f t="shared" si="4"/>
        <v>2340609</v>
      </c>
      <c r="C42" s="41">
        <f t="shared" si="5"/>
        <v>2420184</v>
      </c>
      <c r="D42" s="41">
        <f t="shared" si="6"/>
        <v>1</v>
      </c>
      <c r="E42" s="42" t="str">
        <f t="shared" si="2"/>
        <v>BILBAO</v>
      </c>
      <c r="F42" s="42">
        <f t="shared" si="7"/>
        <v>385722</v>
      </c>
      <c r="G42" s="42">
        <f t="shared" si="8"/>
        <v>361367</v>
      </c>
    </row>
    <row r="43" spans="1:9" x14ac:dyDescent="0.25">
      <c r="A43" s="42" t="str">
        <f t="shared" si="3"/>
        <v>BAHIA DE CADIZ</v>
      </c>
      <c r="B43" s="41">
        <f t="shared" si="4"/>
        <v>113130</v>
      </c>
      <c r="C43" s="41">
        <f t="shared" si="5"/>
        <v>99036.5</v>
      </c>
      <c r="D43" s="41">
        <f t="shared" si="6"/>
        <v>11</v>
      </c>
      <c r="E43" s="42" t="str">
        <f t="shared" si="2"/>
        <v>SANTA CRUZ DE TENERIFE</v>
      </c>
      <c r="F43" s="42">
        <f t="shared" si="7"/>
        <v>341368</v>
      </c>
      <c r="G43" s="42">
        <f t="shared" si="8"/>
        <v>338876</v>
      </c>
    </row>
    <row r="44" spans="1:9" x14ac:dyDescent="0.25">
      <c r="A44" s="42" t="str">
        <f t="shared" si="3"/>
        <v>BALEARES</v>
      </c>
      <c r="B44" s="41">
        <f t="shared" si="4"/>
        <v>159705</v>
      </c>
      <c r="C44" s="41">
        <f t="shared" si="5"/>
        <v>147617</v>
      </c>
      <c r="D44" s="41">
        <f t="shared" si="6"/>
        <v>9</v>
      </c>
      <c r="E44" s="42" t="str">
        <f t="shared" si="2"/>
        <v>MALAGA</v>
      </c>
      <c r="F44" s="42">
        <f t="shared" si="7"/>
        <v>280476</v>
      </c>
      <c r="G44" s="42">
        <f t="shared" si="8"/>
        <v>178948</v>
      </c>
    </row>
    <row r="45" spans="1:9" x14ac:dyDescent="0.25">
      <c r="A45" s="42" t="str">
        <f t="shared" si="3"/>
        <v>BARCELONA</v>
      </c>
      <c r="B45" s="41">
        <f t="shared" si="4"/>
        <v>1726808</v>
      </c>
      <c r="C45" s="41">
        <f t="shared" si="5"/>
        <v>1556959</v>
      </c>
      <c r="D45" s="41">
        <f t="shared" si="6"/>
        <v>3</v>
      </c>
      <c r="E45" s="42" t="str">
        <f t="shared" si="2"/>
        <v>VIGO</v>
      </c>
      <c r="F45" s="42">
        <f t="shared" si="7"/>
        <v>170856</v>
      </c>
      <c r="G45" s="42">
        <f t="shared" si="8"/>
        <v>154549</v>
      </c>
    </row>
    <row r="46" spans="1:9" x14ac:dyDescent="0.25">
      <c r="A46" s="42" t="str">
        <f t="shared" si="3"/>
        <v>BILBAO</v>
      </c>
      <c r="B46" s="41">
        <f t="shared" si="4"/>
        <v>385722</v>
      </c>
      <c r="C46" s="41">
        <f t="shared" si="5"/>
        <v>361367</v>
      </c>
      <c r="D46" s="41">
        <f t="shared" si="6"/>
        <v>5</v>
      </c>
      <c r="E46" s="42" t="str">
        <f t="shared" si="2"/>
        <v>BALEARES</v>
      </c>
      <c r="F46" s="42">
        <f t="shared" si="7"/>
        <v>159705</v>
      </c>
      <c r="G46" s="42">
        <f t="shared" si="8"/>
        <v>147617</v>
      </c>
    </row>
    <row r="47" spans="1:9" x14ac:dyDescent="0.25">
      <c r="A47" s="42" t="str">
        <f t="shared" si="3"/>
        <v>CARTAGENA</v>
      </c>
      <c r="B47" s="41">
        <f t="shared" si="4"/>
        <v>25362</v>
      </c>
      <c r="C47" s="41">
        <f t="shared" si="5"/>
        <v>27185</v>
      </c>
      <c r="D47" s="41">
        <f t="shared" si="6"/>
        <v>15</v>
      </c>
      <c r="E47" s="42" t="str">
        <f t="shared" si="2"/>
        <v>ALICANTE</v>
      </c>
      <c r="F47" s="42">
        <f t="shared" si="7"/>
        <v>124715</v>
      </c>
      <c r="G47" s="42">
        <f t="shared" si="8"/>
        <v>118236</v>
      </c>
    </row>
    <row r="48" spans="1:9" x14ac:dyDescent="0.25">
      <c r="A48" s="42" t="str">
        <f t="shared" si="3"/>
        <v>CASTELLON</v>
      </c>
      <c r="B48" s="41">
        <f t="shared" si="4"/>
        <v>49496</v>
      </c>
      <c r="C48" s="41">
        <f t="shared" si="5"/>
        <v>32504</v>
      </c>
      <c r="D48" s="41">
        <f t="shared" si="6"/>
        <v>13</v>
      </c>
      <c r="E48" s="42" t="str">
        <f t="shared" si="2"/>
        <v>BAHIA DE CADIZ</v>
      </c>
      <c r="F48" s="42">
        <f t="shared" si="7"/>
        <v>113130</v>
      </c>
      <c r="G48" s="42">
        <f t="shared" si="8"/>
        <v>99036.5</v>
      </c>
    </row>
    <row r="49" spans="1:7" x14ac:dyDescent="0.25">
      <c r="A49" s="42" t="str">
        <f t="shared" si="3"/>
        <v>CEUTA</v>
      </c>
      <c r="B49" s="41">
        <f t="shared" si="4"/>
        <v>6653</v>
      </c>
      <c r="C49" s="41">
        <f t="shared" si="5"/>
        <v>6824</v>
      </c>
      <c r="D49" s="41">
        <f t="shared" si="6"/>
        <v>18</v>
      </c>
      <c r="E49" s="42" t="str">
        <f t="shared" si="2"/>
        <v>SEVILLA</v>
      </c>
      <c r="F49" s="42">
        <f t="shared" si="7"/>
        <v>88587</v>
      </c>
      <c r="G49" s="42">
        <f t="shared" si="8"/>
        <v>85844</v>
      </c>
    </row>
    <row r="50" spans="1:7" x14ac:dyDescent="0.25">
      <c r="A50" s="42" t="str">
        <f t="shared" si="3"/>
        <v>FERROL-SAN CIBRAO</v>
      </c>
      <c r="B50" s="41">
        <f t="shared" si="4"/>
        <v>137</v>
      </c>
      <c r="C50" s="41">
        <f t="shared" si="5"/>
        <v>94</v>
      </c>
      <c r="D50" s="41">
        <f t="shared" si="6"/>
        <v>23</v>
      </c>
      <c r="E50" s="42" t="str">
        <f t="shared" si="2"/>
        <v>CASTELLON</v>
      </c>
      <c r="F50" s="42">
        <f t="shared" si="7"/>
        <v>49496</v>
      </c>
      <c r="G50" s="42">
        <f t="shared" si="8"/>
        <v>32504</v>
      </c>
    </row>
    <row r="51" spans="1:7" x14ac:dyDescent="0.25">
      <c r="A51" s="42" t="str">
        <f t="shared" si="3"/>
        <v>GIJON</v>
      </c>
      <c r="B51" s="41">
        <f t="shared" si="4"/>
        <v>4960</v>
      </c>
      <c r="C51" s="41">
        <f t="shared" si="5"/>
        <v>4212</v>
      </c>
      <c r="D51" s="41">
        <f t="shared" si="6"/>
        <v>19</v>
      </c>
      <c r="E51" s="42" t="str">
        <f t="shared" si="2"/>
        <v>MARIN Y RIA DE PONTEVEDRA</v>
      </c>
      <c r="F51" s="42">
        <f t="shared" si="7"/>
        <v>27850</v>
      </c>
      <c r="G51" s="42">
        <f t="shared" si="8"/>
        <v>23390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CARTAGENA</v>
      </c>
      <c r="F52" s="42">
        <f t="shared" si="7"/>
        <v>25362</v>
      </c>
      <c r="G52" s="42">
        <f t="shared" si="8"/>
        <v>27185</v>
      </c>
    </row>
    <row r="53" spans="1:7" x14ac:dyDescent="0.25">
      <c r="A53" s="42" t="str">
        <f t="shared" si="3"/>
        <v>LAS PALMAS</v>
      </c>
      <c r="B53" s="41">
        <f t="shared" si="4"/>
        <v>954782</v>
      </c>
      <c r="C53" s="41">
        <f t="shared" si="5"/>
        <v>914596</v>
      </c>
      <c r="D53" s="41">
        <f t="shared" si="6"/>
        <v>4</v>
      </c>
      <c r="E53" s="42" t="str">
        <f t="shared" si="2"/>
        <v>MELILLA</v>
      </c>
      <c r="F53" s="42">
        <f t="shared" si="7"/>
        <v>15427</v>
      </c>
      <c r="G53" s="42">
        <f t="shared" si="8"/>
        <v>12831</v>
      </c>
    </row>
    <row r="54" spans="1:7" x14ac:dyDescent="0.25">
      <c r="A54" s="42" t="str">
        <f t="shared" si="3"/>
        <v>MALAGA</v>
      </c>
      <c r="B54" s="41">
        <f t="shared" si="4"/>
        <v>280476</v>
      </c>
      <c r="C54" s="41">
        <f t="shared" si="5"/>
        <v>178948</v>
      </c>
      <c r="D54" s="41">
        <f t="shared" si="6"/>
        <v>7</v>
      </c>
      <c r="E54" s="42" t="str">
        <f t="shared" si="2"/>
        <v>AVILES</v>
      </c>
      <c r="F54" s="42">
        <f t="shared" si="7"/>
        <v>6847</v>
      </c>
      <c r="G54" s="42">
        <f t="shared" si="8"/>
        <v>8053</v>
      </c>
    </row>
    <row r="55" spans="1:7" x14ac:dyDescent="0.25">
      <c r="A55" s="42" t="str">
        <f t="shared" si="3"/>
        <v>MARIN Y RIA DE PONTEVEDRA</v>
      </c>
      <c r="B55" s="41">
        <f t="shared" si="4"/>
        <v>27850</v>
      </c>
      <c r="C55" s="41">
        <f t="shared" si="5"/>
        <v>23390</v>
      </c>
      <c r="D55" s="41">
        <f t="shared" si="6"/>
        <v>14</v>
      </c>
      <c r="E55" s="42" t="str">
        <f t="shared" si="2"/>
        <v>CEUTA</v>
      </c>
      <c r="F55" s="42">
        <f t="shared" ref="F55:F65" si="9">LOOKUP(E55,$A$38:$A$65,$B$38:$B$65)</f>
        <v>6653</v>
      </c>
      <c r="G55" s="42">
        <f t="shared" si="8"/>
        <v>6824</v>
      </c>
    </row>
    <row r="56" spans="1:7" x14ac:dyDescent="0.25">
      <c r="A56" s="42" t="str">
        <f t="shared" si="3"/>
        <v>MELILLA</v>
      </c>
      <c r="B56" s="41">
        <f t="shared" si="4"/>
        <v>15427</v>
      </c>
      <c r="C56" s="41">
        <f t="shared" si="5"/>
        <v>12831</v>
      </c>
      <c r="D56" s="41">
        <f t="shared" si="6"/>
        <v>16</v>
      </c>
      <c r="E56" s="42" t="str">
        <f t="shared" si="2"/>
        <v>GIJON</v>
      </c>
      <c r="F56" s="42">
        <f t="shared" si="9"/>
        <v>4960</v>
      </c>
      <c r="G56" s="42">
        <f t="shared" si="8"/>
        <v>4212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str">
        <f t="shared" si="2"/>
        <v>TARRAGONA</v>
      </c>
      <c r="F57" s="42">
        <f t="shared" si="9"/>
        <v>4912.5</v>
      </c>
      <c r="G57" s="42">
        <f t="shared" si="8"/>
        <v>5081.5</v>
      </c>
    </row>
    <row r="58" spans="1:7" x14ac:dyDescent="0.25">
      <c r="A58" s="42" t="str">
        <f t="shared" si="3"/>
        <v>PASAIA</v>
      </c>
      <c r="B58" s="41">
        <f t="shared" si="4"/>
        <v>5</v>
      </c>
      <c r="C58" s="41">
        <f t="shared" si="5"/>
        <v>2.5</v>
      </c>
      <c r="D58" s="41">
        <f t="shared" si="6"/>
        <v>26</v>
      </c>
      <c r="E58" s="42" t="str">
        <f t="shared" si="2"/>
        <v>A CORUÑA</v>
      </c>
      <c r="F58" s="42">
        <f t="shared" si="9"/>
        <v>190</v>
      </c>
      <c r="G58" s="42">
        <f t="shared" si="8"/>
        <v>0</v>
      </c>
    </row>
    <row r="59" spans="1:7" x14ac:dyDescent="0.25">
      <c r="A59" s="42" t="str">
        <f t="shared" si="3"/>
        <v>SANTA CRUZ DE TENERIFE</v>
      </c>
      <c r="B59" s="41">
        <f t="shared" si="4"/>
        <v>341368</v>
      </c>
      <c r="C59" s="41">
        <f t="shared" si="5"/>
        <v>338876</v>
      </c>
      <c r="D59" s="41">
        <f t="shared" si="6"/>
        <v>6</v>
      </c>
      <c r="E59" s="42" t="str">
        <f t="shared" si="2"/>
        <v>ALMERIA</v>
      </c>
      <c r="F59" s="42">
        <f t="shared" si="9"/>
        <v>144</v>
      </c>
      <c r="G59" s="42">
        <f t="shared" si="8"/>
        <v>58</v>
      </c>
    </row>
    <row r="60" spans="1:7" x14ac:dyDescent="0.25">
      <c r="A60" s="42" t="str">
        <f t="shared" si="3"/>
        <v>SANTANDER</v>
      </c>
      <c r="B60" s="41">
        <f t="shared" si="4"/>
        <v>94</v>
      </c>
      <c r="C60" s="41">
        <f t="shared" si="5"/>
        <v>77</v>
      </c>
      <c r="D60" s="41">
        <f t="shared" si="6"/>
        <v>25</v>
      </c>
      <c r="E60" s="42" t="str">
        <f t="shared" si="2"/>
        <v>FERROL-SAN CIBRAO</v>
      </c>
      <c r="F60" s="42">
        <f t="shared" si="9"/>
        <v>137</v>
      </c>
      <c r="G60" s="42">
        <f t="shared" si="8"/>
        <v>94</v>
      </c>
    </row>
    <row r="61" spans="1:7" x14ac:dyDescent="0.25">
      <c r="A61" s="42" t="str">
        <f t="shared" si="3"/>
        <v>SEVILLA</v>
      </c>
      <c r="B61" s="41">
        <f t="shared" si="4"/>
        <v>88587</v>
      </c>
      <c r="C61" s="41">
        <f t="shared" si="5"/>
        <v>85844</v>
      </c>
      <c r="D61" s="41">
        <f t="shared" si="6"/>
        <v>12</v>
      </c>
      <c r="E61" s="42" t="str">
        <f t="shared" si="2"/>
        <v>VILAGARCIA</v>
      </c>
      <c r="F61" s="42">
        <f t="shared" si="9"/>
        <v>112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4912.5</v>
      </c>
      <c r="C62" s="41">
        <f t="shared" si="5"/>
        <v>5081.5</v>
      </c>
      <c r="D62" s="41">
        <f t="shared" si="6"/>
        <v>20</v>
      </c>
      <c r="E62" s="42" t="str">
        <f t="shared" si="2"/>
        <v>SANTANDER</v>
      </c>
      <c r="F62" s="42">
        <f t="shared" si="9"/>
        <v>94</v>
      </c>
      <c r="G62" s="42">
        <f t="shared" si="8"/>
        <v>77</v>
      </c>
    </row>
    <row r="63" spans="1:7" x14ac:dyDescent="0.25">
      <c r="A63" s="42" t="str">
        <f t="shared" si="3"/>
        <v>VALENCIA</v>
      </c>
      <c r="B63" s="41">
        <f t="shared" si="4"/>
        <v>1956965</v>
      </c>
      <c r="C63" s="41">
        <f t="shared" si="5"/>
        <v>1810891</v>
      </c>
      <c r="D63" s="41">
        <f t="shared" si="6"/>
        <v>2</v>
      </c>
      <c r="E63" s="42" t="str">
        <f t="shared" si="2"/>
        <v>PASAIA</v>
      </c>
      <c r="F63" s="42">
        <f t="shared" si="9"/>
        <v>5</v>
      </c>
      <c r="G63" s="42">
        <f t="shared" si="8"/>
        <v>2.5</v>
      </c>
    </row>
    <row r="64" spans="1:7" x14ac:dyDescent="0.25">
      <c r="A64" s="42" t="str">
        <f t="shared" si="3"/>
        <v>VIGO</v>
      </c>
      <c r="B64" s="41">
        <f t="shared" si="4"/>
        <v>170856</v>
      </c>
      <c r="C64" s="41">
        <f t="shared" si="5"/>
        <v>154549</v>
      </c>
      <c r="D64" s="41">
        <f t="shared" si="6"/>
        <v>8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112</v>
      </c>
      <c r="C65" s="41">
        <f t="shared" si="5"/>
        <v>0</v>
      </c>
      <c r="D65" s="41">
        <f t="shared" si="6"/>
        <v>24</v>
      </c>
      <c r="E65" s="42" t="str">
        <f t="shared" si="2"/>
        <v>HUELVA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3"/>
      <c r="B67" s="44"/>
      <c r="C67" s="44"/>
      <c r="D67" s="44"/>
      <c r="E67" s="44"/>
      <c r="F67" s="40"/>
      <c r="G67" s="4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84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37">
        <v>0</v>
      </c>
      <c r="C7" s="37">
        <v>0</v>
      </c>
      <c r="D7" s="37">
        <v>0</v>
      </c>
      <c r="E7" s="37">
        <v>0</v>
      </c>
      <c r="F7" s="10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38">
        <v>0</v>
      </c>
      <c r="C8" s="38">
        <v>0</v>
      </c>
      <c r="D8" s="38">
        <v>0</v>
      </c>
      <c r="E8" s="38">
        <v>0</v>
      </c>
      <c r="F8" s="13" t="e">
        <f t="shared" ref="F8:F35" si="0">((E8*100)/D8)-100</f>
        <v>#DIV/0!</v>
      </c>
      <c r="G8" s="1"/>
      <c r="H8" s="1"/>
      <c r="I8" s="1"/>
    </row>
    <row r="9" spans="1:12" x14ac:dyDescent="0.25">
      <c r="A9" s="8" t="s">
        <v>43</v>
      </c>
      <c r="B9" s="37">
        <v>0</v>
      </c>
      <c r="C9" s="37">
        <v>0</v>
      </c>
      <c r="D9" s="37">
        <v>0</v>
      </c>
      <c r="E9" s="37">
        <v>0</v>
      </c>
      <c r="F9" s="18" t="e">
        <f t="shared" si="0"/>
        <v>#DIV/0!</v>
      </c>
      <c r="G9" s="1"/>
      <c r="H9" s="1"/>
      <c r="I9" s="1"/>
    </row>
    <row r="10" spans="1:12" x14ac:dyDescent="0.25">
      <c r="A10" s="11" t="s">
        <v>44</v>
      </c>
      <c r="B10" s="38">
        <v>0</v>
      </c>
      <c r="C10" s="38">
        <v>0</v>
      </c>
      <c r="D10" s="38">
        <v>0</v>
      </c>
      <c r="E10" s="38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37">
        <v>233760.32</v>
      </c>
      <c r="C11" s="37">
        <v>277368</v>
      </c>
      <c r="D11" s="37">
        <v>2265388.54</v>
      </c>
      <c r="E11" s="37">
        <v>2040977</v>
      </c>
      <c r="F11" s="10">
        <f t="shared" si="0"/>
        <v>-9.9060949606463566</v>
      </c>
      <c r="G11" s="1"/>
      <c r="H11" s="1"/>
      <c r="I11" s="1"/>
    </row>
    <row r="12" spans="1:12" x14ac:dyDescent="0.25">
      <c r="A12" s="11" t="s">
        <v>46</v>
      </c>
      <c r="B12" s="38">
        <v>3709</v>
      </c>
      <c r="C12" s="38">
        <v>1584</v>
      </c>
      <c r="D12" s="38">
        <v>13445</v>
      </c>
      <c r="E12" s="38">
        <v>18450</v>
      </c>
      <c r="F12" s="13">
        <f t="shared" si="0"/>
        <v>37.225734473782069</v>
      </c>
      <c r="G12" s="1"/>
      <c r="H12" s="1"/>
      <c r="I12" s="1"/>
    </row>
    <row r="13" spans="1:12" x14ac:dyDescent="0.25">
      <c r="A13" s="8" t="s">
        <v>47</v>
      </c>
      <c r="B13" s="37">
        <v>66</v>
      </c>
      <c r="C13" s="37">
        <v>41</v>
      </c>
      <c r="D13" s="37">
        <v>2194</v>
      </c>
      <c r="E13" s="37">
        <v>563</v>
      </c>
      <c r="F13" s="10">
        <f t="shared" si="0"/>
        <v>-74.339106654512307</v>
      </c>
      <c r="G13" s="1"/>
      <c r="H13" s="1"/>
      <c r="I13" s="1"/>
    </row>
    <row r="14" spans="1:12" x14ac:dyDescent="0.25">
      <c r="A14" s="11" t="s">
        <v>48</v>
      </c>
      <c r="B14" s="38">
        <v>52053</v>
      </c>
      <c r="C14" s="38">
        <v>70160</v>
      </c>
      <c r="D14" s="38">
        <v>528702</v>
      </c>
      <c r="E14" s="38">
        <v>643599</v>
      </c>
      <c r="F14" s="13">
        <f t="shared" si="0"/>
        <v>21.731901903151496</v>
      </c>
      <c r="G14" s="1"/>
      <c r="H14" s="1"/>
      <c r="I14" s="1"/>
    </row>
    <row r="15" spans="1:12" x14ac:dyDescent="0.25">
      <c r="A15" s="8" t="s">
        <v>49</v>
      </c>
      <c r="B15" s="37">
        <v>988</v>
      </c>
      <c r="C15" s="37">
        <v>492</v>
      </c>
      <c r="D15" s="37">
        <v>6220</v>
      </c>
      <c r="E15" s="37">
        <v>6564</v>
      </c>
      <c r="F15" s="10">
        <f t="shared" si="0"/>
        <v>5.5305466237942085</v>
      </c>
      <c r="G15" s="1"/>
      <c r="H15" s="1"/>
      <c r="I15" s="1"/>
    </row>
    <row r="16" spans="1:12" x14ac:dyDescent="0.25">
      <c r="A16" s="11" t="s">
        <v>50</v>
      </c>
      <c r="B16" s="38">
        <v>0</v>
      </c>
      <c r="C16" s="38">
        <v>0</v>
      </c>
      <c r="D16" s="38">
        <v>0</v>
      </c>
      <c r="E16" s="38">
        <v>0</v>
      </c>
      <c r="F16" s="13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37">
        <v>29</v>
      </c>
      <c r="C17" s="37">
        <v>10</v>
      </c>
      <c r="D17" s="37">
        <v>613</v>
      </c>
      <c r="E17" s="37">
        <v>127</v>
      </c>
      <c r="F17" s="10">
        <f t="shared" si="0"/>
        <v>-79.282218597063618</v>
      </c>
      <c r="G17" s="1"/>
      <c r="H17" s="1"/>
      <c r="I17" s="1"/>
    </row>
    <row r="18" spans="1:9" x14ac:dyDescent="0.25">
      <c r="A18" s="11" t="s">
        <v>52</v>
      </c>
      <c r="B18" s="38">
        <v>0</v>
      </c>
      <c r="C18" s="38">
        <v>0</v>
      </c>
      <c r="D18" s="38">
        <v>0</v>
      </c>
      <c r="E18" s="38">
        <v>25</v>
      </c>
      <c r="F18" s="17" t="e">
        <f t="shared" si="0"/>
        <v>#DIV/0!</v>
      </c>
      <c r="G18" s="1"/>
      <c r="H18" s="1"/>
      <c r="I18" s="1"/>
    </row>
    <row r="19" spans="1:9" x14ac:dyDescent="0.25">
      <c r="A19" s="8" t="s">
        <v>53</v>
      </c>
      <c r="B19" s="37">
        <v>0</v>
      </c>
      <c r="C19" s="37">
        <v>0</v>
      </c>
      <c r="D19" s="37">
        <v>0</v>
      </c>
      <c r="E19" s="37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38">
        <v>0</v>
      </c>
      <c r="C20" s="38">
        <v>0</v>
      </c>
      <c r="D20" s="38">
        <v>0</v>
      </c>
      <c r="E20" s="38">
        <v>0</v>
      </c>
      <c r="F20" s="17" t="e">
        <f t="shared" si="0"/>
        <v>#DIV/0!</v>
      </c>
      <c r="G20" s="1"/>
      <c r="H20" s="1"/>
      <c r="I20" s="1"/>
    </row>
    <row r="21" spans="1:9" x14ac:dyDescent="0.25">
      <c r="A21" s="8" t="s">
        <v>55</v>
      </c>
      <c r="B21" s="37">
        <v>0</v>
      </c>
      <c r="C21" s="37">
        <v>0</v>
      </c>
      <c r="D21" s="37">
        <v>0</v>
      </c>
      <c r="E21" s="37">
        <v>0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38">
        <v>53378</v>
      </c>
      <c r="C22" s="38">
        <v>65963</v>
      </c>
      <c r="D22" s="38">
        <v>533579</v>
      </c>
      <c r="E22" s="38">
        <v>562648</v>
      </c>
      <c r="F22" s="13">
        <f t="shared" si="0"/>
        <v>5.4479280481428276</v>
      </c>
      <c r="G22" s="1"/>
      <c r="H22" s="1"/>
      <c r="I22" s="1"/>
    </row>
    <row r="23" spans="1:9" x14ac:dyDescent="0.25">
      <c r="A23" s="8" t="s">
        <v>57</v>
      </c>
      <c r="B23" s="37">
        <v>26686</v>
      </c>
      <c r="C23" s="37">
        <v>23994</v>
      </c>
      <c r="D23" s="37">
        <v>177033</v>
      </c>
      <c r="E23" s="37">
        <v>271421</v>
      </c>
      <c r="F23" s="10">
        <f t="shared" si="0"/>
        <v>53.316613286788339</v>
      </c>
      <c r="G23" s="1"/>
      <c r="H23" s="1"/>
      <c r="I23" s="1"/>
    </row>
    <row r="24" spans="1:9" x14ac:dyDescent="0.25">
      <c r="A24" s="11" t="s">
        <v>58</v>
      </c>
      <c r="B24" s="38">
        <v>0</v>
      </c>
      <c r="C24" s="38">
        <v>0</v>
      </c>
      <c r="D24" s="38">
        <v>0</v>
      </c>
      <c r="E24" s="38">
        <v>22</v>
      </c>
      <c r="F24" s="13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37">
        <v>0</v>
      </c>
      <c r="C25" s="37">
        <v>0</v>
      </c>
      <c r="D25" s="37">
        <v>0</v>
      </c>
      <c r="E25" s="37">
        <v>0</v>
      </c>
      <c r="F25" s="18" t="e">
        <f t="shared" si="0"/>
        <v>#DIV/0!</v>
      </c>
      <c r="G25" s="1"/>
      <c r="H25" s="1"/>
      <c r="I25" s="1"/>
    </row>
    <row r="26" spans="1:9" x14ac:dyDescent="0.25">
      <c r="A26" s="11" t="s">
        <v>60</v>
      </c>
      <c r="B26" s="38">
        <v>0</v>
      </c>
      <c r="C26" s="38">
        <v>0</v>
      </c>
      <c r="D26" s="38">
        <v>0</v>
      </c>
      <c r="E26" s="38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37">
        <v>0</v>
      </c>
      <c r="C27" s="37">
        <v>0</v>
      </c>
      <c r="D27" s="37">
        <v>0</v>
      </c>
      <c r="E27" s="37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38">
        <v>3070</v>
      </c>
      <c r="C28" s="38">
        <v>1719</v>
      </c>
      <c r="D28" s="38">
        <v>25618</v>
      </c>
      <c r="E28" s="38">
        <v>16456</v>
      </c>
      <c r="F28" s="13">
        <f t="shared" si="0"/>
        <v>-35.763915996564918</v>
      </c>
      <c r="G28" s="1"/>
      <c r="H28" s="1"/>
      <c r="I28" s="1"/>
    </row>
    <row r="29" spans="1:9" x14ac:dyDescent="0.25">
      <c r="A29" s="8" t="s">
        <v>63</v>
      </c>
      <c r="B29" s="37">
        <v>0</v>
      </c>
      <c r="C29" s="37">
        <v>0</v>
      </c>
      <c r="D29" s="37">
        <v>0</v>
      </c>
      <c r="E29" s="37">
        <v>1</v>
      </c>
      <c r="F29" s="18" t="e">
        <f t="shared" si="0"/>
        <v>#DIV/0!</v>
      </c>
      <c r="G29" s="1"/>
      <c r="H29" s="1"/>
      <c r="I29" s="1"/>
    </row>
    <row r="30" spans="1:9" x14ac:dyDescent="0.25">
      <c r="A30" s="11" t="s">
        <v>64</v>
      </c>
      <c r="B30" s="38">
        <v>14</v>
      </c>
      <c r="C30" s="38">
        <v>0</v>
      </c>
      <c r="D30" s="38">
        <v>26</v>
      </c>
      <c r="E30" s="38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37">
        <v>229</v>
      </c>
      <c r="C31" s="37">
        <v>0</v>
      </c>
      <c r="D31" s="37">
        <v>634</v>
      </c>
      <c r="E31" s="37">
        <v>1052</v>
      </c>
      <c r="F31" s="10">
        <f t="shared" si="0"/>
        <v>65.930599369085172</v>
      </c>
      <c r="G31" s="1"/>
      <c r="H31" s="1"/>
      <c r="I31" s="1"/>
    </row>
    <row r="32" spans="1:9" x14ac:dyDescent="0.25">
      <c r="A32" s="11" t="s">
        <v>66</v>
      </c>
      <c r="B32" s="38">
        <v>63209</v>
      </c>
      <c r="C32" s="38">
        <v>63419</v>
      </c>
      <c r="D32" s="38">
        <v>508398</v>
      </c>
      <c r="E32" s="38">
        <v>590830</v>
      </c>
      <c r="F32" s="13">
        <f t="shared" si="0"/>
        <v>16.21406850538358</v>
      </c>
      <c r="G32" s="1"/>
      <c r="H32" s="1"/>
      <c r="I32" s="1"/>
    </row>
    <row r="33" spans="1:9" x14ac:dyDescent="0.25">
      <c r="A33" s="8" t="s">
        <v>67</v>
      </c>
      <c r="B33" s="37">
        <v>283</v>
      </c>
      <c r="C33" s="37">
        <v>439</v>
      </c>
      <c r="D33" s="37">
        <v>3322</v>
      </c>
      <c r="E33" s="37">
        <v>2172</v>
      </c>
      <c r="F33" s="10">
        <f t="shared" si="0"/>
        <v>-34.617700180614094</v>
      </c>
      <c r="G33" s="1"/>
      <c r="H33" s="1"/>
      <c r="I33" s="1"/>
    </row>
    <row r="34" spans="1:9" x14ac:dyDescent="0.25">
      <c r="A34" s="11" t="s">
        <v>68</v>
      </c>
      <c r="B34" s="38">
        <v>0</v>
      </c>
      <c r="C34" s="38">
        <v>0</v>
      </c>
      <c r="D34" s="38">
        <v>0</v>
      </c>
      <c r="E34" s="38">
        <v>0</v>
      </c>
      <c r="F34" s="13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437474.32</v>
      </c>
      <c r="C35" s="15">
        <f t="shared" ref="C35:E35" si="1">SUM(C7:C34)</f>
        <v>505189</v>
      </c>
      <c r="D35" s="15">
        <f t="shared" si="1"/>
        <v>4065172.54</v>
      </c>
      <c r="E35" s="15">
        <f t="shared" si="1"/>
        <v>4154907</v>
      </c>
      <c r="F35" s="16">
        <f t="shared" si="0"/>
        <v>2.2073960973868054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2040977</v>
      </c>
      <c r="G38" s="42">
        <f>LOOKUP(E38,$A$38:$A$65,$C$38:$C$65)</f>
        <v>2265388.54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0</v>
      </c>
      <c r="C39" s="41">
        <f t="shared" ref="C39:C65" si="5">D8</f>
        <v>0</v>
      </c>
      <c r="D39" s="41">
        <f t="shared" ref="D39:D65" si="6">_xlfn.RANK.EQ(B39,$B$38:$B$65)+COUNTIF($B$38:$B$65,B39)-1</f>
        <v>28</v>
      </c>
      <c r="E39" s="42" t="str">
        <f t="shared" si="2"/>
        <v>BARCELONA</v>
      </c>
      <c r="F39" s="42">
        <f t="shared" ref="F39:F54" si="7">LOOKUP(E39,$A$38:$A$65,$B$38:$B$65)</f>
        <v>643599</v>
      </c>
      <c r="G39" s="42">
        <f t="shared" ref="G39:G65" si="8">LOOKUP(E39,$A$38:$A$65,$C$38:$C$65)</f>
        <v>528702</v>
      </c>
    </row>
    <row r="40" spans="1:9" x14ac:dyDescent="0.25">
      <c r="A40" s="42" t="str">
        <f t="shared" si="3"/>
        <v>ALMERIA</v>
      </c>
      <c r="B40" s="41">
        <f t="shared" si="4"/>
        <v>0</v>
      </c>
      <c r="C40" s="41">
        <f t="shared" si="5"/>
        <v>0</v>
      </c>
      <c r="D40" s="41">
        <f t="shared" si="6"/>
        <v>28</v>
      </c>
      <c r="E40" s="42" t="str">
        <f t="shared" si="2"/>
        <v>VALENCIA</v>
      </c>
      <c r="F40" s="42">
        <f t="shared" si="7"/>
        <v>590830</v>
      </c>
      <c r="G40" s="42">
        <f t="shared" si="8"/>
        <v>508398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562648</v>
      </c>
      <c r="G41" s="42">
        <f t="shared" si="8"/>
        <v>533579</v>
      </c>
    </row>
    <row r="42" spans="1:9" x14ac:dyDescent="0.25">
      <c r="A42" s="42" t="str">
        <f t="shared" si="3"/>
        <v>BAHIA DE ALGECIRAS</v>
      </c>
      <c r="B42" s="41">
        <f t="shared" si="4"/>
        <v>2040977</v>
      </c>
      <c r="C42" s="41">
        <f t="shared" si="5"/>
        <v>2265388.54</v>
      </c>
      <c r="D42" s="41">
        <f t="shared" si="6"/>
        <v>1</v>
      </c>
      <c r="E42" s="42" t="str">
        <f t="shared" si="2"/>
        <v>MALAGA</v>
      </c>
      <c r="F42" s="42">
        <f t="shared" si="7"/>
        <v>271421</v>
      </c>
      <c r="G42" s="42">
        <f t="shared" si="8"/>
        <v>177033</v>
      </c>
    </row>
    <row r="43" spans="1:9" x14ac:dyDescent="0.25">
      <c r="A43" s="42" t="str">
        <f t="shared" si="3"/>
        <v>BAHIA DE CADIZ</v>
      </c>
      <c r="B43" s="41">
        <f t="shared" si="4"/>
        <v>18450</v>
      </c>
      <c r="C43" s="41">
        <f t="shared" si="5"/>
        <v>13445</v>
      </c>
      <c r="D43" s="41">
        <f t="shared" si="6"/>
        <v>6</v>
      </c>
      <c r="E43" s="42" t="str">
        <f t="shared" si="2"/>
        <v>BAHIA DE CADIZ</v>
      </c>
      <c r="F43" s="42">
        <f t="shared" si="7"/>
        <v>18450</v>
      </c>
      <c r="G43" s="42">
        <f t="shared" si="8"/>
        <v>13445</v>
      </c>
    </row>
    <row r="44" spans="1:9" x14ac:dyDescent="0.25">
      <c r="A44" s="42" t="str">
        <f t="shared" si="3"/>
        <v>BALEARES</v>
      </c>
      <c r="B44" s="41">
        <f t="shared" si="4"/>
        <v>563</v>
      </c>
      <c r="C44" s="41">
        <f t="shared" si="5"/>
        <v>2194</v>
      </c>
      <c r="D44" s="41">
        <f t="shared" si="6"/>
        <v>11</v>
      </c>
      <c r="E44" s="42" t="str">
        <f t="shared" si="2"/>
        <v>SANTA CRUZ DE TENERIFE</v>
      </c>
      <c r="F44" s="42">
        <f t="shared" si="7"/>
        <v>16456</v>
      </c>
      <c r="G44" s="42">
        <f t="shared" si="8"/>
        <v>25618</v>
      </c>
    </row>
    <row r="45" spans="1:9" x14ac:dyDescent="0.25">
      <c r="A45" s="42" t="str">
        <f t="shared" si="3"/>
        <v>BARCELONA</v>
      </c>
      <c r="B45" s="41">
        <f t="shared" si="4"/>
        <v>643599</v>
      </c>
      <c r="C45" s="41">
        <f t="shared" si="5"/>
        <v>528702</v>
      </c>
      <c r="D45" s="41">
        <f t="shared" si="6"/>
        <v>2</v>
      </c>
      <c r="E45" s="42" t="str">
        <f t="shared" si="2"/>
        <v>BILBAO</v>
      </c>
      <c r="F45" s="42">
        <f t="shared" si="7"/>
        <v>6564</v>
      </c>
      <c r="G45" s="42">
        <f t="shared" si="8"/>
        <v>6220</v>
      </c>
    </row>
    <row r="46" spans="1:9" x14ac:dyDescent="0.25">
      <c r="A46" s="42" t="str">
        <f t="shared" si="3"/>
        <v>BILBAO</v>
      </c>
      <c r="B46" s="41">
        <f t="shared" si="4"/>
        <v>6564</v>
      </c>
      <c r="C46" s="41">
        <f t="shared" si="5"/>
        <v>6220</v>
      </c>
      <c r="D46" s="41">
        <f t="shared" si="6"/>
        <v>8</v>
      </c>
      <c r="E46" s="42" t="str">
        <f t="shared" si="2"/>
        <v>VIGO</v>
      </c>
      <c r="F46" s="42">
        <f t="shared" si="7"/>
        <v>2172</v>
      </c>
      <c r="G46" s="42">
        <f t="shared" si="8"/>
        <v>3322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TARRAGONA</v>
      </c>
      <c r="F47" s="42">
        <f t="shared" si="7"/>
        <v>1052</v>
      </c>
      <c r="G47" s="42">
        <f t="shared" si="8"/>
        <v>634</v>
      </c>
    </row>
    <row r="48" spans="1:9" x14ac:dyDescent="0.25">
      <c r="A48" s="42" t="str">
        <f t="shared" si="3"/>
        <v>CASTELLON</v>
      </c>
      <c r="B48" s="41">
        <f t="shared" si="4"/>
        <v>127</v>
      </c>
      <c r="C48" s="41">
        <f t="shared" si="5"/>
        <v>613</v>
      </c>
      <c r="D48" s="41">
        <f t="shared" si="6"/>
        <v>12</v>
      </c>
      <c r="E48" s="42" t="str">
        <f t="shared" si="2"/>
        <v>BALEARES</v>
      </c>
      <c r="F48" s="42">
        <f t="shared" si="7"/>
        <v>563</v>
      </c>
      <c r="G48" s="42">
        <f t="shared" si="8"/>
        <v>2194</v>
      </c>
    </row>
    <row r="49" spans="1:7" x14ac:dyDescent="0.25">
      <c r="A49" s="42" t="str">
        <f t="shared" si="3"/>
        <v>CEUTA</v>
      </c>
      <c r="B49" s="41">
        <f t="shared" si="4"/>
        <v>25</v>
      </c>
      <c r="C49" s="41">
        <f t="shared" si="5"/>
        <v>0</v>
      </c>
      <c r="D49" s="41">
        <f t="shared" si="6"/>
        <v>13</v>
      </c>
      <c r="E49" s="42" t="str">
        <f t="shared" si="2"/>
        <v>CASTELLON</v>
      </c>
      <c r="F49" s="42">
        <f t="shared" si="7"/>
        <v>127</v>
      </c>
      <c r="G49" s="42">
        <f t="shared" si="8"/>
        <v>613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CEUTA</v>
      </c>
      <c r="F50" s="42">
        <f t="shared" si="7"/>
        <v>25</v>
      </c>
      <c r="G50" s="42">
        <f t="shared" si="8"/>
        <v>0</v>
      </c>
    </row>
    <row r="51" spans="1:7" x14ac:dyDescent="0.25">
      <c r="A51" s="42" t="str">
        <f t="shared" si="3"/>
        <v>GIJON</v>
      </c>
      <c r="B51" s="41">
        <f t="shared" si="4"/>
        <v>0</v>
      </c>
      <c r="C51" s="41">
        <f t="shared" si="5"/>
        <v>0</v>
      </c>
      <c r="D51" s="41">
        <f t="shared" si="6"/>
        <v>28</v>
      </c>
      <c r="E51" s="42" t="str">
        <f t="shared" si="2"/>
        <v>MARIN Y RIA DE PONTEVEDRA</v>
      </c>
      <c r="F51" s="42">
        <f t="shared" si="7"/>
        <v>22</v>
      </c>
      <c r="G51" s="42">
        <f t="shared" si="8"/>
        <v>0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SANTANDER</v>
      </c>
      <c r="F52" s="42">
        <f t="shared" si="7"/>
        <v>1</v>
      </c>
      <c r="G52" s="42">
        <f t="shared" si="8"/>
        <v>0</v>
      </c>
    </row>
    <row r="53" spans="1:7" x14ac:dyDescent="0.25">
      <c r="A53" s="42" t="str">
        <f t="shared" si="3"/>
        <v>LAS PALMAS</v>
      </c>
      <c r="B53" s="41">
        <f t="shared" si="4"/>
        <v>562648</v>
      </c>
      <c r="C53" s="41">
        <f t="shared" si="5"/>
        <v>533579</v>
      </c>
      <c r="D53" s="41">
        <f t="shared" si="6"/>
        <v>4</v>
      </c>
      <c r="E53" s="42" t="e">
        <f t="shared" si="2"/>
        <v>#N/A</v>
      </c>
      <c r="F53" s="42" t="e">
        <f t="shared" si="7"/>
        <v>#N/A</v>
      </c>
      <c r="G53" s="42" t="e">
        <f t="shared" si="8"/>
        <v>#N/A</v>
      </c>
    </row>
    <row r="54" spans="1:7" x14ac:dyDescent="0.25">
      <c r="A54" s="42" t="str">
        <f t="shared" si="3"/>
        <v>MALAGA</v>
      </c>
      <c r="B54" s="41">
        <f t="shared" si="4"/>
        <v>271421</v>
      </c>
      <c r="C54" s="41">
        <f t="shared" si="5"/>
        <v>177033</v>
      </c>
      <c r="D54" s="41">
        <f t="shared" si="6"/>
        <v>5</v>
      </c>
      <c r="E54" s="42" t="e">
        <f t="shared" si="2"/>
        <v>#N/A</v>
      </c>
      <c r="F54" s="42" t="e">
        <f t="shared" si="7"/>
        <v>#N/A</v>
      </c>
      <c r="G54" s="42" t="e">
        <f t="shared" si="8"/>
        <v>#N/A</v>
      </c>
    </row>
    <row r="55" spans="1:7" x14ac:dyDescent="0.25">
      <c r="A55" s="42" t="str">
        <f t="shared" si="3"/>
        <v>MARIN Y RIA DE PONTEVEDRA</v>
      </c>
      <c r="B55" s="41">
        <f t="shared" si="4"/>
        <v>22</v>
      </c>
      <c r="C55" s="41">
        <f t="shared" si="5"/>
        <v>0</v>
      </c>
      <c r="D55" s="41">
        <f t="shared" si="6"/>
        <v>14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0</v>
      </c>
      <c r="C56" s="41">
        <f t="shared" si="5"/>
        <v>0</v>
      </c>
      <c r="D56" s="41">
        <f t="shared" si="6"/>
        <v>28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16456</v>
      </c>
      <c r="C59" s="41">
        <f t="shared" si="5"/>
        <v>25618</v>
      </c>
      <c r="D59" s="41">
        <f t="shared" si="6"/>
        <v>7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</v>
      </c>
      <c r="C60" s="41">
        <f t="shared" si="5"/>
        <v>0</v>
      </c>
      <c r="D60" s="41">
        <f t="shared" si="6"/>
        <v>15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26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1052</v>
      </c>
      <c r="C62" s="41">
        <f t="shared" si="5"/>
        <v>634</v>
      </c>
      <c r="D62" s="41">
        <f t="shared" si="6"/>
        <v>10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590830</v>
      </c>
      <c r="C63" s="41">
        <f t="shared" si="5"/>
        <v>508398</v>
      </c>
      <c r="D63" s="41">
        <f t="shared" si="6"/>
        <v>3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2172</v>
      </c>
      <c r="C64" s="41">
        <f t="shared" si="5"/>
        <v>3322</v>
      </c>
      <c r="D64" s="41">
        <f t="shared" si="6"/>
        <v>9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85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9090</v>
      </c>
      <c r="C7" s="9">
        <v>9466</v>
      </c>
      <c r="D7" s="9">
        <v>25412</v>
      </c>
      <c r="E7" s="9">
        <v>32373</v>
      </c>
      <c r="F7" s="10">
        <f>((E7*100)/D7)-100</f>
        <v>27.392570439162597</v>
      </c>
      <c r="G7" s="1"/>
      <c r="H7" s="1"/>
      <c r="I7" s="1"/>
    </row>
    <row r="8" spans="1:12" x14ac:dyDescent="0.25">
      <c r="A8" s="11" t="s">
        <v>42</v>
      </c>
      <c r="B8" s="12">
        <v>37565</v>
      </c>
      <c r="C8" s="12">
        <v>42356</v>
      </c>
      <c r="D8" s="12">
        <v>239164</v>
      </c>
      <c r="E8" s="12">
        <v>298847</v>
      </c>
      <c r="F8" s="13">
        <f t="shared" ref="F8:F35" si="0">((E8*100)/D8)-100</f>
        <v>24.954842702078906</v>
      </c>
      <c r="G8" s="1"/>
      <c r="H8" s="1"/>
      <c r="I8" s="1"/>
    </row>
    <row r="9" spans="1:12" x14ac:dyDescent="0.25">
      <c r="A9" s="8" t="s">
        <v>43</v>
      </c>
      <c r="B9" s="9">
        <v>106223</v>
      </c>
      <c r="C9" s="9">
        <v>102354</v>
      </c>
      <c r="D9" s="9">
        <v>986529</v>
      </c>
      <c r="E9" s="9">
        <v>929662</v>
      </c>
      <c r="F9" s="10">
        <f t="shared" si="0"/>
        <v>-5.7643515801360081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462632</v>
      </c>
      <c r="C11" s="9">
        <v>481957</v>
      </c>
      <c r="D11" s="9">
        <v>3969224</v>
      </c>
      <c r="E11" s="9">
        <v>4146173</v>
      </c>
      <c r="F11" s="10">
        <f t="shared" si="0"/>
        <v>4.4580250446938692</v>
      </c>
      <c r="G11" s="1"/>
      <c r="H11" s="1"/>
      <c r="I11" s="1"/>
    </row>
    <row r="12" spans="1:12" x14ac:dyDescent="0.25">
      <c r="A12" s="11" t="s">
        <v>46</v>
      </c>
      <c r="B12" s="12">
        <v>26957</v>
      </c>
      <c r="C12" s="12">
        <v>40295</v>
      </c>
      <c r="D12" s="12">
        <v>118911</v>
      </c>
      <c r="E12" s="12">
        <v>150564</v>
      </c>
      <c r="F12" s="13">
        <f t="shared" si="0"/>
        <v>26.619068042485551</v>
      </c>
      <c r="G12" s="1"/>
      <c r="H12" s="1"/>
      <c r="I12" s="1"/>
    </row>
    <row r="13" spans="1:12" x14ac:dyDescent="0.25">
      <c r="A13" s="8" t="s">
        <v>47</v>
      </c>
      <c r="B13" s="9">
        <v>664589</v>
      </c>
      <c r="C13" s="9">
        <v>675536</v>
      </c>
      <c r="D13" s="9">
        <v>4488919</v>
      </c>
      <c r="E13" s="9">
        <v>4625483</v>
      </c>
      <c r="F13" s="10">
        <f t="shared" si="0"/>
        <v>3.0422469195813022</v>
      </c>
      <c r="G13" s="1"/>
      <c r="H13" s="1"/>
      <c r="I13" s="1"/>
    </row>
    <row r="14" spans="1:12" x14ac:dyDescent="0.25">
      <c r="A14" s="11" t="s">
        <v>48</v>
      </c>
      <c r="B14" s="12">
        <v>271507</v>
      </c>
      <c r="C14" s="12">
        <v>310173</v>
      </c>
      <c r="D14" s="12">
        <v>1811599</v>
      </c>
      <c r="E14" s="12">
        <v>2073504</v>
      </c>
      <c r="F14" s="13">
        <f t="shared" si="0"/>
        <v>14.457117717552279</v>
      </c>
      <c r="G14" s="1"/>
      <c r="H14" s="1"/>
      <c r="I14" s="1"/>
    </row>
    <row r="15" spans="1:12" x14ac:dyDescent="0.25">
      <c r="A15" s="8" t="s">
        <v>49</v>
      </c>
      <c r="B15" s="9">
        <v>26317</v>
      </c>
      <c r="C15" s="9">
        <v>25440</v>
      </c>
      <c r="D15" s="9">
        <v>133501</v>
      </c>
      <c r="E15" s="9">
        <v>145042</v>
      </c>
      <c r="F15" s="10">
        <f t="shared" si="0"/>
        <v>8.6448790645763012</v>
      </c>
      <c r="G15" s="1"/>
      <c r="H15" s="1"/>
      <c r="I15" s="1"/>
    </row>
    <row r="16" spans="1:12" x14ac:dyDescent="0.25">
      <c r="A16" s="11" t="s">
        <v>50</v>
      </c>
      <c r="B16" s="12">
        <v>4669</v>
      </c>
      <c r="C16" s="12">
        <v>4897</v>
      </c>
      <c r="D16" s="12">
        <v>24978</v>
      </c>
      <c r="E16" s="12">
        <v>23433</v>
      </c>
      <c r="F16" s="13">
        <f t="shared" si="0"/>
        <v>-6.1854431900072058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203552</v>
      </c>
      <c r="C18" s="12">
        <v>217884</v>
      </c>
      <c r="D18" s="12">
        <v>1702914</v>
      </c>
      <c r="E18" s="12">
        <v>1850000</v>
      </c>
      <c r="F18" s="13">
        <f t="shared" si="0"/>
        <v>8.6373122776605271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1599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688</v>
      </c>
      <c r="C20" s="12">
        <v>0</v>
      </c>
      <c r="D20" s="12">
        <v>1225</v>
      </c>
      <c r="E20" s="12">
        <v>1391</v>
      </c>
      <c r="F20" s="13">
        <f t="shared" si="0"/>
        <v>13.551020408163268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264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56964</v>
      </c>
      <c r="C22" s="12">
        <v>58081</v>
      </c>
      <c r="D22" s="12">
        <v>701477</v>
      </c>
      <c r="E22" s="12">
        <v>508475</v>
      </c>
      <c r="F22" s="13">
        <f t="shared" si="0"/>
        <v>-27.513660462139171</v>
      </c>
      <c r="G22" s="1"/>
      <c r="H22" s="1"/>
      <c r="I22" s="1"/>
    </row>
    <row r="23" spans="1:9" x14ac:dyDescent="0.25">
      <c r="A23" s="8" t="s">
        <v>57</v>
      </c>
      <c r="B23" s="9">
        <v>45856</v>
      </c>
      <c r="C23" s="9">
        <v>43281</v>
      </c>
      <c r="D23" s="9">
        <v>358737</v>
      </c>
      <c r="E23" s="9">
        <v>333403</v>
      </c>
      <c r="F23" s="10">
        <f t="shared" si="0"/>
        <v>-7.0619980654351195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42044</v>
      </c>
      <c r="C25" s="9">
        <v>41726</v>
      </c>
      <c r="D25" s="9">
        <v>320249</v>
      </c>
      <c r="E25" s="9">
        <v>348705</v>
      </c>
      <c r="F25" s="10">
        <f t="shared" si="0"/>
        <v>8.8855859034688649</v>
      </c>
      <c r="G25" s="1"/>
      <c r="H25" s="1"/>
      <c r="I25" s="1"/>
    </row>
    <row r="26" spans="1:9" x14ac:dyDescent="0.25">
      <c r="A26" s="11" t="s">
        <v>60</v>
      </c>
      <c r="B26" s="12">
        <v>4150</v>
      </c>
      <c r="C26" s="12">
        <v>254</v>
      </c>
      <c r="D26" s="12">
        <v>13743</v>
      </c>
      <c r="E26" s="12">
        <v>1411</v>
      </c>
      <c r="F26" s="13">
        <f t="shared" si="0"/>
        <v>-89.732954958888158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365661</v>
      </c>
      <c r="C28" s="12">
        <v>396440</v>
      </c>
      <c r="D28" s="12">
        <v>3447958</v>
      </c>
      <c r="E28" s="12">
        <v>3448274</v>
      </c>
      <c r="F28" s="13">
        <f t="shared" si="0"/>
        <v>9.164844815401807E-3</v>
      </c>
      <c r="G28" s="1"/>
      <c r="H28" s="1"/>
      <c r="I28" s="1"/>
    </row>
    <row r="29" spans="1:9" x14ac:dyDescent="0.25">
      <c r="A29" s="8" t="s">
        <v>63</v>
      </c>
      <c r="B29" s="9">
        <v>23689</v>
      </c>
      <c r="C29" s="9">
        <v>19885</v>
      </c>
      <c r="D29" s="9">
        <v>130093</v>
      </c>
      <c r="E29" s="9">
        <v>123329</v>
      </c>
      <c r="F29" s="10">
        <f t="shared" si="0"/>
        <v>-5.1993573827953838</v>
      </c>
      <c r="G29" s="1"/>
      <c r="H29" s="1"/>
      <c r="I29" s="1"/>
    </row>
    <row r="30" spans="1:9" x14ac:dyDescent="0.25">
      <c r="A30" s="11" t="s">
        <v>64</v>
      </c>
      <c r="B30" s="12">
        <v>992</v>
      </c>
      <c r="C30" s="12">
        <v>1843</v>
      </c>
      <c r="D30" s="12">
        <v>6358</v>
      </c>
      <c r="E30" s="12">
        <v>10534</v>
      </c>
      <c r="F30" s="13">
        <f t="shared" si="0"/>
        <v>65.68103177099718</v>
      </c>
      <c r="G30" s="1"/>
      <c r="H30" s="1"/>
      <c r="I30" s="1"/>
    </row>
    <row r="31" spans="1:9" x14ac:dyDescent="0.25">
      <c r="A31" s="8" t="s">
        <v>65</v>
      </c>
      <c r="B31" s="9">
        <v>3934</v>
      </c>
      <c r="C31" s="9">
        <v>265</v>
      </c>
      <c r="D31" s="9">
        <v>11366</v>
      </c>
      <c r="E31" s="9">
        <v>1273</v>
      </c>
      <c r="F31" s="10">
        <f t="shared" si="0"/>
        <v>-88.799929614640149</v>
      </c>
      <c r="G31" s="1"/>
      <c r="H31" s="1"/>
      <c r="I31" s="1"/>
    </row>
    <row r="32" spans="1:9" x14ac:dyDescent="0.25">
      <c r="A32" s="11" t="s">
        <v>66</v>
      </c>
      <c r="B32" s="12">
        <v>42167</v>
      </c>
      <c r="C32" s="12">
        <v>37229</v>
      </c>
      <c r="D32" s="12">
        <v>288550</v>
      </c>
      <c r="E32" s="12">
        <v>284136</v>
      </c>
      <c r="F32" s="13">
        <f t="shared" si="0"/>
        <v>-1.5297175532836604</v>
      </c>
      <c r="G32" s="1"/>
      <c r="H32" s="1"/>
      <c r="I32" s="1"/>
    </row>
    <row r="33" spans="1:9" x14ac:dyDescent="0.25">
      <c r="A33" s="8" t="s">
        <v>67</v>
      </c>
      <c r="B33" s="9">
        <v>24326</v>
      </c>
      <c r="C33" s="9">
        <v>27741</v>
      </c>
      <c r="D33" s="9">
        <v>103058</v>
      </c>
      <c r="E33" s="9">
        <v>108448</v>
      </c>
      <c r="F33" s="10">
        <f t="shared" si="0"/>
        <v>5.2300646238040684</v>
      </c>
      <c r="G33" s="1"/>
      <c r="H33" s="1"/>
      <c r="I33" s="1"/>
    </row>
    <row r="34" spans="1:9" x14ac:dyDescent="0.25">
      <c r="A34" s="11" t="s">
        <v>68</v>
      </c>
      <c r="B34" s="12">
        <v>1172</v>
      </c>
      <c r="C34" s="12">
        <v>1267</v>
      </c>
      <c r="D34" s="12">
        <v>3038</v>
      </c>
      <c r="E34" s="12">
        <v>5795</v>
      </c>
      <c r="F34" s="13">
        <f t="shared" si="0"/>
        <v>90.75049374588545</v>
      </c>
      <c r="G34" s="1"/>
      <c r="H34" s="1"/>
      <c r="I34" s="1"/>
    </row>
    <row r="35" spans="1:9" x14ac:dyDescent="0.25">
      <c r="A35" s="14" t="s">
        <v>69</v>
      </c>
      <c r="B35" s="15">
        <f>SUM(B7:B34)</f>
        <v>2424744</v>
      </c>
      <c r="C35" s="15">
        <f t="shared" ref="C35:E35" si="1">SUM(C7:C34)</f>
        <v>2538370</v>
      </c>
      <c r="D35" s="15">
        <f t="shared" si="1"/>
        <v>18887003</v>
      </c>
      <c r="E35" s="15">
        <f t="shared" si="1"/>
        <v>19452118</v>
      </c>
      <c r="F35" s="16">
        <f t="shared" si="0"/>
        <v>2.9920840273070297</v>
      </c>
      <c r="G35" s="1"/>
      <c r="H35" s="1"/>
      <c r="I35" s="1"/>
    </row>
    <row r="36" spans="1:9" x14ac:dyDescent="0.25">
      <c r="A36" s="42"/>
      <c r="B36" s="42"/>
      <c r="C36" s="42"/>
      <c r="D36" s="42"/>
      <c r="E36" s="42"/>
      <c r="F36" s="42"/>
      <c r="G36" s="42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32373</v>
      </c>
      <c r="C38" s="41">
        <f>D7</f>
        <v>25412</v>
      </c>
      <c r="D38" s="41">
        <f>_xlfn.RANK.EQ(B38,$B$38:$B$65)+COUNTIF($B$38:$B$65,B38)-1</f>
        <v>16</v>
      </c>
      <c r="E38" s="42" t="str">
        <f t="shared" ref="E38:E65" si="2">INDEX($A$38:$B$65,MATCH(ROW()-37,$D$38:$D$65,0),1)</f>
        <v>BALEARES</v>
      </c>
      <c r="F38" s="42">
        <f>LOOKUP(E38,$A$38:$A$65,$B$38:$B$65)</f>
        <v>4625483</v>
      </c>
      <c r="G38" s="42">
        <f>LOOKUP(E38,$A$38:$A$65,$C$38:$C$65)</f>
        <v>4488919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298847</v>
      </c>
      <c r="C39" s="41">
        <f t="shared" ref="C39:C65" si="5">D8</f>
        <v>239164</v>
      </c>
      <c r="D39" s="41">
        <f t="shared" ref="D39:D65" si="6">_xlfn.RANK.EQ(B39,$B$38:$B$65)+COUNTIF($B$38:$B$65,B39)-1</f>
        <v>10</v>
      </c>
      <c r="E39" s="42" t="str">
        <f t="shared" si="2"/>
        <v>BAHIA DE ALGECIRAS</v>
      </c>
      <c r="F39" s="42">
        <f t="shared" ref="F39:F54" si="7">LOOKUP(E39,$A$38:$A$65,$B$38:$B$65)</f>
        <v>4146173</v>
      </c>
      <c r="G39" s="42">
        <f t="shared" ref="G39:G65" si="8">LOOKUP(E39,$A$38:$A$65,$C$38:$C$65)</f>
        <v>3969224</v>
      </c>
    </row>
    <row r="40" spans="1:9" x14ac:dyDescent="0.25">
      <c r="A40" s="42" t="str">
        <f t="shared" si="3"/>
        <v>ALMERIA</v>
      </c>
      <c r="B40" s="41">
        <f t="shared" si="4"/>
        <v>929662</v>
      </c>
      <c r="C40" s="41">
        <f t="shared" si="5"/>
        <v>986529</v>
      </c>
      <c r="D40" s="41">
        <f t="shared" si="6"/>
        <v>6</v>
      </c>
      <c r="E40" s="42" t="str">
        <f t="shared" si="2"/>
        <v>SANTA CRUZ DE TENERIFE</v>
      </c>
      <c r="F40" s="42">
        <f t="shared" si="7"/>
        <v>3448274</v>
      </c>
      <c r="G40" s="42">
        <f t="shared" si="8"/>
        <v>3447958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BARCELONA</v>
      </c>
      <c r="F41" s="42">
        <f t="shared" si="7"/>
        <v>2073504</v>
      </c>
      <c r="G41" s="42">
        <f t="shared" si="8"/>
        <v>1811599</v>
      </c>
    </row>
    <row r="42" spans="1:9" x14ac:dyDescent="0.25">
      <c r="A42" s="42" t="str">
        <f t="shared" si="3"/>
        <v>BAHIA DE ALGECIRAS</v>
      </c>
      <c r="B42" s="41">
        <f t="shared" si="4"/>
        <v>4146173</v>
      </c>
      <c r="C42" s="41">
        <f t="shared" si="5"/>
        <v>3969224</v>
      </c>
      <c r="D42" s="41">
        <f t="shared" si="6"/>
        <v>2</v>
      </c>
      <c r="E42" s="42" t="str">
        <f t="shared" si="2"/>
        <v>CEUTA</v>
      </c>
      <c r="F42" s="42">
        <f t="shared" si="7"/>
        <v>1850000</v>
      </c>
      <c r="G42" s="42">
        <f t="shared" si="8"/>
        <v>1702914</v>
      </c>
    </row>
    <row r="43" spans="1:9" x14ac:dyDescent="0.25">
      <c r="A43" s="42" t="str">
        <f t="shared" si="3"/>
        <v>BAHIA DE CADIZ</v>
      </c>
      <c r="B43" s="41">
        <f t="shared" si="4"/>
        <v>150564</v>
      </c>
      <c r="C43" s="41">
        <f t="shared" si="5"/>
        <v>118911</v>
      </c>
      <c r="D43" s="41">
        <f t="shared" si="6"/>
        <v>12</v>
      </c>
      <c r="E43" s="42" t="str">
        <f t="shared" si="2"/>
        <v>ALMERIA</v>
      </c>
      <c r="F43" s="42">
        <f t="shared" si="7"/>
        <v>929662</v>
      </c>
      <c r="G43" s="42">
        <f t="shared" si="8"/>
        <v>986529</v>
      </c>
    </row>
    <row r="44" spans="1:9" x14ac:dyDescent="0.25">
      <c r="A44" s="42" t="str">
        <f t="shared" si="3"/>
        <v>BALEARES</v>
      </c>
      <c r="B44" s="41">
        <f t="shared" si="4"/>
        <v>4625483</v>
      </c>
      <c r="C44" s="41">
        <f t="shared" si="5"/>
        <v>4488919</v>
      </c>
      <c r="D44" s="41">
        <f t="shared" si="6"/>
        <v>1</v>
      </c>
      <c r="E44" s="42" t="str">
        <f t="shared" si="2"/>
        <v>LAS PALMAS</v>
      </c>
      <c r="F44" s="42">
        <f t="shared" si="7"/>
        <v>508475</v>
      </c>
      <c r="G44" s="42">
        <f t="shared" si="8"/>
        <v>701477</v>
      </c>
    </row>
    <row r="45" spans="1:9" x14ac:dyDescent="0.25">
      <c r="A45" s="42" t="str">
        <f t="shared" si="3"/>
        <v>BARCELONA</v>
      </c>
      <c r="B45" s="41">
        <f t="shared" si="4"/>
        <v>2073504</v>
      </c>
      <c r="C45" s="41">
        <f t="shared" si="5"/>
        <v>1811599</v>
      </c>
      <c r="D45" s="41">
        <f t="shared" si="6"/>
        <v>4</v>
      </c>
      <c r="E45" s="42" t="str">
        <f t="shared" si="2"/>
        <v>MELILLA</v>
      </c>
      <c r="F45" s="42">
        <f t="shared" si="7"/>
        <v>348705</v>
      </c>
      <c r="G45" s="42">
        <f t="shared" si="8"/>
        <v>320249</v>
      </c>
    </row>
    <row r="46" spans="1:9" x14ac:dyDescent="0.25">
      <c r="A46" s="42" t="str">
        <f t="shared" si="3"/>
        <v>BILBAO</v>
      </c>
      <c r="B46" s="41">
        <f t="shared" si="4"/>
        <v>145042</v>
      </c>
      <c r="C46" s="41">
        <f t="shared" si="5"/>
        <v>133501</v>
      </c>
      <c r="D46" s="41">
        <f t="shared" si="6"/>
        <v>13</v>
      </c>
      <c r="E46" s="42" t="str">
        <f t="shared" si="2"/>
        <v>MALAGA</v>
      </c>
      <c r="F46" s="42">
        <f t="shared" si="7"/>
        <v>333403</v>
      </c>
      <c r="G46" s="42">
        <f t="shared" si="8"/>
        <v>358737</v>
      </c>
    </row>
    <row r="47" spans="1:9" x14ac:dyDescent="0.25">
      <c r="A47" s="42" t="str">
        <f t="shared" si="3"/>
        <v>CARTAGENA</v>
      </c>
      <c r="B47" s="41">
        <f t="shared" si="4"/>
        <v>23433</v>
      </c>
      <c r="C47" s="41">
        <f t="shared" si="5"/>
        <v>24978</v>
      </c>
      <c r="D47" s="41">
        <f t="shared" si="6"/>
        <v>17</v>
      </c>
      <c r="E47" s="42" t="str">
        <f t="shared" si="2"/>
        <v>ALICANTE</v>
      </c>
      <c r="F47" s="42">
        <f t="shared" si="7"/>
        <v>298847</v>
      </c>
      <c r="G47" s="42">
        <f t="shared" si="8"/>
        <v>239164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VALENCIA</v>
      </c>
      <c r="F48" s="42">
        <f t="shared" si="7"/>
        <v>284136</v>
      </c>
      <c r="G48" s="42">
        <f t="shared" si="8"/>
        <v>288550</v>
      </c>
    </row>
    <row r="49" spans="1:7" x14ac:dyDescent="0.25">
      <c r="A49" s="42" t="str">
        <f t="shared" si="3"/>
        <v>CEUTA</v>
      </c>
      <c r="B49" s="41">
        <f t="shared" si="4"/>
        <v>1850000</v>
      </c>
      <c r="C49" s="41">
        <f t="shared" si="5"/>
        <v>1702914</v>
      </c>
      <c r="D49" s="41">
        <f t="shared" si="6"/>
        <v>5</v>
      </c>
      <c r="E49" s="42" t="str">
        <f t="shared" si="2"/>
        <v>BAHIA DE CADIZ</v>
      </c>
      <c r="F49" s="42">
        <f t="shared" si="7"/>
        <v>150564</v>
      </c>
      <c r="G49" s="42">
        <f t="shared" si="8"/>
        <v>118911</v>
      </c>
    </row>
    <row r="50" spans="1:7" x14ac:dyDescent="0.25">
      <c r="A50" s="42" t="str">
        <f t="shared" si="3"/>
        <v>FERROL-SAN CIBRAO</v>
      </c>
      <c r="B50" s="41">
        <f t="shared" si="4"/>
        <v>1599</v>
      </c>
      <c r="C50" s="41">
        <f t="shared" si="5"/>
        <v>0</v>
      </c>
      <c r="D50" s="41">
        <f t="shared" si="6"/>
        <v>20</v>
      </c>
      <c r="E50" s="42" t="str">
        <f t="shared" si="2"/>
        <v>BILBAO</v>
      </c>
      <c r="F50" s="42">
        <f t="shared" si="7"/>
        <v>145042</v>
      </c>
      <c r="G50" s="42">
        <f t="shared" si="8"/>
        <v>133501</v>
      </c>
    </row>
    <row r="51" spans="1:7" x14ac:dyDescent="0.25">
      <c r="A51" s="42" t="str">
        <f t="shared" si="3"/>
        <v>GIJON</v>
      </c>
      <c r="B51" s="41">
        <f t="shared" si="4"/>
        <v>1391</v>
      </c>
      <c r="C51" s="41">
        <f t="shared" si="5"/>
        <v>1225</v>
      </c>
      <c r="D51" s="41">
        <f t="shared" si="6"/>
        <v>22</v>
      </c>
      <c r="E51" s="42" t="str">
        <f t="shared" si="2"/>
        <v>SANTANDER</v>
      </c>
      <c r="F51" s="42">
        <f t="shared" si="7"/>
        <v>123329</v>
      </c>
      <c r="G51" s="42">
        <f t="shared" si="8"/>
        <v>130093</v>
      </c>
    </row>
    <row r="52" spans="1:7" x14ac:dyDescent="0.25">
      <c r="A52" s="42" t="str">
        <f t="shared" si="3"/>
        <v>HUELVA</v>
      </c>
      <c r="B52" s="41">
        <f t="shared" si="4"/>
        <v>264</v>
      </c>
      <c r="C52" s="41">
        <f t="shared" si="5"/>
        <v>0</v>
      </c>
      <c r="D52" s="41">
        <f t="shared" si="6"/>
        <v>24</v>
      </c>
      <c r="E52" s="42" t="str">
        <f t="shared" si="2"/>
        <v>VIGO</v>
      </c>
      <c r="F52" s="42">
        <f t="shared" si="7"/>
        <v>108448</v>
      </c>
      <c r="G52" s="42">
        <f t="shared" si="8"/>
        <v>103058</v>
      </c>
    </row>
    <row r="53" spans="1:7" x14ac:dyDescent="0.25">
      <c r="A53" s="42" t="str">
        <f t="shared" si="3"/>
        <v>LAS PALMAS</v>
      </c>
      <c r="B53" s="41">
        <f t="shared" si="4"/>
        <v>508475</v>
      </c>
      <c r="C53" s="41">
        <f t="shared" si="5"/>
        <v>701477</v>
      </c>
      <c r="D53" s="41">
        <f t="shared" si="6"/>
        <v>7</v>
      </c>
      <c r="E53" s="42" t="str">
        <f t="shared" si="2"/>
        <v>A CORUÑA</v>
      </c>
      <c r="F53" s="42">
        <f t="shared" si="7"/>
        <v>32373</v>
      </c>
      <c r="G53" s="42">
        <f t="shared" si="8"/>
        <v>25412</v>
      </c>
    </row>
    <row r="54" spans="1:7" x14ac:dyDescent="0.25">
      <c r="A54" s="42" t="str">
        <f t="shared" si="3"/>
        <v>MALAGA</v>
      </c>
      <c r="B54" s="41">
        <f t="shared" si="4"/>
        <v>333403</v>
      </c>
      <c r="C54" s="41">
        <f t="shared" si="5"/>
        <v>358737</v>
      </c>
      <c r="D54" s="41">
        <f t="shared" si="6"/>
        <v>9</v>
      </c>
      <c r="E54" s="42" t="str">
        <f t="shared" si="2"/>
        <v>CARTAGENA</v>
      </c>
      <c r="F54" s="42">
        <f t="shared" si="7"/>
        <v>23433</v>
      </c>
      <c r="G54" s="42">
        <f t="shared" si="8"/>
        <v>24978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SEVILLA</v>
      </c>
      <c r="F55" s="42">
        <f t="shared" ref="F55:F65" si="9">LOOKUP(E55,$A$38:$A$65,$B$38:$B$65)</f>
        <v>10534</v>
      </c>
      <c r="G55" s="42">
        <f t="shared" si="8"/>
        <v>6358</v>
      </c>
    </row>
    <row r="56" spans="1:7" x14ac:dyDescent="0.25">
      <c r="A56" s="42" t="str">
        <f t="shared" si="3"/>
        <v>MELILLA</v>
      </c>
      <c r="B56" s="41">
        <f t="shared" si="4"/>
        <v>348705</v>
      </c>
      <c r="C56" s="41">
        <f t="shared" si="5"/>
        <v>320249</v>
      </c>
      <c r="D56" s="41">
        <f t="shared" si="6"/>
        <v>8</v>
      </c>
      <c r="E56" s="42" t="str">
        <f t="shared" si="2"/>
        <v>VILAGARCIA</v>
      </c>
      <c r="F56" s="42">
        <f t="shared" si="9"/>
        <v>5795</v>
      </c>
      <c r="G56" s="42">
        <f t="shared" si="8"/>
        <v>3038</v>
      </c>
    </row>
    <row r="57" spans="1:7" x14ac:dyDescent="0.25">
      <c r="A57" s="42" t="str">
        <f t="shared" si="3"/>
        <v>MOTRIL</v>
      </c>
      <c r="B57" s="41">
        <f t="shared" si="4"/>
        <v>1411</v>
      </c>
      <c r="C57" s="41">
        <f t="shared" si="5"/>
        <v>13743</v>
      </c>
      <c r="D57" s="41">
        <f t="shared" si="6"/>
        <v>21</v>
      </c>
      <c r="E57" s="42" t="str">
        <f t="shared" si="2"/>
        <v>FERROL-SAN CIBRAO</v>
      </c>
      <c r="F57" s="42">
        <f t="shared" si="9"/>
        <v>1599</v>
      </c>
      <c r="G57" s="42">
        <f t="shared" si="8"/>
        <v>0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MOTRIL</v>
      </c>
      <c r="F58" s="42">
        <f t="shared" si="9"/>
        <v>1411</v>
      </c>
      <c r="G58" s="42">
        <f t="shared" si="8"/>
        <v>13743</v>
      </c>
    </row>
    <row r="59" spans="1:7" x14ac:dyDescent="0.25">
      <c r="A59" s="42" t="str">
        <f t="shared" si="3"/>
        <v>SANTA CRUZ DE TENERIFE</v>
      </c>
      <c r="B59" s="41">
        <f t="shared" si="4"/>
        <v>3448274</v>
      </c>
      <c r="C59" s="41">
        <f t="shared" si="5"/>
        <v>3447958</v>
      </c>
      <c r="D59" s="41">
        <f t="shared" si="6"/>
        <v>3</v>
      </c>
      <c r="E59" s="42" t="str">
        <f t="shared" si="2"/>
        <v>GIJON</v>
      </c>
      <c r="F59" s="42">
        <f t="shared" si="9"/>
        <v>1391</v>
      </c>
      <c r="G59" s="42">
        <f t="shared" si="8"/>
        <v>1225</v>
      </c>
    </row>
    <row r="60" spans="1:7" x14ac:dyDescent="0.25">
      <c r="A60" s="42" t="str">
        <f t="shared" si="3"/>
        <v>SANTANDER</v>
      </c>
      <c r="B60" s="41">
        <f t="shared" si="4"/>
        <v>123329</v>
      </c>
      <c r="C60" s="41">
        <f t="shared" si="5"/>
        <v>130093</v>
      </c>
      <c r="D60" s="41">
        <f t="shared" si="6"/>
        <v>14</v>
      </c>
      <c r="E60" s="42" t="str">
        <f t="shared" si="2"/>
        <v>TARRAGONA</v>
      </c>
      <c r="F60" s="42">
        <f t="shared" si="9"/>
        <v>1273</v>
      </c>
      <c r="G60" s="42">
        <f t="shared" si="8"/>
        <v>11366</v>
      </c>
    </row>
    <row r="61" spans="1:7" x14ac:dyDescent="0.25">
      <c r="A61" s="42" t="str">
        <f t="shared" si="3"/>
        <v>SEVILLA</v>
      </c>
      <c r="B61" s="41">
        <f t="shared" si="4"/>
        <v>10534</v>
      </c>
      <c r="C61" s="41">
        <f t="shared" si="5"/>
        <v>6358</v>
      </c>
      <c r="D61" s="41">
        <f t="shared" si="6"/>
        <v>18</v>
      </c>
      <c r="E61" s="42" t="str">
        <f t="shared" si="2"/>
        <v>HUELVA</v>
      </c>
      <c r="F61" s="42">
        <f t="shared" si="9"/>
        <v>264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1273</v>
      </c>
      <c r="C62" s="41">
        <f t="shared" si="5"/>
        <v>11366</v>
      </c>
      <c r="D62" s="41">
        <f t="shared" si="6"/>
        <v>23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284136</v>
      </c>
      <c r="C63" s="41">
        <f t="shared" si="5"/>
        <v>288550</v>
      </c>
      <c r="D63" s="41">
        <f t="shared" si="6"/>
        <v>11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108448</v>
      </c>
      <c r="C64" s="41">
        <f t="shared" si="5"/>
        <v>103058</v>
      </c>
      <c r="D64" s="41">
        <f t="shared" si="6"/>
        <v>15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5795</v>
      </c>
      <c r="C65" s="41">
        <f t="shared" si="5"/>
        <v>3038</v>
      </c>
      <c r="D65" s="41">
        <f t="shared" si="6"/>
        <v>19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6" spans="1:7" x14ac:dyDescent="0.25">
      <c r="A66" s="42"/>
      <c r="B66" s="42"/>
      <c r="C66" s="42"/>
      <c r="D66" s="42"/>
      <c r="E66" s="42"/>
      <c r="F66" s="42"/>
      <c r="G66" s="42"/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86</v>
      </c>
    </row>
    <row r="2" spans="1:12" s="2" customFormat="1" ht="21" x14ac:dyDescent="0.35"/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9090</v>
      </c>
      <c r="C7" s="9">
        <v>9466</v>
      </c>
      <c r="D7" s="9">
        <v>25412</v>
      </c>
      <c r="E7" s="9">
        <v>32373</v>
      </c>
      <c r="F7" s="10">
        <f>((E7*100)/D7)-100</f>
        <v>27.392570439162597</v>
      </c>
      <c r="G7" s="1"/>
      <c r="H7" s="1"/>
      <c r="I7" s="1"/>
    </row>
    <row r="8" spans="1:12" x14ac:dyDescent="0.25">
      <c r="A8" s="11" t="s">
        <v>42</v>
      </c>
      <c r="B8" s="12">
        <v>5024</v>
      </c>
      <c r="C8" s="12">
        <v>5208</v>
      </c>
      <c r="D8" s="12">
        <v>25290</v>
      </c>
      <c r="E8" s="12">
        <v>33585</v>
      </c>
      <c r="F8" s="13">
        <f t="shared" ref="F8:F35" si="0">((E8*100)/D8)-100</f>
        <v>32.799525504151831</v>
      </c>
      <c r="G8" s="1"/>
      <c r="H8" s="1"/>
      <c r="I8" s="1"/>
    </row>
    <row r="9" spans="1:12" x14ac:dyDescent="0.25">
      <c r="A9" s="8" t="s">
        <v>43</v>
      </c>
      <c r="B9" s="9">
        <v>7180</v>
      </c>
      <c r="C9" s="9">
        <v>2686</v>
      </c>
      <c r="D9" s="9">
        <v>39483</v>
      </c>
      <c r="E9" s="9">
        <v>21002</v>
      </c>
      <c r="F9" s="10">
        <f t="shared" si="0"/>
        <v>-46.807486766456449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0</v>
      </c>
      <c r="E11" s="9">
        <v>78</v>
      </c>
      <c r="F11" s="10" t="e">
        <f t="shared" si="0"/>
        <v>#DIV/0!</v>
      </c>
      <c r="G11" s="1"/>
      <c r="H11" s="1"/>
      <c r="I11" s="1"/>
    </row>
    <row r="12" spans="1:12" x14ac:dyDescent="0.25">
      <c r="A12" s="11" t="s">
        <v>46</v>
      </c>
      <c r="B12" s="12">
        <v>24319</v>
      </c>
      <c r="C12" s="12">
        <v>37589</v>
      </c>
      <c r="D12" s="12">
        <v>99855</v>
      </c>
      <c r="E12" s="12">
        <v>131889</v>
      </c>
      <c r="F12" s="13">
        <f t="shared" si="0"/>
        <v>32.08051674928646</v>
      </c>
      <c r="G12" s="1"/>
      <c r="H12" s="1"/>
      <c r="I12" s="1"/>
    </row>
    <row r="13" spans="1:12" x14ac:dyDescent="0.25">
      <c r="A13" s="8" t="s">
        <v>47</v>
      </c>
      <c r="B13" s="9">
        <v>164395</v>
      </c>
      <c r="C13" s="9">
        <v>165641</v>
      </c>
      <c r="D13" s="9">
        <v>850345</v>
      </c>
      <c r="E13" s="9">
        <v>823370</v>
      </c>
      <c r="F13" s="10">
        <f t="shared" si="0"/>
        <v>-3.1722418547765869</v>
      </c>
      <c r="G13" s="1"/>
      <c r="H13" s="1"/>
      <c r="I13" s="1"/>
    </row>
    <row r="14" spans="1:12" x14ac:dyDescent="0.25">
      <c r="A14" s="11" t="s">
        <v>48</v>
      </c>
      <c r="B14" s="12">
        <v>166744</v>
      </c>
      <c r="C14" s="12">
        <v>194907</v>
      </c>
      <c r="D14" s="12">
        <v>954141</v>
      </c>
      <c r="E14" s="12">
        <v>1083138</v>
      </c>
      <c r="F14" s="13">
        <f t="shared" si="0"/>
        <v>13.519699918565493</v>
      </c>
      <c r="G14" s="1"/>
      <c r="H14" s="1"/>
      <c r="I14" s="1"/>
    </row>
    <row r="15" spans="1:12" x14ac:dyDescent="0.25">
      <c r="A15" s="8" t="s">
        <v>49</v>
      </c>
      <c r="B15" s="9">
        <v>3839</v>
      </c>
      <c r="C15" s="9">
        <v>16</v>
      </c>
      <c r="D15" s="9">
        <v>12869</v>
      </c>
      <c r="E15" s="9">
        <v>14246</v>
      </c>
      <c r="F15" s="10">
        <f t="shared" si="0"/>
        <v>10.700132100396303</v>
      </c>
      <c r="G15" s="1"/>
      <c r="H15" s="1"/>
      <c r="I15" s="1"/>
    </row>
    <row r="16" spans="1:12" x14ac:dyDescent="0.25">
      <c r="A16" s="11" t="s">
        <v>50</v>
      </c>
      <c r="B16" s="12">
        <v>4669</v>
      </c>
      <c r="C16" s="12">
        <v>4897</v>
      </c>
      <c r="D16" s="12">
        <v>24978</v>
      </c>
      <c r="E16" s="12">
        <v>23433</v>
      </c>
      <c r="F16" s="13">
        <f t="shared" si="0"/>
        <v>-6.1854431900072058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2520</v>
      </c>
      <c r="C18" s="12">
        <v>0</v>
      </c>
      <c r="D18" s="12">
        <v>5924</v>
      </c>
      <c r="E18" s="12">
        <v>1832</v>
      </c>
      <c r="F18" s="13">
        <f t="shared" si="0"/>
        <v>-69.074949358541531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1599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688</v>
      </c>
      <c r="C20" s="12">
        <v>0</v>
      </c>
      <c r="D20" s="12">
        <v>1225</v>
      </c>
      <c r="E20" s="12">
        <v>1391</v>
      </c>
      <c r="F20" s="13">
        <f t="shared" si="0"/>
        <v>13.551020408163268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264</v>
      </c>
      <c r="F21" s="18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8196</v>
      </c>
      <c r="C22" s="12">
        <v>14516</v>
      </c>
      <c r="D22" s="12">
        <v>256313</v>
      </c>
      <c r="E22" s="12">
        <v>192814</v>
      </c>
      <c r="F22" s="13">
        <f t="shared" si="0"/>
        <v>-24.774006780771941</v>
      </c>
      <c r="G22" s="1"/>
      <c r="H22" s="1"/>
      <c r="I22" s="1"/>
    </row>
    <row r="23" spans="1:9" x14ac:dyDescent="0.25">
      <c r="A23" s="8" t="s">
        <v>57</v>
      </c>
      <c r="B23" s="9">
        <v>19382</v>
      </c>
      <c r="C23" s="9">
        <v>22122</v>
      </c>
      <c r="D23" s="9">
        <v>146059</v>
      </c>
      <c r="E23" s="9">
        <v>133006</v>
      </c>
      <c r="F23" s="10">
        <f t="shared" si="0"/>
        <v>-8.9367995125257664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733</v>
      </c>
      <c r="C25" s="9">
        <v>0</v>
      </c>
      <c r="D25" s="9">
        <v>1483</v>
      </c>
      <c r="E25" s="9">
        <v>960</v>
      </c>
      <c r="F25" s="10">
        <f t="shared" si="0"/>
        <v>-35.26635198921106</v>
      </c>
      <c r="G25" s="1"/>
      <c r="H25" s="1"/>
      <c r="I25" s="1"/>
    </row>
    <row r="26" spans="1:9" x14ac:dyDescent="0.25">
      <c r="A26" s="11" t="s">
        <v>60</v>
      </c>
      <c r="B26" s="12">
        <v>4150</v>
      </c>
      <c r="C26" s="12">
        <v>254</v>
      </c>
      <c r="D26" s="12">
        <v>13743</v>
      </c>
      <c r="E26" s="12">
        <v>1411</v>
      </c>
      <c r="F26" s="13">
        <f t="shared" si="0"/>
        <v>-89.732954958888158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10650</v>
      </c>
      <c r="C28" s="12">
        <v>19364</v>
      </c>
      <c r="D28" s="12">
        <v>309999</v>
      </c>
      <c r="E28" s="12">
        <v>248338</v>
      </c>
      <c r="F28" s="13">
        <f t="shared" si="0"/>
        <v>-19.890709324868794</v>
      </c>
      <c r="G28" s="1"/>
      <c r="H28" s="1"/>
      <c r="I28" s="1"/>
    </row>
    <row r="29" spans="1:9" x14ac:dyDescent="0.25">
      <c r="A29" s="8" t="s">
        <v>63</v>
      </c>
      <c r="B29" s="9">
        <v>2611</v>
      </c>
      <c r="C29" s="9">
        <v>1672</v>
      </c>
      <c r="D29" s="9">
        <v>4343</v>
      </c>
      <c r="E29" s="9">
        <v>6031</v>
      </c>
      <c r="F29" s="10">
        <f t="shared" si="0"/>
        <v>38.867142528206301</v>
      </c>
      <c r="G29" s="1"/>
      <c r="H29" s="1"/>
      <c r="I29" s="1"/>
    </row>
    <row r="30" spans="1:9" x14ac:dyDescent="0.25">
      <c r="A30" s="11" t="s">
        <v>64</v>
      </c>
      <c r="B30" s="12">
        <v>992</v>
      </c>
      <c r="C30" s="12">
        <v>1843</v>
      </c>
      <c r="D30" s="12">
        <v>6358</v>
      </c>
      <c r="E30" s="12">
        <v>10534</v>
      </c>
      <c r="F30" s="13">
        <f t="shared" si="0"/>
        <v>65.68103177099718</v>
      </c>
      <c r="G30" s="1"/>
      <c r="H30" s="1"/>
      <c r="I30" s="1"/>
    </row>
    <row r="31" spans="1:9" x14ac:dyDescent="0.25">
      <c r="A31" s="8" t="s">
        <v>65</v>
      </c>
      <c r="B31" s="9">
        <v>3934</v>
      </c>
      <c r="C31" s="9">
        <v>265</v>
      </c>
      <c r="D31" s="9">
        <v>11366</v>
      </c>
      <c r="E31" s="9">
        <v>1273</v>
      </c>
      <c r="F31" s="10">
        <f t="shared" si="0"/>
        <v>-88.799929614640149</v>
      </c>
      <c r="G31" s="1"/>
      <c r="H31" s="1"/>
      <c r="I31" s="1"/>
    </row>
    <row r="32" spans="1:9" x14ac:dyDescent="0.25">
      <c r="A32" s="11" t="s">
        <v>66</v>
      </c>
      <c r="B32" s="12">
        <v>17312</v>
      </c>
      <c r="C32" s="12">
        <v>12107</v>
      </c>
      <c r="D32" s="12">
        <v>93759</v>
      </c>
      <c r="E32" s="12">
        <v>72974</v>
      </c>
      <c r="F32" s="13">
        <f t="shared" si="0"/>
        <v>-22.168538486971912</v>
      </c>
      <c r="G32" s="1"/>
      <c r="H32" s="1"/>
      <c r="I32" s="1"/>
    </row>
    <row r="33" spans="1:9" x14ac:dyDescent="0.25">
      <c r="A33" s="8" t="s">
        <v>67</v>
      </c>
      <c r="B33" s="9">
        <v>24326</v>
      </c>
      <c r="C33" s="9">
        <v>26560</v>
      </c>
      <c r="D33" s="9">
        <v>103058</v>
      </c>
      <c r="E33" s="9">
        <v>107267</v>
      </c>
      <c r="F33" s="10">
        <f t="shared" si="0"/>
        <v>4.0841079780317813</v>
      </c>
      <c r="G33" s="1"/>
      <c r="H33" s="1"/>
      <c r="I33" s="1"/>
    </row>
    <row r="34" spans="1:9" x14ac:dyDescent="0.25">
      <c r="A34" s="11" t="s">
        <v>68</v>
      </c>
      <c r="B34" s="12">
        <v>1172</v>
      </c>
      <c r="C34" s="12">
        <v>1267</v>
      </c>
      <c r="D34" s="12">
        <v>3038</v>
      </c>
      <c r="E34" s="12">
        <v>5795</v>
      </c>
      <c r="F34" s="13">
        <f t="shared" si="0"/>
        <v>90.75049374588545</v>
      </c>
      <c r="G34" s="1"/>
      <c r="H34" s="1"/>
      <c r="I34" s="1"/>
    </row>
    <row r="35" spans="1:9" x14ac:dyDescent="0.25">
      <c r="A35" s="14" t="s">
        <v>69</v>
      </c>
      <c r="B35" s="15">
        <f>SUM(B7:B34)</f>
        <v>481926</v>
      </c>
      <c r="C35" s="15">
        <f t="shared" ref="C35:E35" si="1">SUM(C7:C34)</f>
        <v>520380</v>
      </c>
      <c r="D35" s="15">
        <f t="shared" si="1"/>
        <v>2989041</v>
      </c>
      <c r="E35" s="15">
        <f t="shared" si="1"/>
        <v>2948603</v>
      </c>
      <c r="F35" s="16">
        <f t="shared" si="0"/>
        <v>-1.352875387122495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32373</v>
      </c>
      <c r="C38" s="41">
        <f>D7</f>
        <v>25412</v>
      </c>
      <c r="D38" s="41">
        <f>_xlfn.RANK.EQ(B38,$B$38:$B$65)+COUNTIF($B$38:$B$65,B38)-1</f>
        <v>10</v>
      </c>
      <c r="E38" s="42" t="str">
        <f t="shared" ref="E38:E65" si="2">INDEX($A$38:$B$65,MATCH(ROW()-37,$D$38:$D$65,0),1)</f>
        <v>BARCELONA</v>
      </c>
      <c r="F38" s="42">
        <f>LOOKUP(E38,$A$38:$A$65,$B$38:$B$65)</f>
        <v>1083138</v>
      </c>
      <c r="G38" s="42">
        <f>LOOKUP(E38,$A$38:$A$65,$C$38:$C$65)</f>
        <v>954141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33585</v>
      </c>
      <c r="C39" s="41">
        <f t="shared" ref="C39:C65" si="5">D8</f>
        <v>25290</v>
      </c>
      <c r="D39" s="41">
        <f t="shared" ref="D39:D65" si="6">_xlfn.RANK.EQ(B39,$B$38:$B$65)+COUNTIF($B$38:$B$65,B39)-1</f>
        <v>9</v>
      </c>
      <c r="E39" s="42" t="str">
        <f t="shared" si="2"/>
        <v>BALEARES</v>
      </c>
      <c r="F39" s="42">
        <f t="shared" ref="F39:F54" si="7">LOOKUP(E39,$A$38:$A$65,$B$38:$B$65)</f>
        <v>823370</v>
      </c>
      <c r="G39" s="42">
        <f t="shared" ref="G39:G65" si="8">LOOKUP(E39,$A$38:$A$65,$C$38:$C$65)</f>
        <v>850345</v>
      </c>
    </row>
    <row r="40" spans="1:9" x14ac:dyDescent="0.25">
      <c r="A40" s="42" t="str">
        <f t="shared" si="3"/>
        <v>ALMERIA</v>
      </c>
      <c r="B40" s="41">
        <f t="shared" si="4"/>
        <v>21002</v>
      </c>
      <c r="C40" s="41">
        <f t="shared" si="5"/>
        <v>39483</v>
      </c>
      <c r="D40" s="41">
        <f t="shared" si="6"/>
        <v>12</v>
      </c>
      <c r="E40" s="42" t="str">
        <f t="shared" si="2"/>
        <v>SANTA CRUZ DE TENERIFE</v>
      </c>
      <c r="F40" s="42">
        <f t="shared" si="7"/>
        <v>248338</v>
      </c>
      <c r="G40" s="42">
        <f t="shared" si="8"/>
        <v>309999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LAS PALMAS</v>
      </c>
      <c r="F41" s="42">
        <f t="shared" si="7"/>
        <v>192814</v>
      </c>
      <c r="G41" s="42">
        <f t="shared" si="8"/>
        <v>256313</v>
      </c>
    </row>
    <row r="42" spans="1:9" x14ac:dyDescent="0.25">
      <c r="A42" s="42" t="str">
        <f t="shared" si="3"/>
        <v>BAHIA DE ALGECIRAS</v>
      </c>
      <c r="B42" s="41">
        <f t="shared" si="4"/>
        <v>78</v>
      </c>
      <c r="C42" s="41">
        <f t="shared" si="5"/>
        <v>0</v>
      </c>
      <c r="D42" s="41">
        <f t="shared" si="6"/>
        <v>24</v>
      </c>
      <c r="E42" s="42" t="str">
        <f t="shared" si="2"/>
        <v>MALAGA</v>
      </c>
      <c r="F42" s="42">
        <f t="shared" si="7"/>
        <v>133006</v>
      </c>
      <c r="G42" s="42">
        <f t="shared" si="8"/>
        <v>146059</v>
      </c>
    </row>
    <row r="43" spans="1:9" x14ac:dyDescent="0.25">
      <c r="A43" s="42" t="str">
        <f t="shared" si="3"/>
        <v>BAHIA DE CADIZ</v>
      </c>
      <c r="B43" s="41">
        <f t="shared" si="4"/>
        <v>131889</v>
      </c>
      <c r="C43" s="41">
        <f t="shared" si="5"/>
        <v>99855</v>
      </c>
      <c r="D43" s="41">
        <f t="shared" si="6"/>
        <v>6</v>
      </c>
      <c r="E43" s="42" t="str">
        <f t="shared" si="2"/>
        <v>BAHIA DE CADIZ</v>
      </c>
      <c r="F43" s="42">
        <f t="shared" si="7"/>
        <v>131889</v>
      </c>
      <c r="G43" s="42">
        <f t="shared" si="8"/>
        <v>99855</v>
      </c>
    </row>
    <row r="44" spans="1:9" x14ac:dyDescent="0.25">
      <c r="A44" s="42" t="str">
        <f t="shared" si="3"/>
        <v>BALEARES</v>
      </c>
      <c r="B44" s="41">
        <f t="shared" si="4"/>
        <v>823370</v>
      </c>
      <c r="C44" s="41">
        <f t="shared" si="5"/>
        <v>850345</v>
      </c>
      <c r="D44" s="41">
        <f t="shared" si="6"/>
        <v>2</v>
      </c>
      <c r="E44" s="42" t="str">
        <f t="shared" si="2"/>
        <v>VIGO</v>
      </c>
      <c r="F44" s="42">
        <f t="shared" si="7"/>
        <v>107267</v>
      </c>
      <c r="G44" s="42">
        <f t="shared" si="8"/>
        <v>103058</v>
      </c>
    </row>
    <row r="45" spans="1:9" x14ac:dyDescent="0.25">
      <c r="A45" s="42" t="str">
        <f t="shared" si="3"/>
        <v>BARCELONA</v>
      </c>
      <c r="B45" s="41">
        <f t="shared" si="4"/>
        <v>1083138</v>
      </c>
      <c r="C45" s="41">
        <f t="shared" si="5"/>
        <v>954141</v>
      </c>
      <c r="D45" s="41">
        <f t="shared" si="6"/>
        <v>1</v>
      </c>
      <c r="E45" s="42" t="str">
        <f t="shared" si="2"/>
        <v>VALENCIA</v>
      </c>
      <c r="F45" s="42">
        <f t="shared" si="7"/>
        <v>72974</v>
      </c>
      <c r="G45" s="42">
        <f t="shared" si="8"/>
        <v>93759</v>
      </c>
    </row>
    <row r="46" spans="1:9" x14ac:dyDescent="0.25">
      <c r="A46" s="42" t="str">
        <f t="shared" si="3"/>
        <v>BILBAO</v>
      </c>
      <c r="B46" s="41">
        <f t="shared" si="4"/>
        <v>14246</v>
      </c>
      <c r="C46" s="41">
        <f t="shared" si="5"/>
        <v>12869</v>
      </c>
      <c r="D46" s="41">
        <f t="shared" si="6"/>
        <v>13</v>
      </c>
      <c r="E46" s="42" t="str">
        <f t="shared" si="2"/>
        <v>ALICANTE</v>
      </c>
      <c r="F46" s="42">
        <f t="shared" si="7"/>
        <v>33585</v>
      </c>
      <c r="G46" s="42">
        <f t="shared" si="8"/>
        <v>25290</v>
      </c>
    </row>
    <row r="47" spans="1:9" x14ac:dyDescent="0.25">
      <c r="A47" s="42" t="str">
        <f t="shared" si="3"/>
        <v>CARTAGENA</v>
      </c>
      <c r="B47" s="41">
        <f t="shared" si="4"/>
        <v>23433</v>
      </c>
      <c r="C47" s="41">
        <f t="shared" si="5"/>
        <v>24978</v>
      </c>
      <c r="D47" s="41">
        <f t="shared" si="6"/>
        <v>11</v>
      </c>
      <c r="E47" s="42" t="str">
        <f t="shared" si="2"/>
        <v>A CORUÑA</v>
      </c>
      <c r="F47" s="42">
        <f t="shared" si="7"/>
        <v>32373</v>
      </c>
      <c r="G47" s="42">
        <f t="shared" si="8"/>
        <v>25412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CARTAGENA</v>
      </c>
      <c r="F48" s="42">
        <f t="shared" si="7"/>
        <v>23433</v>
      </c>
      <c r="G48" s="42">
        <f t="shared" si="8"/>
        <v>24978</v>
      </c>
    </row>
    <row r="49" spans="1:7" x14ac:dyDescent="0.25">
      <c r="A49" s="42" t="str">
        <f t="shared" si="3"/>
        <v>CEUTA</v>
      </c>
      <c r="B49" s="41">
        <f t="shared" si="4"/>
        <v>1832</v>
      </c>
      <c r="C49" s="41">
        <f t="shared" si="5"/>
        <v>5924</v>
      </c>
      <c r="D49" s="41">
        <f t="shared" si="6"/>
        <v>17</v>
      </c>
      <c r="E49" s="42" t="str">
        <f t="shared" si="2"/>
        <v>ALMERIA</v>
      </c>
      <c r="F49" s="42">
        <f t="shared" si="7"/>
        <v>21002</v>
      </c>
      <c r="G49" s="42">
        <f t="shared" si="8"/>
        <v>39483</v>
      </c>
    </row>
    <row r="50" spans="1:7" x14ac:dyDescent="0.25">
      <c r="A50" s="42" t="str">
        <f t="shared" si="3"/>
        <v>FERROL-SAN CIBRAO</v>
      </c>
      <c r="B50" s="41">
        <f t="shared" si="4"/>
        <v>1599</v>
      </c>
      <c r="C50" s="41">
        <f t="shared" si="5"/>
        <v>0</v>
      </c>
      <c r="D50" s="41">
        <f t="shared" si="6"/>
        <v>18</v>
      </c>
      <c r="E50" s="42" t="str">
        <f t="shared" si="2"/>
        <v>BILBAO</v>
      </c>
      <c r="F50" s="42">
        <f t="shared" si="7"/>
        <v>14246</v>
      </c>
      <c r="G50" s="42">
        <f t="shared" si="8"/>
        <v>12869</v>
      </c>
    </row>
    <row r="51" spans="1:7" x14ac:dyDescent="0.25">
      <c r="A51" s="42" t="str">
        <f t="shared" si="3"/>
        <v>GIJON</v>
      </c>
      <c r="B51" s="41">
        <f t="shared" si="4"/>
        <v>1391</v>
      </c>
      <c r="C51" s="41">
        <f t="shared" si="5"/>
        <v>1225</v>
      </c>
      <c r="D51" s="41">
        <f t="shared" si="6"/>
        <v>20</v>
      </c>
      <c r="E51" s="42" t="str">
        <f t="shared" si="2"/>
        <v>SEVILLA</v>
      </c>
      <c r="F51" s="42">
        <f t="shared" si="7"/>
        <v>10534</v>
      </c>
      <c r="G51" s="42">
        <f t="shared" si="8"/>
        <v>6358</v>
      </c>
    </row>
    <row r="52" spans="1:7" x14ac:dyDescent="0.25">
      <c r="A52" s="42" t="str">
        <f t="shared" si="3"/>
        <v>HUELVA</v>
      </c>
      <c r="B52" s="41">
        <f t="shared" si="4"/>
        <v>264</v>
      </c>
      <c r="C52" s="41">
        <f t="shared" si="5"/>
        <v>0</v>
      </c>
      <c r="D52" s="41">
        <f t="shared" si="6"/>
        <v>23</v>
      </c>
      <c r="E52" s="42" t="str">
        <f t="shared" si="2"/>
        <v>SANTANDER</v>
      </c>
      <c r="F52" s="42">
        <f t="shared" si="7"/>
        <v>6031</v>
      </c>
      <c r="G52" s="42">
        <f t="shared" si="8"/>
        <v>4343</v>
      </c>
    </row>
    <row r="53" spans="1:7" x14ac:dyDescent="0.25">
      <c r="A53" s="42" t="str">
        <f t="shared" si="3"/>
        <v>LAS PALMAS</v>
      </c>
      <c r="B53" s="41">
        <f t="shared" si="4"/>
        <v>192814</v>
      </c>
      <c r="C53" s="41">
        <f t="shared" si="5"/>
        <v>256313</v>
      </c>
      <c r="D53" s="41">
        <f t="shared" si="6"/>
        <v>4</v>
      </c>
      <c r="E53" s="42" t="str">
        <f t="shared" si="2"/>
        <v>VILAGARCIA</v>
      </c>
      <c r="F53" s="42">
        <f t="shared" si="7"/>
        <v>5795</v>
      </c>
      <c r="G53" s="42">
        <f t="shared" si="8"/>
        <v>3038</v>
      </c>
    </row>
    <row r="54" spans="1:7" x14ac:dyDescent="0.25">
      <c r="A54" s="42" t="str">
        <f t="shared" si="3"/>
        <v>MALAGA</v>
      </c>
      <c r="B54" s="41">
        <f t="shared" si="4"/>
        <v>133006</v>
      </c>
      <c r="C54" s="41">
        <f t="shared" si="5"/>
        <v>146059</v>
      </c>
      <c r="D54" s="41">
        <f t="shared" si="6"/>
        <v>5</v>
      </c>
      <c r="E54" s="42" t="str">
        <f t="shared" si="2"/>
        <v>CEUTA</v>
      </c>
      <c r="F54" s="42">
        <f t="shared" si="7"/>
        <v>1832</v>
      </c>
      <c r="G54" s="42">
        <f t="shared" si="8"/>
        <v>5924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FERROL-SAN CIBRAO</v>
      </c>
      <c r="F55" s="42">
        <f t="shared" ref="F55:F65" si="9">LOOKUP(E55,$A$38:$A$65,$B$38:$B$65)</f>
        <v>1599</v>
      </c>
      <c r="G55" s="42">
        <f t="shared" si="8"/>
        <v>0</v>
      </c>
    </row>
    <row r="56" spans="1:7" x14ac:dyDescent="0.25">
      <c r="A56" s="42" t="str">
        <f t="shared" si="3"/>
        <v>MELILLA</v>
      </c>
      <c r="B56" s="41">
        <f t="shared" si="4"/>
        <v>960</v>
      </c>
      <c r="C56" s="41">
        <f t="shared" si="5"/>
        <v>1483</v>
      </c>
      <c r="D56" s="41">
        <f t="shared" si="6"/>
        <v>22</v>
      </c>
      <c r="E56" s="42" t="str">
        <f t="shared" si="2"/>
        <v>MOTRIL</v>
      </c>
      <c r="F56" s="42">
        <f t="shared" si="9"/>
        <v>1411</v>
      </c>
      <c r="G56" s="42">
        <f t="shared" si="8"/>
        <v>13743</v>
      </c>
    </row>
    <row r="57" spans="1:7" x14ac:dyDescent="0.25">
      <c r="A57" s="42" t="str">
        <f t="shared" si="3"/>
        <v>MOTRIL</v>
      </c>
      <c r="B57" s="41">
        <f t="shared" si="4"/>
        <v>1411</v>
      </c>
      <c r="C57" s="41">
        <f t="shared" si="5"/>
        <v>13743</v>
      </c>
      <c r="D57" s="41">
        <f t="shared" si="6"/>
        <v>19</v>
      </c>
      <c r="E57" s="42" t="str">
        <f t="shared" si="2"/>
        <v>GIJON</v>
      </c>
      <c r="F57" s="42">
        <f t="shared" si="9"/>
        <v>1391</v>
      </c>
      <c r="G57" s="42">
        <f t="shared" si="8"/>
        <v>1225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str">
        <f t="shared" si="2"/>
        <v>TARRAGONA</v>
      </c>
      <c r="F58" s="42">
        <f t="shared" si="9"/>
        <v>1273</v>
      </c>
      <c r="G58" s="42">
        <f t="shared" si="8"/>
        <v>11366</v>
      </c>
    </row>
    <row r="59" spans="1:7" x14ac:dyDescent="0.25">
      <c r="A59" s="42" t="str">
        <f t="shared" si="3"/>
        <v>SANTA CRUZ DE TENERIFE</v>
      </c>
      <c r="B59" s="41">
        <f t="shared" si="4"/>
        <v>248338</v>
      </c>
      <c r="C59" s="41">
        <f t="shared" si="5"/>
        <v>309999</v>
      </c>
      <c r="D59" s="41">
        <f t="shared" si="6"/>
        <v>3</v>
      </c>
      <c r="E59" s="42" t="str">
        <f t="shared" si="2"/>
        <v>MELILLA</v>
      </c>
      <c r="F59" s="42">
        <f t="shared" si="9"/>
        <v>960</v>
      </c>
      <c r="G59" s="42">
        <f t="shared" si="8"/>
        <v>1483</v>
      </c>
    </row>
    <row r="60" spans="1:7" x14ac:dyDescent="0.25">
      <c r="A60" s="42" t="str">
        <f t="shared" si="3"/>
        <v>SANTANDER</v>
      </c>
      <c r="B60" s="41">
        <f t="shared" si="4"/>
        <v>6031</v>
      </c>
      <c r="C60" s="41">
        <f t="shared" si="5"/>
        <v>4343</v>
      </c>
      <c r="D60" s="41">
        <f t="shared" si="6"/>
        <v>15</v>
      </c>
      <c r="E60" s="42" t="str">
        <f t="shared" si="2"/>
        <v>HUELVA</v>
      </c>
      <c r="F60" s="42">
        <f t="shared" si="9"/>
        <v>264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10534</v>
      </c>
      <c r="C61" s="41">
        <f t="shared" si="5"/>
        <v>6358</v>
      </c>
      <c r="D61" s="41">
        <f t="shared" si="6"/>
        <v>14</v>
      </c>
      <c r="E61" s="42" t="str">
        <f t="shared" si="2"/>
        <v>BAHIA DE ALGECIRAS</v>
      </c>
      <c r="F61" s="42">
        <f t="shared" si="9"/>
        <v>78</v>
      </c>
      <c r="G61" s="42">
        <f t="shared" si="8"/>
        <v>0</v>
      </c>
    </row>
    <row r="62" spans="1:7" x14ac:dyDescent="0.25">
      <c r="A62" s="42" t="str">
        <f t="shared" si="3"/>
        <v>TARRAGONA</v>
      </c>
      <c r="B62" s="41">
        <f t="shared" si="4"/>
        <v>1273</v>
      </c>
      <c r="C62" s="41">
        <f t="shared" si="5"/>
        <v>11366</v>
      </c>
      <c r="D62" s="41">
        <f t="shared" si="6"/>
        <v>21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72974</v>
      </c>
      <c r="C63" s="41">
        <f t="shared" si="5"/>
        <v>93759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107267</v>
      </c>
      <c r="C64" s="41">
        <f t="shared" si="5"/>
        <v>103058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5795</v>
      </c>
      <c r="C65" s="41">
        <f t="shared" si="5"/>
        <v>3038</v>
      </c>
      <c r="D65" s="41">
        <f t="shared" si="6"/>
        <v>16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2" customFormat="1" ht="22.5" customHeight="1" x14ac:dyDescent="0.35">
      <c r="F1" s="3" t="s">
        <v>87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0</v>
      </c>
      <c r="C7" s="9">
        <v>0</v>
      </c>
      <c r="D7" s="9">
        <v>0</v>
      </c>
      <c r="E7" s="9">
        <v>0</v>
      </c>
      <c r="F7" s="18" t="e">
        <f>((E7*100)/D7)-100</f>
        <v>#DIV/0!</v>
      </c>
      <c r="G7" s="1"/>
      <c r="H7" s="1"/>
      <c r="I7" s="1"/>
    </row>
    <row r="8" spans="1:12" x14ac:dyDescent="0.25">
      <c r="A8" s="11" t="s">
        <v>42</v>
      </c>
      <c r="B8" s="12">
        <v>7623</v>
      </c>
      <c r="C8" s="12">
        <v>8867</v>
      </c>
      <c r="D8" s="12">
        <v>46529</v>
      </c>
      <c r="E8" s="12">
        <v>58026</v>
      </c>
      <c r="F8" s="13">
        <f t="shared" ref="F8:F35" si="0">((E8*100)/D8)-100</f>
        <v>24.709321068580891</v>
      </c>
      <c r="G8" s="1"/>
      <c r="H8" s="1"/>
      <c r="I8" s="1"/>
    </row>
    <row r="9" spans="1:12" x14ac:dyDescent="0.25">
      <c r="A9" s="8" t="s">
        <v>43</v>
      </c>
      <c r="B9" s="9">
        <v>24211</v>
      </c>
      <c r="C9" s="9">
        <v>24323</v>
      </c>
      <c r="D9" s="9">
        <v>228619</v>
      </c>
      <c r="E9" s="9">
        <v>216356</v>
      </c>
      <c r="F9" s="10">
        <f t="shared" si="0"/>
        <v>-5.3639461287119587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7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99283</v>
      </c>
      <c r="C11" s="9">
        <v>108180</v>
      </c>
      <c r="D11" s="9">
        <v>865925</v>
      </c>
      <c r="E11" s="9">
        <v>912660</v>
      </c>
      <c r="F11" s="10">
        <f t="shared" si="0"/>
        <v>5.3971186881080939</v>
      </c>
      <c r="G11" s="1"/>
      <c r="H11" s="1"/>
      <c r="I11" s="1"/>
    </row>
    <row r="12" spans="1:12" x14ac:dyDescent="0.25">
      <c r="A12" s="11" t="s">
        <v>46</v>
      </c>
      <c r="B12" s="12">
        <v>2172</v>
      </c>
      <c r="C12" s="12">
        <v>2241</v>
      </c>
      <c r="D12" s="12">
        <v>14041</v>
      </c>
      <c r="E12" s="12">
        <v>13732</v>
      </c>
      <c r="F12" s="13">
        <f t="shared" si="0"/>
        <v>-2.200697955986044</v>
      </c>
      <c r="G12" s="1"/>
      <c r="H12" s="1"/>
      <c r="I12" s="1"/>
    </row>
    <row r="13" spans="1:12" x14ac:dyDescent="0.25">
      <c r="A13" s="8" t="s">
        <v>47</v>
      </c>
      <c r="B13" s="9">
        <v>58875</v>
      </c>
      <c r="C13" s="9">
        <v>60938</v>
      </c>
      <c r="D13" s="9">
        <v>404870</v>
      </c>
      <c r="E13" s="9">
        <v>459758</v>
      </c>
      <c r="F13" s="10">
        <f t="shared" si="0"/>
        <v>13.556944204312501</v>
      </c>
      <c r="G13" s="1"/>
      <c r="H13" s="1"/>
      <c r="I13" s="1"/>
    </row>
    <row r="14" spans="1:12" x14ac:dyDescent="0.25">
      <c r="A14" s="11" t="s">
        <v>48</v>
      </c>
      <c r="B14" s="12">
        <v>26168</v>
      </c>
      <c r="C14" s="12">
        <v>28845</v>
      </c>
      <c r="D14" s="12">
        <v>191591</v>
      </c>
      <c r="E14" s="12">
        <v>217487</v>
      </c>
      <c r="F14" s="13">
        <f t="shared" si="0"/>
        <v>13.516292518959659</v>
      </c>
      <c r="G14" s="1"/>
      <c r="H14" s="1"/>
      <c r="I14" s="1"/>
    </row>
    <row r="15" spans="1:12" x14ac:dyDescent="0.25">
      <c r="A15" s="8" t="s">
        <v>49</v>
      </c>
      <c r="B15" s="9">
        <v>5116</v>
      </c>
      <c r="C15" s="9">
        <v>6308</v>
      </c>
      <c r="D15" s="9">
        <v>29321</v>
      </c>
      <c r="E15" s="9">
        <v>31605</v>
      </c>
      <c r="F15" s="10">
        <f t="shared" si="0"/>
        <v>7.7896388254152384</v>
      </c>
      <c r="G15" s="1"/>
      <c r="H15" s="1"/>
      <c r="I15" s="1"/>
    </row>
    <row r="16" spans="1:12" x14ac:dyDescent="0.25">
      <c r="A16" s="11" t="s">
        <v>50</v>
      </c>
      <c r="B16" s="12">
        <v>0</v>
      </c>
      <c r="C16" s="12">
        <v>0</v>
      </c>
      <c r="D16" s="12">
        <v>0</v>
      </c>
      <c r="E16" s="12">
        <v>0</v>
      </c>
      <c r="F16" s="17" t="e">
        <f t="shared" si="0"/>
        <v>#DIV/0!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8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37913</v>
      </c>
      <c r="C18" s="12">
        <v>41318</v>
      </c>
      <c r="D18" s="12">
        <v>320535</v>
      </c>
      <c r="E18" s="12">
        <v>346805</v>
      </c>
      <c r="F18" s="13">
        <f t="shared" si="0"/>
        <v>8.1956728594381332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0</v>
      </c>
      <c r="F19" s="18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12</v>
      </c>
      <c r="C20" s="12">
        <v>0</v>
      </c>
      <c r="D20" s="12">
        <v>194</v>
      </c>
      <c r="E20" s="12">
        <v>7</v>
      </c>
      <c r="F20" s="13">
        <f t="shared" si="0"/>
        <v>-96.391752577319593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0</v>
      </c>
      <c r="E21" s="9">
        <v>0</v>
      </c>
      <c r="F21" s="10" t="e">
        <f t="shared" si="0"/>
        <v>#DIV/0!</v>
      </c>
      <c r="G21" s="1"/>
      <c r="H21" s="1"/>
      <c r="I21" s="1"/>
    </row>
    <row r="22" spans="1:9" x14ac:dyDescent="0.25">
      <c r="A22" s="11" t="s">
        <v>56</v>
      </c>
      <c r="B22" s="12">
        <v>15840</v>
      </c>
      <c r="C22" s="12">
        <v>13854</v>
      </c>
      <c r="D22" s="12">
        <v>109020</v>
      </c>
      <c r="E22" s="12">
        <v>91070</v>
      </c>
      <c r="F22" s="13">
        <f t="shared" si="0"/>
        <v>-16.464868831407088</v>
      </c>
      <c r="G22" s="1"/>
      <c r="H22" s="1"/>
      <c r="I22" s="1"/>
    </row>
    <row r="23" spans="1:9" x14ac:dyDescent="0.25">
      <c r="A23" s="8" t="s">
        <v>57</v>
      </c>
      <c r="B23" s="9">
        <v>4107</v>
      </c>
      <c r="C23" s="9">
        <v>3270</v>
      </c>
      <c r="D23" s="9">
        <v>29141</v>
      </c>
      <c r="E23" s="9">
        <v>28278</v>
      </c>
      <c r="F23" s="10">
        <f t="shared" si="0"/>
        <v>-2.9614632304999873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7609</v>
      </c>
      <c r="C25" s="9">
        <v>7606</v>
      </c>
      <c r="D25" s="9">
        <v>50440</v>
      </c>
      <c r="E25" s="9">
        <v>56734</v>
      </c>
      <c r="F25" s="10">
        <f t="shared" si="0"/>
        <v>12.478191911181597</v>
      </c>
      <c r="G25" s="1"/>
      <c r="H25" s="1"/>
      <c r="I25" s="1"/>
    </row>
    <row r="26" spans="1:9" x14ac:dyDescent="0.25">
      <c r="A26" s="11" t="s">
        <v>60</v>
      </c>
      <c r="B26" s="12">
        <v>0</v>
      </c>
      <c r="C26" s="12">
        <v>0</v>
      </c>
      <c r="D26" s="12">
        <v>0</v>
      </c>
      <c r="E26" s="12">
        <v>0</v>
      </c>
      <c r="F26" s="13" t="e">
        <f t="shared" si="0"/>
        <v>#DIV/0!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988</v>
      </c>
      <c r="E27" s="9">
        <v>2</v>
      </c>
      <c r="F27" s="18">
        <f t="shared" si="0"/>
        <v>-99.797570850202433</v>
      </c>
      <c r="G27" s="1"/>
      <c r="H27" s="1"/>
      <c r="I27" s="1"/>
    </row>
    <row r="28" spans="1:9" x14ac:dyDescent="0.25">
      <c r="A28" s="11" t="s">
        <v>62</v>
      </c>
      <c r="B28" s="12">
        <v>62029</v>
      </c>
      <c r="C28" s="12">
        <v>70882</v>
      </c>
      <c r="D28" s="12">
        <v>513116</v>
      </c>
      <c r="E28" s="12">
        <v>524439</v>
      </c>
      <c r="F28" s="13">
        <f t="shared" si="0"/>
        <v>2.206713491686088</v>
      </c>
      <c r="G28" s="1"/>
      <c r="H28" s="1"/>
      <c r="I28" s="1"/>
    </row>
    <row r="29" spans="1:9" x14ac:dyDescent="0.25">
      <c r="A29" s="8" t="s">
        <v>63</v>
      </c>
      <c r="B29" s="9">
        <v>6052</v>
      </c>
      <c r="C29" s="9">
        <v>6054</v>
      </c>
      <c r="D29" s="9">
        <v>34205</v>
      </c>
      <c r="E29" s="9">
        <v>31838</v>
      </c>
      <c r="F29" s="10">
        <f t="shared" si="0"/>
        <v>-6.9200409296886392</v>
      </c>
      <c r="G29" s="1"/>
      <c r="H29" s="1"/>
      <c r="I29" s="1"/>
    </row>
    <row r="30" spans="1:9" x14ac:dyDescent="0.25">
      <c r="A30" s="11" t="s">
        <v>64</v>
      </c>
      <c r="B30" s="12">
        <v>0</v>
      </c>
      <c r="C30" s="12">
        <v>0</v>
      </c>
      <c r="D30" s="12">
        <v>10</v>
      </c>
      <c r="E30" s="12">
        <v>0</v>
      </c>
      <c r="F30" s="17">
        <f t="shared" si="0"/>
        <v>-100</v>
      </c>
      <c r="G30" s="1"/>
      <c r="H30" s="1"/>
      <c r="I30" s="1"/>
    </row>
    <row r="31" spans="1:9" x14ac:dyDescent="0.25">
      <c r="A31" s="8" t="s">
        <v>65</v>
      </c>
      <c r="B31" s="9">
        <v>1025</v>
      </c>
      <c r="C31" s="9">
        <v>0</v>
      </c>
      <c r="D31" s="9">
        <v>1667</v>
      </c>
      <c r="E31" s="9">
        <v>248</v>
      </c>
      <c r="F31" s="10">
        <f t="shared" si="0"/>
        <v>-85.122975404919018</v>
      </c>
      <c r="G31" s="1"/>
      <c r="H31" s="1"/>
      <c r="I31" s="1"/>
    </row>
    <row r="32" spans="1:9" x14ac:dyDescent="0.25">
      <c r="A32" s="11" t="s">
        <v>66</v>
      </c>
      <c r="B32" s="12">
        <v>6526</v>
      </c>
      <c r="C32" s="12">
        <v>7241</v>
      </c>
      <c r="D32" s="12">
        <v>46715</v>
      </c>
      <c r="E32" s="12">
        <v>49933</v>
      </c>
      <c r="F32" s="13">
        <f t="shared" si="0"/>
        <v>6.888579685325908</v>
      </c>
      <c r="G32" s="1"/>
      <c r="H32" s="1"/>
      <c r="I32" s="1"/>
    </row>
    <row r="33" spans="1:9" x14ac:dyDescent="0.25">
      <c r="A33" s="8" t="s">
        <v>67</v>
      </c>
      <c r="B33" s="9">
        <v>0</v>
      </c>
      <c r="C33" s="9">
        <v>0</v>
      </c>
      <c r="D33" s="9">
        <v>0</v>
      </c>
      <c r="E33" s="9">
        <v>9</v>
      </c>
      <c r="F33" s="18" t="e">
        <f t="shared" si="0"/>
        <v>#DIV/0!</v>
      </c>
      <c r="G33" s="1"/>
      <c r="H33" s="1"/>
      <c r="I33" s="1"/>
    </row>
    <row r="34" spans="1:9" x14ac:dyDescent="0.25">
      <c r="A34" s="11" t="s">
        <v>68</v>
      </c>
      <c r="B34" s="12">
        <v>0</v>
      </c>
      <c r="C34" s="12">
        <v>0</v>
      </c>
      <c r="D34" s="12">
        <v>0</v>
      </c>
      <c r="E34" s="12">
        <v>0</v>
      </c>
      <c r="F34" s="17" t="e">
        <f t="shared" si="0"/>
        <v>#DIV/0!</v>
      </c>
      <c r="G34" s="1"/>
      <c r="H34" s="1"/>
      <c r="I34" s="1"/>
    </row>
    <row r="35" spans="1:9" x14ac:dyDescent="0.25">
      <c r="A35" s="14" t="s">
        <v>69</v>
      </c>
      <c r="B35" s="15">
        <f>SUM(B7:B34)</f>
        <v>364561</v>
      </c>
      <c r="C35" s="15">
        <f t="shared" ref="C35:E35" si="1">SUM(C7:C34)</f>
        <v>389927</v>
      </c>
      <c r="D35" s="15">
        <f t="shared" si="1"/>
        <v>2886927</v>
      </c>
      <c r="E35" s="15">
        <f t="shared" si="1"/>
        <v>3038987</v>
      </c>
      <c r="F35" s="16">
        <f t="shared" si="0"/>
        <v>5.2671924160188297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0</v>
      </c>
      <c r="C38" s="41">
        <f>D7</f>
        <v>0</v>
      </c>
      <c r="D38" s="41">
        <f>_xlfn.RANK.EQ(B38,$B$38:$B$65)+COUNTIF($B$38:$B$65,B38)-1</f>
        <v>28</v>
      </c>
      <c r="E38" s="42" t="str">
        <f t="shared" ref="E38:E65" si="2">INDEX($A$38:$B$65,MATCH(ROW()-37,$D$38:$D$65,0),1)</f>
        <v>BAHIA DE ALGECIRAS</v>
      </c>
      <c r="F38" s="42">
        <f>LOOKUP(E38,$A$38:$A$65,$B$38:$B$65)</f>
        <v>912660</v>
      </c>
      <c r="G38" s="42">
        <f>LOOKUP(E38,$A$38:$A$65,$C$38:$C$65)</f>
        <v>865925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58026</v>
      </c>
      <c r="C39" s="41">
        <f t="shared" ref="C39:C65" si="5">D8</f>
        <v>46529</v>
      </c>
      <c r="D39" s="41">
        <f t="shared" ref="D39:D65" si="6">_xlfn.RANK.EQ(B39,$B$38:$B$65)+COUNTIF($B$38:$B$65,B39)-1</f>
        <v>8</v>
      </c>
      <c r="E39" s="42" t="str">
        <f t="shared" si="2"/>
        <v>SANTA CRUZ DE TENERIFE</v>
      </c>
      <c r="F39" s="42">
        <f t="shared" ref="F39:F54" si="7">LOOKUP(E39,$A$38:$A$65,$B$38:$B$65)</f>
        <v>524439</v>
      </c>
      <c r="G39" s="42">
        <f t="shared" ref="G39:G65" si="8">LOOKUP(E39,$A$38:$A$65,$C$38:$C$65)</f>
        <v>513116</v>
      </c>
    </row>
    <row r="40" spans="1:9" x14ac:dyDescent="0.25">
      <c r="A40" s="42" t="str">
        <f t="shared" si="3"/>
        <v>ALMERIA</v>
      </c>
      <c r="B40" s="41">
        <f t="shared" si="4"/>
        <v>216356</v>
      </c>
      <c r="C40" s="41">
        <f t="shared" si="5"/>
        <v>228619</v>
      </c>
      <c r="D40" s="41">
        <f t="shared" si="6"/>
        <v>6</v>
      </c>
      <c r="E40" s="42" t="str">
        <f t="shared" si="2"/>
        <v>BALEARES</v>
      </c>
      <c r="F40" s="42">
        <f t="shared" si="7"/>
        <v>459758</v>
      </c>
      <c r="G40" s="42">
        <f t="shared" si="8"/>
        <v>404870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CEUTA</v>
      </c>
      <c r="F41" s="42">
        <f t="shared" si="7"/>
        <v>346805</v>
      </c>
      <c r="G41" s="42">
        <f t="shared" si="8"/>
        <v>320535</v>
      </c>
    </row>
    <row r="42" spans="1:9" x14ac:dyDescent="0.25">
      <c r="A42" s="42" t="str">
        <f t="shared" si="3"/>
        <v>BAHIA DE ALGECIRAS</v>
      </c>
      <c r="B42" s="41">
        <f t="shared" si="4"/>
        <v>912660</v>
      </c>
      <c r="C42" s="41">
        <f t="shared" si="5"/>
        <v>865925</v>
      </c>
      <c r="D42" s="41">
        <f t="shared" si="6"/>
        <v>1</v>
      </c>
      <c r="E42" s="42" t="str">
        <f t="shared" si="2"/>
        <v>BARCELONA</v>
      </c>
      <c r="F42" s="42">
        <f t="shared" si="7"/>
        <v>217487</v>
      </c>
      <c r="G42" s="42">
        <f t="shared" si="8"/>
        <v>191591</v>
      </c>
    </row>
    <row r="43" spans="1:9" x14ac:dyDescent="0.25">
      <c r="A43" s="42" t="str">
        <f t="shared" si="3"/>
        <v>BAHIA DE CADIZ</v>
      </c>
      <c r="B43" s="41">
        <f t="shared" si="4"/>
        <v>13732</v>
      </c>
      <c r="C43" s="41">
        <f t="shared" si="5"/>
        <v>14041</v>
      </c>
      <c r="D43" s="41">
        <f t="shared" si="6"/>
        <v>14</v>
      </c>
      <c r="E43" s="42" t="str">
        <f t="shared" si="2"/>
        <v>ALMERIA</v>
      </c>
      <c r="F43" s="42">
        <f t="shared" si="7"/>
        <v>216356</v>
      </c>
      <c r="G43" s="42">
        <f t="shared" si="8"/>
        <v>228619</v>
      </c>
    </row>
    <row r="44" spans="1:9" x14ac:dyDescent="0.25">
      <c r="A44" s="42" t="str">
        <f t="shared" si="3"/>
        <v>BALEARES</v>
      </c>
      <c r="B44" s="41">
        <f t="shared" si="4"/>
        <v>459758</v>
      </c>
      <c r="C44" s="41">
        <f t="shared" si="5"/>
        <v>404870</v>
      </c>
      <c r="D44" s="41">
        <f t="shared" si="6"/>
        <v>3</v>
      </c>
      <c r="E44" s="42" t="str">
        <f t="shared" si="2"/>
        <v>LAS PALMAS</v>
      </c>
      <c r="F44" s="42">
        <f t="shared" si="7"/>
        <v>91070</v>
      </c>
      <c r="G44" s="42">
        <f t="shared" si="8"/>
        <v>109020</v>
      </c>
    </row>
    <row r="45" spans="1:9" x14ac:dyDescent="0.25">
      <c r="A45" s="42" t="str">
        <f t="shared" si="3"/>
        <v>BARCELONA</v>
      </c>
      <c r="B45" s="41">
        <f t="shared" si="4"/>
        <v>217487</v>
      </c>
      <c r="C45" s="41">
        <f t="shared" si="5"/>
        <v>191591</v>
      </c>
      <c r="D45" s="41">
        <f t="shared" si="6"/>
        <v>5</v>
      </c>
      <c r="E45" s="42" t="str">
        <f t="shared" si="2"/>
        <v>ALICANTE</v>
      </c>
      <c r="F45" s="42">
        <f t="shared" si="7"/>
        <v>58026</v>
      </c>
      <c r="G45" s="42">
        <f t="shared" si="8"/>
        <v>46529</v>
      </c>
    </row>
    <row r="46" spans="1:9" x14ac:dyDescent="0.25">
      <c r="A46" s="42" t="str">
        <f t="shared" si="3"/>
        <v>BILBAO</v>
      </c>
      <c r="B46" s="41">
        <f t="shared" si="4"/>
        <v>31605</v>
      </c>
      <c r="C46" s="41">
        <f t="shared" si="5"/>
        <v>29321</v>
      </c>
      <c r="D46" s="41">
        <f t="shared" si="6"/>
        <v>12</v>
      </c>
      <c r="E46" s="42" t="str">
        <f t="shared" si="2"/>
        <v>MELILLA</v>
      </c>
      <c r="F46" s="42">
        <f t="shared" si="7"/>
        <v>56734</v>
      </c>
      <c r="G46" s="42">
        <f t="shared" si="8"/>
        <v>50440</v>
      </c>
    </row>
    <row r="47" spans="1:9" x14ac:dyDescent="0.25">
      <c r="A47" s="42" t="str">
        <f t="shared" si="3"/>
        <v>CARTAGENA</v>
      </c>
      <c r="B47" s="41">
        <f t="shared" si="4"/>
        <v>0</v>
      </c>
      <c r="C47" s="41">
        <f t="shared" si="5"/>
        <v>0</v>
      </c>
      <c r="D47" s="41">
        <f t="shared" si="6"/>
        <v>28</v>
      </c>
      <c r="E47" s="42" t="str">
        <f t="shared" si="2"/>
        <v>VALENCIA</v>
      </c>
      <c r="F47" s="42">
        <f t="shared" si="7"/>
        <v>49933</v>
      </c>
      <c r="G47" s="42">
        <f t="shared" si="8"/>
        <v>46715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SANTANDER</v>
      </c>
      <c r="F48" s="42">
        <f t="shared" si="7"/>
        <v>31838</v>
      </c>
      <c r="G48" s="42">
        <f t="shared" si="8"/>
        <v>34205</v>
      </c>
    </row>
    <row r="49" spans="1:7" x14ac:dyDescent="0.25">
      <c r="A49" s="42" t="str">
        <f t="shared" si="3"/>
        <v>CEUTA</v>
      </c>
      <c r="B49" s="41">
        <f t="shared" si="4"/>
        <v>346805</v>
      </c>
      <c r="C49" s="41">
        <f t="shared" si="5"/>
        <v>320535</v>
      </c>
      <c r="D49" s="41">
        <f t="shared" si="6"/>
        <v>4</v>
      </c>
      <c r="E49" s="42" t="str">
        <f t="shared" si="2"/>
        <v>BILBAO</v>
      </c>
      <c r="F49" s="42">
        <f t="shared" si="7"/>
        <v>31605</v>
      </c>
      <c r="G49" s="42">
        <f t="shared" si="8"/>
        <v>29321</v>
      </c>
    </row>
    <row r="50" spans="1:7" x14ac:dyDescent="0.25">
      <c r="A50" s="42" t="str">
        <f t="shared" si="3"/>
        <v>FERROL-SAN CIBRAO</v>
      </c>
      <c r="B50" s="41">
        <f t="shared" si="4"/>
        <v>0</v>
      </c>
      <c r="C50" s="41">
        <f t="shared" si="5"/>
        <v>0</v>
      </c>
      <c r="D50" s="41">
        <f t="shared" si="6"/>
        <v>28</v>
      </c>
      <c r="E50" s="42" t="str">
        <f t="shared" si="2"/>
        <v>MALAGA</v>
      </c>
      <c r="F50" s="42">
        <f t="shared" si="7"/>
        <v>28278</v>
      </c>
      <c r="G50" s="42">
        <f t="shared" si="8"/>
        <v>29141</v>
      </c>
    </row>
    <row r="51" spans="1:7" x14ac:dyDescent="0.25">
      <c r="A51" s="42" t="str">
        <f t="shared" si="3"/>
        <v>GIJON</v>
      </c>
      <c r="B51" s="41">
        <f t="shared" si="4"/>
        <v>7</v>
      </c>
      <c r="C51" s="41">
        <f t="shared" si="5"/>
        <v>194</v>
      </c>
      <c r="D51" s="41">
        <f t="shared" si="6"/>
        <v>17</v>
      </c>
      <c r="E51" s="42" t="str">
        <f t="shared" si="2"/>
        <v>BAHIA DE CADIZ</v>
      </c>
      <c r="F51" s="42">
        <f t="shared" si="7"/>
        <v>13732</v>
      </c>
      <c r="G51" s="42">
        <f t="shared" si="8"/>
        <v>14041</v>
      </c>
    </row>
    <row r="52" spans="1:7" x14ac:dyDescent="0.25">
      <c r="A52" s="42" t="str">
        <f t="shared" si="3"/>
        <v>HUELVA</v>
      </c>
      <c r="B52" s="41">
        <f t="shared" si="4"/>
        <v>0</v>
      </c>
      <c r="C52" s="41">
        <f t="shared" si="5"/>
        <v>0</v>
      </c>
      <c r="D52" s="41">
        <f t="shared" si="6"/>
        <v>28</v>
      </c>
      <c r="E52" s="42" t="str">
        <f t="shared" si="2"/>
        <v>TARRAGONA</v>
      </c>
      <c r="F52" s="42">
        <f t="shared" si="7"/>
        <v>248</v>
      </c>
      <c r="G52" s="42">
        <f t="shared" si="8"/>
        <v>1667</v>
      </c>
    </row>
    <row r="53" spans="1:7" x14ac:dyDescent="0.25">
      <c r="A53" s="42" t="str">
        <f t="shared" si="3"/>
        <v>LAS PALMAS</v>
      </c>
      <c r="B53" s="41">
        <f t="shared" si="4"/>
        <v>91070</v>
      </c>
      <c r="C53" s="41">
        <f t="shared" si="5"/>
        <v>109020</v>
      </c>
      <c r="D53" s="41">
        <f t="shared" si="6"/>
        <v>7</v>
      </c>
      <c r="E53" s="42" t="str">
        <f t="shared" si="2"/>
        <v>VIGO</v>
      </c>
      <c r="F53" s="42">
        <f t="shared" si="7"/>
        <v>9</v>
      </c>
      <c r="G53" s="42">
        <f t="shared" si="8"/>
        <v>0</v>
      </c>
    </row>
    <row r="54" spans="1:7" x14ac:dyDescent="0.25">
      <c r="A54" s="42" t="str">
        <f t="shared" si="3"/>
        <v>MALAGA</v>
      </c>
      <c r="B54" s="41">
        <f t="shared" si="4"/>
        <v>28278</v>
      </c>
      <c r="C54" s="41">
        <f t="shared" si="5"/>
        <v>29141</v>
      </c>
      <c r="D54" s="41">
        <f t="shared" si="6"/>
        <v>13</v>
      </c>
      <c r="E54" s="42" t="str">
        <f t="shared" si="2"/>
        <v>GIJON</v>
      </c>
      <c r="F54" s="42">
        <f t="shared" si="7"/>
        <v>7</v>
      </c>
      <c r="G54" s="42">
        <f t="shared" si="8"/>
        <v>194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PASAIA</v>
      </c>
      <c r="F55" s="42">
        <f t="shared" ref="F55:F65" si="9">LOOKUP(E55,$A$38:$A$65,$B$38:$B$65)</f>
        <v>2</v>
      </c>
      <c r="G55" s="42">
        <f t="shared" si="8"/>
        <v>988</v>
      </c>
    </row>
    <row r="56" spans="1:7" x14ac:dyDescent="0.25">
      <c r="A56" s="42" t="str">
        <f t="shared" si="3"/>
        <v>MELILLA</v>
      </c>
      <c r="B56" s="41">
        <f t="shared" si="4"/>
        <v>56734</v>
      </c>
      <c r="C56" s="41">
        <f t="shared" si="5"/>
        <v>50440</v>
      </c>
      <c r="D56" s="41">
        <f t="shared" si="6"/>
        <v>9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0</v>
      </c>
      <c r="C57" s="41">
        <f t="shared" si="5"/>
        <v>0</v>
      </c>
      <c r="D57" s="41">
        <f t="shared" si="6"/>
        <v>28</v>
      </c>
      <c r="E57" s="42" t="e">
        <f t="shared" si="2"/>
        <v>#N/A</v>
      </c>
      <c r="F57" s="42" t="e">
        <f t="shared" si="9"/>
        <v>#N/A</v>
      </c>
      <c r="G57" s="42" t="e">
        <f t="shared" si="8"/>
        <v>#N/A</v>
      </c>
    </row>
    <row r="58" spans="1:7" x14ac:dyDescent="0.25">
      <c r="A58" s="42" t="str">
        <f t="shared" si="3"/>
        <v>PASAIA</v>
      </c>
      <c r="B58" s="41">
        <f t="shared" si="4"/>
        <v>2</v>
      </c>
      <c r="C58" s="41">
        <f t="shared" si="5"/>
        <v>988</v>
      </c>
      <c r="D58" s="41">
        <f t="shared" si="6"/>
        <v>18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524439</v>
      </c>
      <c r="C59" s="41">
        <f t="shared" si="5"/>
        <v>513116</v>
      </c>
      <c r="D59" s="41">
        <f t="shared" si="6"/>
        <v>2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31838</v>
      </c>
      <c r="C60" s="41">
        <f t="shared" si="5"/>
        <v>34205</v>
      </c>
      <c r="D60" s="41">
        <f t="shared" si="6"/>
        <v>11</v>
      </c>
      <c r="E60" s="42" t="e">
        <f t="shared" si="2"/>
        <v>#N/A</v>
      </c>
      <c r="F60" s="42" t="e">
        <f t="shared" si="9"/>
        <v>#N/A</v>
      </c>
      <c r="G60" s="42" t="e">
        <f t="shared" si="8"/>
        <v>#N/A</v>
      </c>
    </row>
    <row r="61" spans="1:7" x14ac:dyDescent="0.25">
      <c r="A61" s="42" t="str">
        <f t="shared" si="3"/>
        <v>SEVILLA</v>
      </c>
      <c r="B61" s="41">
        <f t="shared" si="4"/>
        <v>0</v>
      </c>
      <c r="C61" s="41">
        <f t="shared" si="5"/>
        <v>10</v>
      </c>
      <c r="D61" s="41">
        <f t="shared" si="6"/>
        <v>28</v>
      </c>
      <c r="E61" s="42" t="e">
        <f t="shared" si="2"/>
        <v>#N/A</v>
      </c>
      <c r="F61" s="42" t="e">
        <f t="shared" si="9"/>
        <v>#N/A</v>
      </c>
      <c r="G61" s="42" t="e">
        <f t="shared" si="8"/>
        <v>#N/A</v>
      </c>
    </row>
    <row r="62" spans="1:7" x14ac:dyDescent="0.25">
      <c r="A62" s="42" t="str">
        <f t="shared" si="3"/>
        <v>TARRAGONA</v>
      </c>
      <c r="B62" s="41">
        <f t="shared" si="4"/>
        <v>248</v>
      </c>
      <c r="C62" s="41">
        <f t="shared" si="5"/>
        <v>1667</v>
      </c>
      <c r="D62" s="41">
        <f t="shared" si="6"/>
        <v>15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49933</v>
      </c>
      <c r="C63" s="41">
        <f t="shared" si="5"/>
        <v>46715</v>
      </c>
      <c r="D63" s="41">
        <f t="shared" si="6"/>
        <v>10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9</v>
      </c>
      <c r="C64" s="41">
        <f t="shared" si="5"/>
        <v>0</v>
      </c>
      <c r="D64" s="41">
        <f t="shared" si="6"/>
        <v>16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0</v>
      </c>
      <c r="C65" s="41">
        <f t="shared" si="5"/>
        <v>0</v>
      </c>
      <c r="D65" s="41">
        <f t="shared" si="6"/>
        <v>28</v>
      </c>
      <c r="E65" s="42" t="str">
        <f t="shared" si="2"/>
        <v>A CORUÑA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88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143</v>
      </c>
      <c r="C7" s="9">
        <v>145</v>
      </c>
      <c r="D7" s="9">
        <v>1117</v>
      </c>
      <c r="E7" s="9">
        <v>1072</v>
      </c>
      <c r="F7" s="10">
        <f>((E7*100)/D7)-100</f>
        <v>-4.0286481647269454</v>
      </c>
      <c r="G7" s="1"/>
      <c r="H7" s="1"/>
      <c r="I7" s="1"/>
    </row>
    <row r="8" spans="1:12" x14ac:dyDescent="0.25">
      <c r="A8" s="11" t="s">
        <v>42</v>
      </c>
      <c r="B8" s="12">
        <v>131</v>
      </c>
      <c r="C8" s="12">
        <v>140</v>
      </c>
      <c r="D8" s="12">
        <v>1038</v>
      </c>
      <c r="E8" s="12">
        <v>1124</v>
      </c>
      <c r="F8" s="13">
        <f t="shared" ref="F8:F35" si="0">((E8*100)/D8)-100</f>
        <v>8.2851637764932633</v>
      </c>
      <c r="G8" s="1"/>
      <c r="H8" s="1"/>
      <c r="I8" s="1"/>
    </row>
    <row r="9" spans="1:12" x14ac:dyDescent="0.25">
      <c r="A9" s="8" t="s">
        <v>43</v>
      </c>
      <c r="B9" s="9">
        <v>208</v>
      </c>
      <c r="C9" s="9">
        <v>209</v>
      </c>
      <c r="D9" s="9">
        <v>1918</v>
      </c>
      <c r="E9" s="9">
        <v>1838</v>
      </c>
      <c r="F9" s="10">
        <f t="shared" si="0"/>
        <v>-4.1710114702815417</v>
      </c>
      <c r="G9" s="1"/>
      <c r="H9" s="1"/>
      <c r="I9" s="1"/>
    </row>
    <row r="10" spans="1:12" x14ac:dyDescent="0.25">
      <c r="A10" s="11" t="s">
        <v>44</v>
      </c>
      <c r="B10" s="12">
        <v>74</v>
      </c>
      <c r="C10" s="12">
        <v>86</v>
      </c>
      <c r="D10" s="12">
        <v>661</v>
      </c>
      <c r="E10" s="12">
        <v>788</v>
      </c>
      <c r="F10" s="13">
        <f t="shared" si="0"/>
        <v>19.213313161875945</v>
      </c>
      <c r="G10" s="1"/>
      <c r="H10" s="1"/>
      <c r="I10" s="1"/>
    </row>
    <row r="11" spans="1:12" x14ac:dyDescent="0.25">
      <c r="A11" s="8" t="s">
        <v>45</v>
      </c>
      <c r="B11" s="9">
        <v>2027</v>
      </c>
      <c r="C11" s="9">
        <v>1980</v>
      </c>
      <c r="D11" s="9">
        <v>17352</v>
      </c>
      <c r="E11" s="9">
        <v>16471</v>
      </c>
      <c r="F11" s="10">
        <f t="shared" si="0"/>
        <v>-5.0772245274319943</v>
      </c>
      <c r="G11" s="1"/>
      <c r="H11" s="1"/>
      <c r="I11" s="1"/>
    </row>
    <row r="12" spans="1:12" x14ac:dyDescent="0.25">
      <c r="A12" s="11" t="s">
        <v>46</v>
      </c>
      <c r="B12" s="12">
        <v>163</v>
      </c>
      <c r="C12" s="12">
        <v>174</v>
      </c>
      <c r="D12" s="12">
        <v>1303</v>
      </c>
      <c r="E12" s="12">
        <v>1339</v>
      </c>
      <c r="F12" s="13">
        <f t="shared" si="0"/>
        <v>2.7628549501151127</v>
      </c>
      <c r="G12" s="1"/>
      <c r="H12" s="1"/>
      <c r="I12" s="1"/>
    </row>
    <row r="13" spans="1:12" x14ac:dyDescent="0.25">
      <c r="A13" s="8" t="s">
        <v>47</v>
      </c>
      <c r="B13" s="9">
        <v>1096</v>
      </c>
      <c r="C13" s="9">
        <v>1206</v>
      </c>
      <c r="D13" s="9">
        <v>8361</v>
      </c>
      <c r="E13" s="9">
        <v>9246</v>
      </c>
      <c r="F13" s="10">
        <f t="shared" si="0"/>
        <v>10.584858270541801</v>
      </c>
      <c r="G13" s="1"/>
      <c r="H13" s="1"/>
      <c r="I13" s="1"/>
    </row>
    <row r="14" spans="1:12" x14ac:dyDescent="0.25">
      <c r="A14" s="11" t="s">
        <v>48</v>
      </c>
      <c r="B14" s="12">
        <v>851</v>
      </c>
      <c r="C14" s="12">
        <v>899</v>
      </c>
      <c r="D14" s="12">
        <v>6752</v>
      </c>
      <c r="E14" s="12">
        <v>7351</v>
      </c>
      <c r="F14" s="13">
        <f t="shared" si="0"/>
        <v>8.871445497630333</v>
      </c>
      <c r="G14" s="1"/>
      <c r="H14" s="1"/>
      <c r="I14" s="1"/>
    </row>
    <row r="15" spans="1:12" x14ac:dyDescent="0.25">
      <c r="A15" s="8" t="s">
        <v>49</v>
      </c>
      <c r="B15" s="9">
        <v>306</v>
      </c>
      <c r="C15" s="9">
        <v>323</v>
      </c>
      <c r="D15" s="9">
        <v>2665</v>
      </c>
      <c r="E15" s="9">
        <v>2758</v>
      </c>
      <c r="F15" s="10">
        <f t="shared" si="0"/>
        <v>3.4896810506566567</v>
      </c>
      <c r="G15" s="1"/>
      <c r="H15" s="1"/>
      <c r="I15" s="1"/>
    </row>
    <row r="16" spans="1:12" x14ac:dyDescent="0.25">
      <c r="A16" s="11" t="s">
        <v>50</v>
      </c>
      <c r="B16" s="12">
        <v>148</v>
      </c>
      <c r="C16" s="12">
        <v>139</v>
      </c>
      <c r="D16" s="12">
        <v>1312</v>
      </c>
      <c r="E16" s="12">
        <v>1286</v>
      </c>
      <c r="F16" s="13">
        <f t="shared" si="0"/>
        <v>-1.9817073170731732</v>
      </c>
      <c r="G16" s="1"/>
      <c r="H16" s="1"/>
      <c r="I16" s="1"/>
    </row>
    <row r="17" spans="1:9" x14ac:dyDescent="0.25">
      <c r="A17" s="8" t="s">
        <v>51</v>
      </c>
      <c r="B17" s="9">
        <v>104</v>
      </c>
      <c r="C17" s="9">
        <v>109</v>
      </c>
      <c r="D17" s="9">
        <v>904</v>
      </c>
      <c r="E17" s="9">
        <v>945</v>
      </c>
      <c r="F17" s="10">
        <f t="shared" si="0"/>
        <v>4.5353982300884894</v>
      </c>
      <c r="G17" s="1"/>
      <c r="H17" s="1"/>
      <c r="I17" s="1"/>
    </row>
    <row r="18" spans="1:9" x14ac:dyDescent="0.25">
      <c r="A18" s="11" t="s">
        <v>52</v>
      </c>
      <c r="B18" s="12">
        <v>704</v>
      </c>
      <c r="C18" s="12">
        <v>875</v>
      </c>
      <c r="D18" s="12">
        <v>6584</v>
      </c>
      <c r="E18" s="12">
        <v>7273</v>
      </c>
      <c r="F18" s="13">
        <f t="shared" si="0"/>
        <v>10.464763061968412</v>
      </c>
      <c r="G18" s="1"/>
      <c r="H18" s="1"/>
      <c r="I18" s="1"/>
    </row>
    <row r="19" spans="1:9" x14ac:dyDescent="0.25">
      <c r="A19" s="8" t="s">
        <v>53</v>
      </c>
      <c r="B19" s="9">
        <v>107</v>
      </c>
      <c r="C19" s="9">
        <v>107</v>
      </c>
      <c r="D19" s="9">
        <v>777</v>
      </c>
      <c r="E19" s="9">
        <v>838</v>
      </c>
      <c r="F19" s="10">
        <f t="shared" si="0"/>
        <v>7.8507078507078489</v>
      </c>
      <c r="G19" s="1"/>
      <c r="H19" s="1"/>
      <c r="I19" s="1"/>
    </row>
    <row r="20" spans="1:9" x14ac:dyDescent="0.25">
      <c r="A20" s="11" t="s">
        <v>54</v>
      </c>
      <c r="B20" s="12">
        <v>79</v>
      </c>
      <c r="C20" s="12">
        <v>94</v>
      </c>
      <c r="D20" s="12">
        <v>790</v>
      </c>
      <c r="E20" s="12">
        <v>744</v>
      </c>
      <c r="F20" s="13">
        <f t="shared" si="0"/>
        <v>-5.8227848101265778</v>
      </c>
      <c r="G20" s="1"/>
      <c r="H20" s="1"/>
      <c r="I20" s="1"/>
    </row>
    <row r="21" spans="1:9" x14ac:dyDescent="0.25">
      <c r="A21" s="8" t="s">
        <v>55</v>
      </c>
      <c r="B21" s="9">
        <v>135</v>
      </c>
      <c r="C21" s="9">
        <v>140</v>
      </c>
      <c r="D21" s="9">
        <v>1146</v>
      </c>
      <c r="E21" s="9">
        <v>1180</v>
      </c>
      <c r="F21" s="10">
        <f t="shared" si="0"/>
        <v>2.9668411867364739</v>
      </c>
      <c r="G21" s="1"/>
      <c r="H21" s="1"/>
      <c r="I21" s="1"/>
    </row>
    <row r="22" spans="1:9" x14ac:dyDescent="0.25">
      <c r="A22" s="11" t="s">
        <v>56</v>
      </c>
      <c r="B22" s="12">
        <v>867</v>
      </c>
      <c r="C22" s="12">
        <v>860</v>
      </c>
      <c r="D22" s="12">
        <v>8630</v>
      </c>
      <c r="E22" s="12">
        <v>7694</v>
      </c>
      <c r="F22" s="13">
        <f t="shared" si="0"/>
        <v>-10.845886442641941</v>
      </c>
      <c r="G22" s="1"/>
      <c r="H22" s="1"/>
      <c r="I22" s="1"/>
    </row>
    <row r="23" spans="1:9" x14ac:dyDescent="0.25">
      <c r="A23" s="8" t="s">
        <v>57</v>
      </c>
      <c r="B23" s="9">
        <v>164</v>
      </c>
      <c r="C23" s="9">
        <v>101</v>
      </c>
      <c r="D23" s="9">
        <v>1334</v>
      </c>
      <c r="E23" s="9">
        <v>1230</v>
      </c>
      <c r="F23" s="10">
        <f t="shared" si="0"/>
        <v>-7.7961019490254841</v>
      </c>
      <c r="G23" s="1"/>
      <c r="H23" s="1"/>
      <c r="I23" s="1"/>
    </row>
    <row r="24" spans="1:9" x14ac:dyDescent="0.25">
      <c r="A24" s="11" t="s">
        <v>58</v>
      </c>
      <c r="B24" s="12">
        <v>78</v>
      </c>
      <c r="C24" s="12">
        <v>119</v>
      </c>
      <c r="D24" s="12">
        <v>710</v>
      </c>
      <c r="E24" s="12">
        <v>881</v>
      </c>
      <c r="F24" s="13">
        <f t="shared" si="0"/>
        <v>24.08450704225352</v>
      </c>
      <c r="G24" s="1"/>
      <c r="H24" s="1"/>
      <c r="I24" s="1"/>
    </row>
    <row r="25" spans="1:9" x14ac:dyDescent="0.25">
      <c r="A25" s="8" t="s">
        <v>59</v>
      </c>
      <c r="B25" s="9">
        <v>87</v>
      </c>
      <c r="C25" s="9">
        <v>111</v>
      </c>
      <c r="D25" s="9">
        <v>838</v>
      </c>
      <c r="E25" s="9">
        <v>861</v>
      </c>
      <c r="F25" s="10">
        <f t="shared" si="0"/>
        <v>2.7446300715990475</v>
      </c>
      <c r="G25" s="1"/>
      <c r="H25" s="1"/>
      <c r="I25" s="1"/>
    </row>
    <row r="26" spans="1:9" x14ac:dyDescent="0.25">
      <c r="A26" s="11" t="s">
        <v>60</v>
      </c>
      <c r="B26" s="12">
        <v>42</v>
      </c>
      <c r="C26" s="12">
        <v>41</v>
      </c>
      <c r="D26" s="12">
        <v>391</v>
      </c>
      <c r="E26" s="12">
        <v>351</v>
      </c>
      <c r="F26" s="13">
        <f t="shared" si="0"/>
        <v>-10.230179028132994</v>
      </c>
      <c r="G26" s="1"/>
      <c r="H26" s="1"/>
      <c r="I26" s="1"/>
    </row>
    <row r="27" spans="1:9" x14ac:dyDescent="0.25">
      <c r="A27" s="8" t="s">
        <v>61</v>
      </c>
      <c r="B27" s="9">
        <v>160</v>
      </c>
      <c r="C27" s="9">
        <v>129</v>
      </c>
      <c r="D27" s="9">
        <v>1205</v>
      </c>
      <c r="E27" s="9">
        <v>1144</v>
      </c>
      <c r="F27" s="10">
        <f t="shared" si="0"/>
        <v>-5.0622406639004112</v>
      </c>
      <c r="G27" s="1"/>
      <c r="H27" s="1"/>
      <c r="I27" s="1"/>
    </row>
    <row r="28" spans="1:9" x14ac:dyDescent="0.25">
      <c r="A28" s="11" t="s">
        <v>62</v>
      </c>
      <c r="B28" s="12">
        <v>1469</v>
      </c>
      <c r="C28" s="12">
        <v>1513</v>
      </c>
      <c r="D28" s="12">
        <v>14257</v>
      </c>
      <c r="E28" s="12">
        <v>13494</v>
      </c>
      <c r="F28" s="13">
        <f t="shared" si="0"/>
        <v>-5.3517570316335821</v>
      </c>
      <c r="G28" s="1"/>
      <c r="H28" s="1"/>
      <c r="I28" s="1"/>
    </row>
    <row r="29" spans="1:9" x14ac:dyDescent="0.25">
      <c r="A29" s="8" t="s">
        <v>63</v>
      </c>
      <c r="B29" s="9">
        <v>142</v>
      </c>
      <c r="C29" s="9">
        <v>124</v>
      </c>
      <c r="D29" s="9">
        <v>1252</v>
      </c>
      <c r="E29" s="9">
        <v>1146</v>
      </c>
      <c r="F29" s="10">
        <f t="shared" si="0"/>
        <v>-8.4664536741214107</v>
      </c>
      <c r="G29" s="1"/>
      <c r="H29" s="1"/>
      <c r="I29" s="1"/>
    </row>
    <row r="30" spans="1:9" x14ac:dyDescent="0.25">
      <c r="A30" s="11" t="s">
        <v>64</v>
      </c>
      <c r="B30" s="12">
        <v>128</v>
      </c>
      <c r="C30" s="12">
        <v>127</v>
      </c>
      <c r="D30" s="12">
        <v>1047</v>
      </c>
      <c r="E30" s="12">
        <v>1124</v>
      </c>
      <c r="F30" s="13">
        <f t="shared" si="0"/>
        <v>7.3543457497612224</v>
      </c>
      <c r="G30" s="1"/>
      <c r="H30" s="1"/>
      <c r="I30" s="1"/>
    </row>
    <row r="31" spans="1:9" x14ac:dyDescent="0.25">
      <c r="A31" s="8" t="s">
        <v>65</v>
      </c>
      <c r="B31" s="9">
        <v>220</v>
      </c>
      <c r="C31" s="9">
        <v>211</v>
      </c>
      <c r="D31" s="9">
        <v>2030</v>
      </c>
      <c r="E31" s="9">
        <v>1905</v>
      </c>
      <c r="F31" s="10">
        <f t="shared" si="0"/>
        <v>-6.1576354679802989</v>
      </c>
      <c r="G31" s="1"/>
      <c r="H31" s="1"/>
      <c r="I31" s="1"/>
    </row>
    <row r="32" spans="1:9" x14ac:dyDescent="0.25">
      <c r="A32" s="11" t="s">
        <v>66</v>
      </c>
      <c r="B32" s="12">
        <v>542</v>
      </c>
      <c r="C32" s="12">
        <v>583</v>
      </c>
      <c r="D32" s="12">
        <v>4946</v>
      </c>
      <c r="E32" s="12">
        <v>5375</v>
      </c>
      <c r="F32" s="13">
        <f t="shared" si="0"/>
        <v>8.6736756975333549</v>
      </c>
      <c r="G32" s="1"/>
      <c r="H32" s="1"/>
      <c r="I32" s="1"/>
    </row>
    <row r="33" spans="1:9" x14ac:dyDescent="0.25">
      <c r="A33" s="8" t="s">
        <v>67</v>
      </c>
      <c r="B33" s="9">
        <v>208</v>
      </c>
      <c r="C33" s="9">
        <v>225</v>
      </c>
      <c r="D33" s="9">
        <v>1699</v>
      </c>
      <c r="E33" s="9">
        <v>1778</v>
      </c>
      <c r="F33" s="10">
        <f t="shared" si="0"/>
        <v>4.6497939964685173</v>
      </c>
      <c r="G33" s="1"/>
      <c r="H33" s="1"/>
      <c r="I33" s="1"/>
    </row>
    <row r="34" spans="1:9" x14ac:dyDescent="0.25">
      <c r="A34" s="11" t="s">
        <v>68</v>
      </c>
      <c r="B34" s="12">
        <v>27</v>
      </c>
      <c r="C34" s="12">
        <v>32</v>
      </c>
      <c r="D34" s="12">
        <v>267</v>
      </c>
      <c r="E34" s="12">
        <v>276</v>
      </c>
      <c r="F34" s="13">
        <f t="shared" si="0"/>
        <v>3.3707865168539257</v>
      </c>
      <c r="G34" s="1"/>
      <c r="H34" s="1"/>
      <c r="I34" s="1"/>
    </row>
    <row r="35" spans="1:9" x14ac:dyDescent="0.25">
      <c r="A35" s="14" t="s">
        <v>69</v>
      </c>
      <c r="B35" s="15">
        <f>SUM(B7:B34)</f>
        <v>10410</v>
      </c>
      <c r="C35" s="15">
        <f t="shared" ref="C35:E35" si="1">SUM(C7:C34)</f>
        <v>10802</v>
      </c>
      <c r="D35" s="15">
        <f t="shared" si="1"/>
        <v>91286</v>
      </c>
      <c r="E35" s="15">
        <f t="shared" si="1"/>
        <v>91512</v>
      </c>
      <c r="F35" s="16">
        <f t="shared" si="0"/>
        <v>0.2475735600201574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1072</v>
      </c>
      <c r="C38" s="41">
        <f>D7</f>
        <v>1117</v>
      </c>
      <c r="D38" s="41">
        <f>_xlfn.RANK.EQ(B38,$B$38:$B$65)+COUNTIF($B$38:$B$65,B38)-1</f>
        <v>20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16471</v>
      </c>
      <c r="G38" s="42">
        <f>LOOKUP(E38,$A$38:$A$65,$C$38:$C$65)</f>
        <v>17352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1124</v>
      </c>
      <c r="C39" s="41">
        <f t="shared" ref="C39:C65" si="5">D8</f>
        <v>1038</v>
      </c>
      <c r="D39" s="41">
        <f t="shared" ref="D39:D65" si="6">_xlfn.RANK.EQ(B39,$B$38:$B$65)+COUNTIF($B$38:$B$65,B39)-1</f>
        <v>19</v>
      </c>
      <c r="E39" s="42" t="str">
        <f t="shared" si="2"/>
        <v>SANTA CRUZ DE TENERIFE</v>
      </c>
      <c r="F39" s="42">
        <f t="shared" ref="F39:F54" si="7">LOOKUP(E39,$A$38:$A$65,$B$38:$B$65)</f>
        <v>13494</v>
      </c>
      <c r="G39" s="42">
        <f t="shared" ref="G39:G65" si="8">LOOKUP(E39,$A$38:$A$65,$C$38:$C$65)</f>
        <v>14257</v>
      </c>
    </row>
    <row r="40" spans="1:9" x14ac:dyDescent="0.25">
      <c r="A40" s="42" t="str">
        <f t="shared" si="3"/>
        <v>ALMERIA</v>
      </c>
      <c r="B40" s="41">
        <f t="shared" si="4"/>
        <v>1838</v>
      </c>
      <c r="C40" s="41">
        <f t="shared" si="5"/>
        <v>1918</v>
      </c>
      <c r="D40" s="41">
        <f t="shared" si="6"/>
        <v>10</v>
      </c>
      <c r="E40" s="42" t="str">
        <f t="shared" si="2"/>
        <v>BALEARES</v>
      </c>
      <c r="F40" s="42">
        <f t="shared" si="7"/>
        <v>9246</v>
      </c>
      <c r="G40" s="42">
        <f t="shared" si="8"/>
        <v>8361</v>
      </c>
    </row>
    <row r="41" spans="1:9" x14ac:dyDescent="0.25">
      <c r="A41" s="42" t="str">
        <f t="shared" si="3"/>
        <v>AVILES</v>
      </c>
      <c r="B41" s="41">
        <f t="shared" si="4"/>
        <v>788</v>
      </c>
      <c r="C41" s="41">
        <f t="shared" si="5"/>
        <v>661</v>
      </c>
      <c r="D41" s="41">
        <f t="shared" si="6"/>
        <v>25</v>
      </c>
      <c r="E41" s="42" t="str">
        <f t="shared" si="2"/>
        <v>LAS PALMAS</v>
      </c>
      <c r="F41" s="42">
        <f t="shared" si="7"/>
        <v>7694</v>
      </c>
      <c r="G41" s="42">
        <f t="shared" si="8"/>
        <v>8630</v>
      </c>
    </row>
    <row r="42" spans="1:9" x14ac:dyDescent="0.25">
      <c r="A42" s="42" t="str">
        <f t="shared" si="3"/>
        <v>BAHIA DE ALGECIRAS</v>
      </c>
      <c r="B42" s="41">
        <f t="shared" si="4"/>
        <v>16471</v>
      </c>
      <c r="C42" s="41">
        <f t="shared" si="5"/>
        <v>17352</v>
      </c>
      <c r="D42" s="41">
        <f t="shared" si="6"/>
        <v>1</v>
      </c>
      <c r="E42" s="42" t="str">
        <f t="shared" si="2"/>
        <v>BARCELONA</v>
      </c>
      <c r="F42" s="42">
        <f t="shared" si="7"/>
        <v>7351</v>
      </c>
      <c r="G42" s="42">
        <f t="shared" si="8"/>
        <v>6752</v>
      </c>
    </row>
    <row r="43" spans="1:9" x14ac:dyDescent="0.25">
      <c r="A43" s="42" t="str">
        <f t="shared" si="3"/>
        <v>BAHIA DE CADIZ</v>
      </c>
      <c r="B43" s="41">
        <f t="shared" si="4"/>
        <v>1339</v>
      </c>
      <c r="C43" s="41">
        <f t="shared" si="5"/>
        <v>1303</v>
      </c>
      <c r="D43" s="41">
        <f t="shared" si="6"/>
        <v>12</v>
      </c>
      <c r="E43" s="42" t="str">
        <f t="shared" si="2"/>
        <v>CEUTA</v>
      </c>
      <c r="F43" s="42">
        <f t="shared" si="7"/>
        <v>7273</v>
      </c>
      <c r="G43" s="42">
        <f t="shared" si="8"/>
        <v>6584</v>
      </c>
    </row>
    <row r="44" spans="1:9" x14ac:dyDescent="0.25">
      <c r="A44" s="42" t="str">
        <f t="shared" si="3"/>
        <v>BALEARES</v>
      </c>
      <c r="B44" s="41">
        <f t="shared" si="4"/>
        <v>9246</v>
      </c>
      <c r="C44" s="41">
        <f t="shared" si="5"/>
        <v>8361</v>
      </c>
      <c r="D44" s="41">
        <f t="shared" si="6"/>
        <v>3</v>
      </c>
      <c r="E44" s="42" t="str">
        <f t="shared" si="2"/>
        <v>VALENCIA</v>
      </c>
      <c r="F44" s="42">
        <f t="shared" si="7"/>
        <v>5375</v>
      </c>
      <c r="G44" s="42">
        <f t="shared" si="8"/>
        <v>4946</v>
      </c>
    </row>
    <row r="45" spans="1:9" x14ac:dyDescent="0.25">
      <c r="A45" s="42" t="str">
        <f t="shared" si="3"/>
        <v>BARCELONA</v>
      </c>
      <c r="B45" s="41">
        <f t="shared" si="4"/>
        <v>7351</v>
      </c>
      <c r="C45" s="41">
        <f t="shared" si="5"/>
        <v>6752</v>
      </c>
      <c r="D45" s="41">
        <f t="shared" si="6"/>
        <v>5</v>
      </c>
      <c r="E45" s="42" t="str">
        <f t="shared" si="2"/>
        <v>BILBAO</v>
      </c>
      <c r="F45" s="42">
        <f t="shared" si="7"/>
        <v>2758</v>
      </c>
      <c r="G45" s="42">
        <f t="shared" si="8"/>
        <v>2665</v>
      </c>
    </row>
    <row r="46" spans="1:9" x14ac:dyDescent="0.25">
      <c r="A46" s="42" t="str">
        <f t="shared" si="3"/>
        <v>BILBAO</v>
      </c>
      <c r="B46" s="41">
        <f t="shared" si="4"/>
        <v>2758</v>
      </c>
      <c r="C46" s="41">
        <f t="shared" si="5"/>
        <v>2665</v>
      </c>
      <c r="D46" s="41">
        <f t="shared" si="6"/>
        <v>8</v>
      </c>
      <c r="E46" s="42" t="str">
        <f t="shared" si="2"/>
        <v>TARRAGONA</v>
      </c>
      <c r="F46" s="42">
        <f t="shared" si="7"/>
        <v>1905</v>
      </c>
      <c r="G46" s="42">
        <f t="shared" si="8"/>
        <v>2030</v>
      </c>
    </row>
    <row r="47" spans="1:9" x14ac:dyDescent="0.25">
      <c r="A47" s="42" t="str">
        <f t="shared" si="3"/>
        <v>CARTAGENA</v>
      </c>
      <c r="B47" s="41">
        <f t="shared" si="4"/>
        <v>1286</v>
      </c>
      <c r="C47" s="41">
        <f t="shared" si="5"/>
        <v>1312</v>
      </c>
      <c r="D47" s="41">
        <f t="shared" si="6"/>
        <v>13</v>
      </c>
      <c r="E47" s="42" t="str">
        <f t="shared" si="2"/>
        <v>ALMERIA</v>
      </c>
      <c r="F47" s="42">
        <f t="shared" si="7"/>
        <v>1838</v>
      </c>
      <c r="G47" s="42">
        <f t="shared" si="8"/>
        <v>1918</v>
      </c>
    </row>
    <row r="48" spans="1:9" x14ac:dyDescent="0.25">
      <c r="A48" s="42" t="str">
        <f t="shared" si="3"/>
        <v>CASTELLON</v>
      </c>
      <c r="B48" s="41">
        <f t="shared" si="4"/>
        <v>945</v>
      </c>
      <c r="C48" s="41">
        <f t="shared" si="5"/>
        <v>904</v>
      </c>
      <c r="D48" s="41">
        <f t="shared" si="6"/>
        <v>21</v>
      </c>
      <c r="E48" s="42" t="str">
        <f t="shared" si="2"/>
        <v>VIGO</v>
      </c>
      <c r="F48" s="42">
        <f t="shared" si="7"/>
        <v>1778</v>
      </c>
      <c r="G48" s="42">
        <f t="shared" si="8"/>
        <v>1699</v>
      </c>
    </row>
    <row r="49" spans="1:7" x14ac:dyDescent="0.25">
      <c r="A49" s="42" t="str">
        <f t="shared" si="3"/>
        <v>CEUTA</v>
      </c>
      <c r="B49" s="41">
        <f t="shared" si="4"/>
        <v>7273</v>
      </c>
      <c r="C49" s="41">
        <f t="shared" si="5"/>
        <v>6584</v>
      </c>
      <c r="D49" s="41">
        <f t="shared" si="6"/>
        <v>6</v>
      </c>
      <c r="E49" s="42" t="str">
        <f t="shared" si="2"/>
        <v>BAHIA DE CADIZ</v>
      </c>
      <c r="F49" s="42">
        <f t="shared" si="7"/>
        <v>1339</v>
      </c>
      <c r="G49" s="42">
        <f t="shared" si="8"/>
        <v>1303</v>
      </c>
    </row>
    <row r="50" spans="1:7" x14ac:dyDescent="0.25">
      <c r="A50" s="42" t="str">
        <f t="shared" si="3"/>
        <v>FERROL-SAN CIBRAO</v>
      </c>
      <c r="B50" s="41">
        <f t="shared" si="4"/>
        <v>838</v>
      </c>
      <c r="C50" s="41">
        <f t="shared" si="5"/>
        <v>777</v>
      </c>
      <c r="D50" s="41">
        <f t="shared" si="6"/>
        <v>24</v>
      </c>
      <c r="E50" s="42" t="str">
        <f t="shared" si="2"/>
        <v>CARTAGENA</v>
      </c>
      <c r="F50" s="42">
        <f t="shared" si="7"/>
        <v>1286</v>
      </c>
      <c r="G50" s="42">
        <f t="shared" si="8"/>
        <v>1312</v>
      </c>
    </row>
    <row r="51" spans="1:7" x14ac:dyDescent="0.25">
      <c r="A51" s="42" t="str">
        <f t="shared" si="3"/>
        <v>GIJON</v>
      </c>
      <c r="B51" s="41">
        <f t="shared" si="4"/>
        <v>744</v>
      </c>
      <c r="C51" s="41">
        <f t="shared" si="5"/>
        <v>790</v>
      </c>
      <c r="D51" s="41">
        <f t="shared" si="6"/>
        <v>26</v>
      </c>
      <c r="E51" s="42" t="str">
        <f t="shared" si="2"/>
        <v>MALAGA</v>
      </c>
      <c r="F51" s="42">
        <f t="shared" si="7"/>
        <v>1230</v>
      </c>
      <c r="G51" s="42">
        <f t="shared" si="8"/>
        <v>1334</v>
      </c>
    </row>
    <row r="52" spans="1:7" x14ac:dyDescent="0.25">
      <c r="A52" s="42" t="str">
        <f t="shared" si="3"/>
        <v>HUELVA</v>
      </c>
      <c r="B52" s="41">
        <f t="shared" si="4"/>
        <v>1180</v>
      </c>
      <c r="C52" s="41">
        <f t="shared" si="5"/>
        <v>1146</v>
      </c>
      <c r="D52" s="41">
        <f t="shared" si="6"/>
        <v>15</v>
      </c>
      <c r="E52" s="42" t="str">
        <f t="shared" si="2"/>
        <v>HUELVA</v>
      </c>
      <c r="F52" s="42">
        <f t="shared" si="7"/>
        <v>1180</v>
      </c>
      <c r="G52" s="42">
        <f t="shared" si="8"/>
        <v>1146</v>
      </c>
    </row>
    <row r="53" spans="1:7" x14ac:dyDescent="0.25">
      <c r="A53" s="42" t="str">
        <f t="shared" si="3"/>
        <v>LAS PALMAS</v>
      </c>
      <c r="B53" s="41">
        <f t="shared" si="4"/>
        <v>7694</v>
      </c>
      <c r="C53" s="41">
        <f t="shared" si="5"/>
        <v>8630</v>
      </c>
      <c r="D53" s="41">
        <f t="shared" si="6"/>
        <v>4</v>
      </c>
      <c r="E53" s="42" t="str">
        <f t="shared" si="2"/>
        <v>SANTANDER</v>
      </c>
      <c r="F53" s="42">
        <f t="shared" si="7"/>
        <v>1146</v>
      </c>
      <c r="G53" s="42">
        <f t="shared" si="8"/>
        <v>1252</v>
      </c>
    </row>
    <row r="54" spans="1:7" x14ac:dyDescent="0.25">
      <c r="A54" s="42" t="str">
        <f t="shared" si="3"/>
        <v>MALAGA</v>
      </c>
      <c r="B54" s="41">
        <f t="shared" si="4"/>
        <v>1230</v>
      </c>
      <c r="C54" s="41">
        <f t="shared" si="5"/>
        <v>1334</v>
      </c>
      <c r="D54" s="41">
        <f t="shared" si="6"/>
        <v>14</v>
      </c>
      <c r="E54" s="42" t="str">
        <f t="shared" si="2"/>
        <v>PASAIA</v>
      </c>
      <c r="F54" s="42">
        <f t="shared" si="7"/>
        <v>1144</v>
      </c>
      <c r="G54" s="42">
        <f t="shared" si="8"/>
        <v>1205</v>
      </c>
    </row>
    <row r="55" spans="1:7" x14ac:dyDescent="0.25">
      <c r="A55" s="42" t="str">
        <f t="shared" si="3"/>
        <v>MARIN Y RIA DE PONTEVEDRA</v>
      </c>
      <c r="B55" s="41">
        <f t="shared" si="4"/>
        <v>881</v>
      </c>
      <c r="C55" s="41">
        <f t="shared" si="5"/>
        <v>710</v>
      </c>
      <c r="D55" s="41">
        <f t="shared" si="6"/>
        <v>22</v>
      </c>
      <c r="E55" s="42" t="e">
        <f t="shared" si="2"/>
        <v>#N/A</v>
      </c>
      <c r="F55" s="42" t="e">
        <f t="shared" ref="F55:F65" si="9">LOOKUP(E55,$A$38:$A$65,$B$38:$B$65)</f>
        <v>#N/A</v>
      </c>
      <c r="G55" s="42" t="e">
        <f t="shared" si="8"/>
        <v>#N/A</v>
      </c>
    </row>
    <row r="56" spans="1:7" x14ac:dyDescent="0.25">
      <c r="A56" s="42" t="str">
        <f t="shared" si="3"/>
        <v>MELILLA</v>
      </c>
      <c r="B56" s="41">
        <f t="shared" si="4"/>
        <v>861</v>
      </c>
      <c r="C56" s="41">
        <f t="shared" si="5"/>
        <v>838</v>
      </c>
      <c r="D56" s="41">
        <f t="shared" si="6"/>
        <v>23</v>
      </c>
      <c r="E56" s="42" t="str">
        <f t="shared" si="2"/>
        <v>ALICANTE</v>
      </c>
      <c r="F56" s="42">
        <f t="shared" si="9"/>
        <v>1124</v>
      </c>
      <c r="G56" s="42">
        <f t="shared" si="8"/>
        <v>1038</v>
      </c>
    </row>
    <row r="57" spans="1:7" x14ac:dyDescent="0.25">
      <c r="A57" s="42" t="str">
        <f t="shared" si="3"/>
        <v>MOTRIL</v>
      </c>
      <c r="B57" s="41">
        <f t="shared" si="4"/>
        <v>351</v>
      </c>
      <c r="C57" s="41">
        <f t="shared" si="5"/>
        <v>391</v>
      </c>
      <c r="D57" s="41">
        <f t="shared" si="6"/>
        <v>27</v>
      </c>
      <c r="E57" s="42" t="str">
        <f t="shared" si="2"/>
        <v>A CORUÑA</v>
      </c>
      <c r="F57" s="42">
        <f t="shared" si="9"/>
        <v>1072</v>
      </c>
      <c r="G57" s="42">
        <f t="shared" si="8"/>
        <v>1117</v>
      </c>
    </row>
    <row r="58" spans="1:7" x14ac:dyDescent="0.25">
      <c r="A58" s="42" t="str">
        <f t="shared" si="3"/>
        <v>PASAIA</v>
      </c>
      <c r="B58" s="41">
        <f t="shared" si="4"/>
        <v>1144</v>
      </c>
      <c r="C58" s="41">
        <f t="shared" si="5"/>
        <v>1205</v>
      </c>
      <c r="D58" s="41">
        <f t="shared" si="6"/>
        <v>17</v>
      </c>
      <c r="E58" s="42" t="str">
        <f t="shared" si="2"/>
        <v>CASTELLON</v>
      </c>
      <c r="F58" s="42">
        <f t="shared" si="9"/>
        <v>945</v>
      </c>
      <c r="G58" s="42">
        <f t="shared" si="8"/>
        <v>904</v>
      </c>
    </row>
    <row r="59" spans="1:7" x14ac:dyDescent="0.25">
      <c r="A59" s="42" t="str">
        <f t="shared" si="3"/>
        <v>SANTA CRUZ DE TENERIFE</v>
      </c>
      <c r="B59" s="41">
        <f t="shared" si="4"/>
        <v>13494</v>
      </c>
      <c r="C59" s="41">
        <f t="shared" si="5"/>
        <v>14257</v>
      </c>
      <c r="D59" s="41">
        <f t="shared" si="6"/>
        <v>2</v>
      </c>
      <c r="E59" s="42" t="str">
        <f t="shared" si="2"/>
        <v>MARIN Y RIA DE PONTEVEDRA</v>
      </c>
      <c r="F59" s="42">
        <f t="shared" si="9"/>
        <v>881</v>
      </c>
      <c r="G59" s="42">
        <f t="shared" si="8"/>
        <v>710</v>
      </c>
    </row>
    <row r="60" spans="1:7" x14ac:dyDescent="0.25">
      <c r="A60" s="42" t="str">
        <f t="shared" si="3"/>
        <v>SANTANDER</v>
      </c>
      <c r="B60" s="41">
        <f t="shared" si="4"/>
        <v>1146</v>
      </c>
      <c r="C60" s="41">
        <f t="shared" si="5"/>
        <v>1252</v>
      </c>
      <c r="D60" s="41">
        <f t="shared" si="6"/>
        <v>16</v>
      </c>
      <c r="E60" s="42" t="str">
        <f t="shared" si="2"/>
        <v>MELILLA</v>
      </c>
      <c r="F60" s="42">
        <f t="shared" si="9"/>
        <v>861</v>
      </c>
      <c r="G60" s="42">
        <f t="shared" si="8"/>
        <v>838</v>
      </c>
    </row>
    <row r="61" spans="1:7" x14ac:dyDescent="0.25">
      <c r="A61" s="42" t="str">
        <f t="shared" si="3"/>
        <v>SEVILLA</v>
      </c>
      <c r="B61" s="41">
        <f t="shared" si="4"/>
        <v>1124</v>
      </c>
      <c r="C61" s="41">
        <f t="shared" si="5"/>
        <v>1047</v>
      </c>
      <c r="D61" s="41">
        <f t="shared" si="6"/>
        <v>19</v>
      </c>
      <c r="E61" s="42" t="str">
        <f t="shared" si="2"/>
        <v>FERROL-SAN CIBRAO</v>
      </c>
      <c r="F61" s="42">
        <f t="shared" si="9"/>
        <v>838</v>
      </c>
      <c r="G61" s="42">
        <f t="shared" si="8"/>
        <v>777</v>
      </c>
    </row>
    <row r="62" spans="1:7" x14ac:dyDescent="0.25">
      <c r="A62" s="42" t="str">
        <f t="shared" si="3"/>
        <v>TARRAGONA</v>
      </c>
      <c r="B62" s="41">
        <f t="shared" si="4"/>
        <v>1905</v>
      </c>
      <c r="C62" s="41">
        <f t="shared" si="5"/>
        <v>2030</v>
      </c>
      <c r="D62" s="41">
        <f t="shared" si="6"/>
        <v>9</v>
      </c>
      <c r="E62" s="42" t="str">
        <f t="shared" si="2"/>
        <v>AVILES</v>
      </c>
      <c r="F62" s="42">
        <f t="shared" si="9"/>
        <v>788</v>
      </c>
      <c r="G62" s="42">
        <f t="shared" si="8"/>
        <v>661</v>
      </c>
    </row>
    <row r="63" spans="1:7" x14ac:dyDescent="0.25">
      <c r="A63" s="42" t="str">
        <f t="shared" si="3"/>
        <v>VALENCIA</v>
      </c>
      <c r="B63" s="41">
        <f t="shared" si="4"/>
        <v>5375</v>
      </c>
      <c r="C63" s="41">
        <f t="shared" si="5"/>
        <v>4946</v>
      </c>
      <c r="D63" s="41">
        <f t="shared" si="6"/>
        <v>7</v>
      </c>
      <c r="E63" s="42" t="str">
        <f t="shared" si="2"/>
        <v>GIJON</v>
      </c>
      <c r="F63" s="42">
        <f t="shared" si="9"/>
        <v>744</v>
      </c>
      <c r="G63" s="42">
        <f t="shared" si="8"/>
        <v>790</v>
      </c>
    </row>
    <row r="64" spans="1:7" x14ac:dyDescent="0.25">
      <c r="A64" s="42" t="str">
        <f t="shared" si="3"/>
        <v>VIGO</v>
      </c>
      <c r="B64" s="41">
        <f t="shared" si="4"/>
        <v>1778</v>
      </c>
      <c r="C64" s="41">
        <f t="shared" si="5"/>
        <v>1699</v>
      </c>
      <c r="D64" s="41">
        <f t="shared" si="6"/>
        <v>11</v>
      </c>
      <c r="E64" s="42" t="str">
        <f t="shared" si="2"/>
        <v>MOTRIL</v>
      </c>
      <c r="F64" s="42">
        <f t="shared" si="9"/>
        <v>351</v>
      </c>
      <c r="G64" s="42">
        <f t="shared" si="8"/>
        <v>391</v>
      </c>
    </row>
    <row r="65" spans="1:7" x14ac:dyDescent="0.25">
      <c r="A65" s="42" t="str">
        <f t="shared" si="3"/>
        <v>VILAGARCIA</v>
      </c>
      <c r="B65" s="41">
        <f t="shared" si="4"/>
        <v>276</v>
      </c>
      <c r="C65" s="41">
        <f t="shared" si="5"/>
        <v>267</v>
      </c>
      <c r="D65" s="41">
        <f t="shared" si="6"/>
        <v>28</v>
      </c>
      <c r="E65" s="42" t="str">
        <f t="shared" si="2"/>
        <v>VILAGARCIA</v>
      </c>
      <c r="F65" s="42">
        <f t="shared" si="9"/>
        <v>276</v>
      </c>
      <c r="G65" s="42">
        <f t="shared" si="8"/>
        <v>267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2" customFormat="1" ht="22.5" customHeight="1" x14ac:dyDescent="0.35">
      <c r="F1" s="3" t="s">
        <v>89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1187529</v>
      </c>
      <c r="C7" s="9">
        <v>1341155</v>
      </c>
      <c r="D7" s="9">
        <v>9247565</v>
      </c>
      <c r="E7" s="9">
        <v>9244208</v>
      </c>
      <c r="F7" s="10">
        <f>((E7*100)/D7)-100</f>
        <v>-3.6301448002802772E-2</v>
      </c>
      <c r="G7" s="1"/>
      <c r="H7" s="1"/>
      <c r="I7" s="1"/>
    </row>
    <row r="8" spans="1:12" x14ac:dyDescent="0.25">
      <c r="A8" s="11" t="s">
        <v>42</v>
      </c>
      <c r="B8" s="12">
        <v>1408501</v>
      </c>
      <c r="C8" s="12">
        <v>1332012</v>
      </c>
      <c r="D8" s="12">
        <v>11346845</v>
      </c>
      <c r="E8" s="12">
        <v>11792789</v>
      </c>
      <c r="F8" s="13">
        <f t="shared" ref="F8:F35" si="0">((E8*100)/D8)-100</f>
        <v>3.9301144943814847</v>
      </c>
      <c r="G8" s="1"/>
      <c r="H8" s="1"/>
      <c r="I8" s="1"/>
    </row>
    <row r="9" spans="1:12" x14ac:dyDescent="0.25">
      <c r="A9" s="8" t="s">
        <v>43</v>
      </c>
      <c r="B9" s="9">
        <v>2729138</v>
      </c>
      <c r="C9" s="9">
        <v>2628955</v>
      </c>
      <c r="D9" s="9">
        <v>24655296</v>
      </c>
      <c r="E9" s="9">
        <v>21982817</v>
      </c>
      <c r="F9" s="10">
        <f t="shared" si="0"/>
        <v>-10.839370981390772</v>
      </c>
      <c r="G9" s="1"/>
      <c r="H9" s="1"/>
      <c r="I9" s="1"/>
    </row>
    <row r="10" spans="1:12" x14ac:dyDescent="0.25">
      <c r="A10" s="11" t="s">
        <v>44</v>
      </c>
      <c r="B10" s="12">
        <v>355749</v>
      </c>
      <c r="C10" s="12">
        <v>515288</v>
      </c>
      <c r="D10" s="12">
        <v>3549501</v>
      </c>
      <c r="E10" s="12">
        <v>4780858</v>
      </c>
      <c r="F10" s="13">
        <f t="shared" si="0"/>
        <v>34.69098895872969</v>
      </c>
      <c r="G10" s="1"/>
      <c r="H10" s="1"/>
      <c r="I10" s="1"/>
    </row>
    <row r="11" spans="1:12" x14ac:dyDescent="0.25">
      <c r="A11" s="8" t="s">
        <v>45</v>
      </c>
      <c r="B11" s="9">
        <v>18354985</v>
      </c>
      <c r="C11" s="9">
        <v>21791845</v>
      </c>
      <c r="D11" s="9">
        <v>160275235</v>
      </c>
      <c r="E11" s="9">
        <v>177921475</v>
      </c>
      <c r="F11" s="10">
        <f t="shared" si="0"/>
        <v>11.009960459580668</v>
      </c>
      <c r="G11" s="1"/>
      <c r="H11" s="1"/>
      <c r="I11" s="1"/>
    </row>
    <row r="12" spans="1:12" x14ac:dyDescent="0.25">
      <c r="A12" s="11" t="s">
        <v>46</v>
      </c>
      <c r="B12" s="12">
        <v>2322376</v>
      </c>
      <c r="C12" s="12">
        <v>3108081</v>
      </c>
      <c r="D12" s="12">
        <v>16995067</v>
      </c>
      <c r="E12" s="12">
        <v>18087481</v>
      </c>
      <c r="F12" s="13">
        <f t="shared" si="0"/>
        <v>6.4278299108794386</v>
      </c>
      <c r="G12" s="1"/>
      <c r="H12" s="1"/>
      <c r="I12" s="1"/>
    </row>
    <row r="13" spans="1:12" x14ac:dyDescent="0.25">
      <c r="A13" s="8" t="s">
        <v>47</v>
      </c>
      <c r="B13" s="9">
        <v>13315532</v>
      </c>
      <c r="C13" s="9">
        <v>13711252</v>
      </c>
      <c r="D13" s="9">
        <v>94675047</v>
      </c>
      <c r="E13" s="9">
        <v>100408663</v>
      </c>
      <c r="F13" s="10">
        <f t="shared" si="0"/>
        <v>6.0561005055534878</v>
      </c>
      <c r="G13" s="1"/>
      <c r="H13" s="1"/>
      <c r="I13" s="1"/>
    </row>
    <row r="14" spans="1:12" x14ac:dyDescent="0.25">
      <c r="A14" s="11" t="s">
        <v>48</v>
      </c>
      <c r="B14" s="12">
        <v>18796191</v>
      </c>
      <c r="C14" s="12">
        <v>20841254</v>
      </c>
      <c r="D14" s="12">
        <v>144513090</v>
      </c>
      <c r="E14" s="12">
        <v>162778114</v>
      </c>
      <c r="F14" s="13">
        <f t="shared" si="0"/>
        <v>12.639010071682776</v>
      </c>
      <c r="G14" s="1"/>
      <c r="H14" s="1"/>
      <c r="I14" s="1"/>
    </row>
    <row r="15" spans="1:12" x14ac:dyDescent="0.25">
      <c r="A15" s="8" t="s">
        <v>49</v>
      </c>
      <c r="B15" s="9">
        <v>3745987</v>
      </c>
      <c r="C15" s="9">
        <v>4465126</v>
      </c>
      <c r="D15" s="9">
        <v>33373883</v>
      </c>
      <c r="E15" s="9">
        <v>36839028</v>
      </c>
      <c r="F15" s="10">
        <f t="shared" si="0"/>
        <v>10.382804422248384</v>
      </c>
      <c r="G15" s="1"/>
      <c r="H15" s="1"/>
      <c r="I15" s="1"/>
    </row>
    <row r="16" spans="1:12" x14ac:dyDescent="0.25">
      <c r="A16" s="11" t="s">
        <v>50</v>
      </c>
      <c r="B16" s="12">
        <v>2604007</v>
      </c>
      <c r="C16" s="12">
        <v>2410955</v>
      </c>
      <c r="D16" s="12">
        <v>22085883</v>
      </c>
      <c r="E16" s="12">
        <v>21304413</v>
      </c>
      <c r="F16" s="13">
        <f t="shared" si="0"/>
        <v>-3.5383235526512635</v>
      </c>
      <c r="G16" s="1"/>
      <c r="H16" s="1"/>
      <c r="I16" s="1"/>
    </row>
    <row r="17" spans="1:9" x14ac:dyDescent="0.25">
      <c r="A17" s="8" t="s">
        <v>51</v>
      </c>
      <c r="B17" s="9">
        <v>1103833</v>
      </c>
      <c r="C17" s="9">
        <v>1009806</v>
      </c>
      <c r="D17" s="9">
        <v>8765462</v>
      </c>
      <c r="E17" s="9">
        <v>8830872</v>
      </c>
      <c r="F17" s="10">
        <f t="shared" si="0"/>
        <v>0.7462242149928926</v>
      </c>
      <c r="G17" s="1"/>
      <c r="H17" s="1"/>
      <c r="I17" s="1"/>
    </row>
    <row r="18" spans="1:9" x14ac:dyDescent="0.25">
      <c r="A18" s="11" t="s">
        <v>52</v>
      </c>
      <c r="B18" s="12">
        <v>3559511</v>
      </c>
      <c r="C18" s="12">
        <v>5036643</v>
      </c>
      <c r="D18" s="12">
        <v>34761176</v>
      </c>
      <c r="E18" s="12">
        <v>42297288</v>
      </c>
      <c r="F18" s="13">
        <f t="shared" si="0"/>
        <v>21.679680802513701</v>
      </c>
      <c r="G18" s="1"/>
      <c r="H18" s="1"/>
      <c r="I18" s="1"/>
    </row>
    <row r="19" spans="1:9" x14ac:dyDescent="0.25">
      <c r="A19" s="8" t="s">
        <v>53</v>
      </c>
      <c r="B19" s="9">
        <v>888130</v>
      </c>
      <c r="C19" s="9">
        <v>902293</v>
      </c>
      <c r="D19" s="9">
        <v>7135942</v>
      </c>
      <c r="E19" s="9">
        <v>7654728</v>
      </c>
      <c r="F19" s="10">
        <f t="shared" si="0"/>
        <v>7.2700422733256573</v>
      </c>
      <c r="G19" s="1"/>
      <c r="H19" s="1"/>
      <c r="I19" s="1"/>
    </row>
    <row r="20" spans="1:9" x14ac:dyDescent="0.25">
      <c r="A20" s="11" t="s">
        <v>54</v>
      </c>
      <c r="B20" s="12">
        <v>795255</v>
      </c>
      <c r="C20" s="12">
        <v>1016610</v>
      </c>
      <c r="D20" s="12">
        <v>11623627</v>
      </c>
      <c r="E20" s="12">
        <v>10232311</v>
      </c>
      <c r="F20" s="13">
        <f t="shared" si="0"/>
        <v>-11.969723391846628</v>
      </c>
      <c r="G20" s="1"/>
      <c r="H20" s="1"/>
      <c r="I20" s="1"/>
    </row>
    <row r="21" spans="1:9" x14ac:dyDescent="0.25">
      <c r="A21" s="8" t="s">
        <v>55</v>
      </c>
      <c r="B21" s="9">
        <v>1815179</v>
      </c>
      <c r="C21" s="9">
        <v>1933309</v>
      </c>
      <c r="D21" s="9">
        <v>15273398</v>
      </c>
      <c r="E21" s="9">
        <v>15879066</v>
      </c>
      <c r="F21" s="10">
        <f t="shared" si="0"/>
        <v>3.9655091813884553</v>
      </c>
      <c r="G21" s="1"/>
      <c r="H21" s="1"/>
      <c r="I21" s="1"/>
    </row>
    <row r="22" spans="1:9" x14ac:dyDescent="0.25">
      <c r="A22" s="11" t="s">
        <v>56</v>
      </c>
      <c r="B22" s="12">
        <v>9988471</v>
      </c>
      <c r="C22" s="12">
        <v>11069009</v>
      </c>
      <c r="D22" s="12">
        <v>94634963</v>
      </c>
      <c r="E22" s="12">
        <v>98134222</v>
      </c>
      <c r="F22" s="13">
        <f t="shared" si="0"/>
        <v>3.6976386834958674</v>
      </c>
      <c r="G22" s="1"/>
      <c r="H22" s="1"/>
      <c r="I22" s="1"/>
    </row>
    <row r="23" spans="1:9" x14ac:dyDescent="0.25">
      <c r="A23" s="8" t="s">
        <v>57</v>
      </c>
      <c r="B23" s="9">
        <v>2375296</v>
      </c>
      <c r="C23" s="9">
        <v>1645181</v>
      </c>
      <c r="D23" s="9">
        <v>20291104</v>
      </c>
      <c r="E23" s="9">
        <v>20091881</v>
      </c>
      <c r="F23" s="10">
        <f t="shared" si="0"/>
        <v>-0.98182435021770686</v>
      </c>
      <c r="G23" s="1"/>
      <c r="H23" s="1"/>
      <c r="I23" s="1"/>
    </row>
    <row r="24" spans="1:9" x14ac:dyDescent="0.25">
      <c r="A24" s="11" t="s">
        <v>58</v>
      </c>
      <c r="B24" s="12">
        <v>229960</v>
      </c>
      <c r="C24" s="12">
        <v>199036</v>
      </c>
      <c r="D24" s="12">
        <v>2114349</v>
      </c>
      <c r="E24" s="12">
        <v>2161990</v>
      </c>
      <c r="F24" s="13">
        <f t="shared" si="0"/>
        <v>2.2532230960924551</v>
      </c>
      <c r="G24" s="1"/>
      <c r="H24" s="1"/>
      <c r="I24" s="1"/>
    </row>
    <row r="25" spans="1:9" x14ac:dyDescent="0.25">
      <c r="A25" s="8" t="s">
        <v>59</v>
      </c>
      <c r="B25" s="9">
        <v>816376</v>
      </c>
      <c r="C25" s="9">
        <v>895687</v>
      </c>
      <c r="D25" s="9">
        <v>7227786</v>
      </c>
      <c r="E25" s="9">
        <v>7662262</v>
      </c>
      <c r="F25" s="10">
        <f t="shared" si="0"/>
        <v>6.0111907021043578</v>
      </c>
      <c r="G25" s="1"/>
      <c r="H25" s="1"/>
      <c r="I25" s="1"/>
    </row>
    <row r="26" spans="1:9" x14ac:dyDescent="0.25">
      <c r="A26" s="11" t="s">
        <v>60</v>
      </c>
      <c r="B26" s="12">
        <v>357074</v>
      </c>
      <c r="C26" s="12">
        <v>335078</v>
      </c>
      <c r="D26" s="12">
        <v>3053757</v>
      </c>
      <c r="E26" s="12">
        <v>3008015</v>
      </c>
      <c r="F26" s="13">
        <f t="shared" si="0"/>
        <v>-1.497892595907274</v>
      </c>
      <c r="G26" s="1"/>
      <c r="H26" s="1"/>
      <c r="I26" s="1"/>
    </row>
    <row r="27" spans="1:9" x14ac:dyDescent="0.25">
      <c r="A27" s="8" t="s">
        <v>61</v>
      </c>
      <c r="B27" s="9">
        <v>775354</v>
      </c>
      <c r="C27" s="9">
        <v>626150</v>
      </c>
      <c r="D27" s="9">
        <v>6104821</v>
      </c>
      <c r="E27" s="9">
        <v>5990712</v>
      </c>
      <c r="F27" s="10">
        <f t="shared" si="0"/>
        <v>-1.8691620933685016</v>
      </c>
      <c r="G27" s="1"/>
      <c r="H27" s="1"/>
      <c r="I27" s="1"/>
    </row>
    <row r="28" spans="1:9" x14ac:dyDescent="0.25">
      <c r="A28" s="11" t="s">
        <v>62</v>
      </c>
      <c r="B28" s="12">
        <v>10816830</v>
      </c>
      <c r="C28" s="12">
        <v>13140887</v>
      </c>
      <c r="D28" s="12">
        <v>107038348</v>
      </c>
      <c r="E28" s="12">
        <v>106013233</v>
      </c>
      <c r="F28" s="13">
        <f t="shared" si="0"/>
        <v>-0.95770816642274781</v>
      </c>
      <c r="G28" s="1"/>
      <c r="H28" s="1"/>
      <c r="I28" s="1"/>
    </row>
    <row r="29" spans="1:9" x14ac:dyDescent="0.25">
      <c r="A29" s="8" t="s">
        <v>63</v>
      </c>
      <c r="B29" s="9">
        <v>1936125</v>
      </c>
      <c r="C29" s="9">
        <v>1902705</v>
      </c>
      <c r="D29" s="9">
        <v>16847583</v>
      </c>
      <c r="E29" s="9">
        <v>16987704</v>
      </c>
      <c r="F29" s="10">
        <f t="shared" si="0"/>
        <v>0.83169793554363025</v>
      </c>
      <c r="G29" s="1"/>
      <c r="H29" s="1"/>
      <c r="I29" s="1"/>
    </row>
    <row r="30" spans="1:9" x14ac:dyDescent="0.25">
      <c r="A30" s="11" t="s">
        <v>64</v>
      </c>
      <c r="B30" s="12">
        <v>478449</v>
      </c>
      <c r="C30" s="12">
        <v>474710</v>
      </c>
      <c r="D30" s="12">
        <v>3867370</v>
      </c>
      <c r="E30" s="12">
        <v>4119766</v>
      </c>
      <c r="F30" s="13">
        <f t="shared" si="0"/>
        <v>6.526295647946796</v>
      </c>
      <c r="G30" s="1"/>
      <c r="H30" s="1"/>
      <c r="I30" s="1"/>
    </row>
    <row r="31" spans="1:9" x14ac:dyDescent="0.25">
      <c r="A31" s="8" t="s">
        <v>65</v>
      </c>
      <c r="B31" s="9">
        <v>3196985</v>
      </c>
      <c r="C31" s="9">
        <v>2985606</v>
      </c>
      <c r="D31" s="9">
        <v>28016676</v>
      </c>
      <c r="E31" s="9">
        <v>27468733</v>
      </c>
      <c r="F31" s="10">
        <f t="shared" si="0"/>
        <v>-1.9557744823118952</v>
      </c>
      <c r="G31" s="1"/>
      <c r="H31" s="1"/>
      <c r="I31" s="1"/>
    </row>
    <row r="32" spans="1:9" x14ac:dyDescent="0.25">
      <c r="A32" s="11" t="s">
        <v>66</v>
      </c>
      <c r="B32" s="12">
        <v>9354196</v>
      </c>
      <c r="C32" s="12">
        <v>11275743</v>
      </c>
      <c r="D32" s="12">
        <v>81776448</v>
      </c>
      <c r="E32" s="12">
        <v>98772024</v>
      </c>
      <c r="F32" s="13">
        <f t="shared" si="0"/>
        <v>20.782971644843272</v>
      </c>
      <c r="G32" s="1"/>
      <c r="H32" s="1"/>
      <c r="I32" s="1"/>
    </row>
    <row r="33" spans="1:9" x14ac:dyDescent="0.25">
      <c r="A33" s="8" t="s">
        <v>67</v>
      </c>
      <c r="B33" s="9">
        <v>3133971</v>
      </c>
      <c r="C33" s="9">
        <v>3528829</v>
      </c>
      <c r="D33" s="9">
        <v>22821229</v>
      </c>
      <c r="E33" s="9">
        <v>24313672</v>
      </c>
      <c r="F33" s="10">
        <f t="shared" si="0"/>
        <v>6.5397135272600764</v>
      </c>
      <c r="G33" s="1"/>
      <c r="H33" s="1"/>
      <c r="I33" s="1"/>
    </row>
    <row r="34" spans="1:9" x14ac:dyDescent="0.25">
      <c r="A34" s="11" t="s">
        <v>68</v>
      </c>
      <c r="B34" s="12">
        <v>162055</v>
      </c>
      <c r="C34" s="12">
        <v>174401</v>
      </c>
      <c r="D34" s="12">
        <v>1401477</v>
      </c>
      <c r="E34" s="12">
        <v>1497781</v>
      </c>
      <c r="F34" s="13">
        <f t="shared" si="0"/>
        <v>6.8716075968424803</v>
      </c>
      <c r="G34" s="1"/>
      <c r="H34" s="1"/>
      <c r="I34" s="1"/>
    </row>
    <row r="35" spans="1:9" x14ac:dyDescent="0.25">
      <c r="A35" s="14" t="s">
        <v>69</v>
      </c>
      <c r="B35" s="15">
        <f>SUM(B7:B34)</f>
        <v>116603045</v>
      </c>
      <c r="C35" s="15">
        <f t="shared" ref="C35:E35" si="1">SUM(C7:C34)</f>
        <v>130297606</v>
      </c>
      <c r="D35" s="15">
        <f t="shared" si="1"/>
        <v>993472928</v>
      </c>
      <c r="E35" s="15">
        <f t="shared" si="1"/>
        <v>1066256106</v>
      </c>
      <c r="F35" s="16">
        <f t="shared" si="0"/>
        <v>7.3261360172664922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9244208</v>
      </c>
      <c r="C38" s="41">
        <f>D7</f>
        <v>9247565</v>
      </c>
      <c r="D38" s="41">
        <f>_xlfn.RANK.EQ(B38,$B$38:$B$65)+COUNTIF($B$38:$B$65,B38)-1</f>
        <v>19</v>
      </c>
      <c r="E38" s="42" t="str">
        <f t="shared" ref="E38:E65" si="2">INDEX($A$38:$B$65,MATCH(ROW()-37,$D$38:$D$65,0),1)</f>
        <v>BAHIA DE ALGECIRAS</v>
      </c>
      <c r="F38" s="42">
        <f>LOOKUP(E38,$A$38:$A$65,$B$38:$B$65)</f>
        <v>177921475</v>
      </c>
      <c r="G38" s="42">
        <f>LOOKUP(E38,$A$38:$A$65,$C$38:$C$65)</f>
        <v>160275235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11792789</v>
      </c>
      <c r="C39" s="41">
        <f t="shared" ref="C39:C65" si="5">D8</f>
        <v>11346845</v>
      </c>
      <c r="D39" s="41">
        <f t="shared" ref="D39:D65" si="6">_xlfn.RANK.EQ(B39,$B$38:$B$65)+COUNTIF($B$38:$B$65,B39)-1</f>
        <v>17</v>
      </c>
      <c r="E39" s="42" t="str">
        <f t="shared" si="2"/>
        <v>BARCELONA</v>
      </c>
      <c r="F39" s="42">
        <f t="shared" ref="F39:F54" si="7">LOOKUP(E39,$A$38:$A$65,$B$38:$B$65)</f>
        <v>162778114</v>
      </c>
      <c r="G39" s="42">
        <f t="shared" ref="G39:G65" si="8">LOOKUP(E39,$A$38:$A$65,$C$38:$C$65)</f>
        <v>144513090</v>
      </c>
    </row>
    <row r="40" spans="1:9" x14ac:dyDescent="0.25">
      <c r="A40" s="42" t="str">
        <f t="shared" si="3"/>
        <v>ALMERIA</v>
      </c>
      <c r="B40" s="41">
        <f t="shared" si="4"/>
        <v>21982817</v>
      </c>
      <c r="C40" s="41">
        <f t="shared" si="5"/>
        <v>24655296</v>
      </c>
      <c r="D40" s="41">
        <f t="shared" si="6"/>
        <v>11</v>
      </c>
      <c r="E40" s="42" t="str">
        <f t="shared" si="2"/>
        <v>SANTA CRUZ DE TENERIFE</v>
      </c>
      <c r="F40" s="42">
        <f t="shared" si="7"/>
        <v>106013233</v>
      </c>
      <c r="G40" s="42">
        <f t="shared" si="8"/>
        <v>107038348</v>
      </c>
    </row>
    <row r="41" spans="1:9" x14ac:dyDescent="0.25">
      <c r="A41" s="42" t="str">
        <f t="shared" si="3"/>
        <v>AVILES</v>
      </c>
      <c r="B41" s="41">
        <f t="shared" si="4"/>
        <v>4780858</v>
      </c>
      <c r="C41" s="41">
        <f t="shared" si="5"/>
        <v>3549501</v>
      </c>
      <c r="D41" s="41">
        <f t="shared" si="6"/>
        <v>24</v>
      </c>
      <c r="E41" s="42" t="str">
        <f t="shared" si="2"/>
        <v>BALEARES</v>
      </c>
      <c r="F41" s="42">
        <f t="shared" si="7"/>
        <v>100408663</v>
      </c>
      <c r="G41" s="42">
        <f t="shared" si="8"/>
        <v>94675047</v>
      </c>
    </row>
    <row r="42" spans="1:9" x14ac:dyDescent="0.25">
      <c r="A42" s="42" t="str">
        <f t="shared" si="3"/>
        <v>BAHIA DE ALGECIRAS</v>
      </c>
      <c r="B42" s="41">
        <f t="shared" si="4"/>
        <v>177921475</v>
      </c>
      <c r="C42" s="41">
        <f t="shared" si="5"/>
        <v>160275235</v>
      </c>
      <c r="D42" s="41">
        <f t="shared" si="6"/>
        <v>1</v>
      </c>
      <c r="E42" s="42" t="str">
        <f t="shared" si="2"/>
        <v>VALENCIA</v>
      </c>
      <c r="F42" s="42">
        <f t="shared" si="7"/>
        <v>98772024</v>
      </c>
      <c r="G42" s="42">
        <f t="shared" si="8"/>
        <v>81776448</v>
      </c>
    </row>
    <row r="43" spans="1:9" x14ac:dyDescent="0.25">
      <c r="A43" s="42" t="str">
        <f t="shared" si="3"/>
        <v>BAHIA DE CADIZ</v>
      </c>
      <c r="B43" s="41">
        <f t="shared" si="4"/>
        <v>18087481</v>
      </c>
      <c r="C43" s="41">
        <f t="shared" si="5"/>
        <v>16995067</v>
      </c>
      <c r="D43" s="41">
        <f t="shared" si="6"/>
        <v>14</v>
      </c>
      <c r="E43" s="42" t="str">
        <f t="shared" si="2"/>
        <v>LAS PALMAS</v>
      </c>
      <c r="F43" s="42">
        <f t="shared" si="7"/>
        <v>98134222</v>
      </c>
      <c r="G43" s="42">
        <f t="shared" si="8"/>
        <v>94634963</v>
      </c>
    </row>
    <row r="44" spans="1:9" x14ac:dyDescent="0.25">
      <c r="A44" s="42" t="str">
        <f t="shared" si="3"/>
        <v>BALEARES</v>
      </c>
      <c r="B44" s="41">
        <f t="shared" si="4"/>
        <v>100408663</v>
      </c>
      <c r="C44" s="41">
        <f t="shared" si="5"/>
        <v>94675047</v>
      </c>
      <c r="D44" s="41">
        <f t="shared" si="6"/>
        <v>4</v>
      </c>
      <c r="E44" s="42" t="str">
        <f t="shared" si="2"/>
        <v>CEUTA</v>
      </c>
      <c r="F44" s="42">
        <f t="shared" si="7"/>
        <v>42297288</v>
      </c>
      <c r="G44" s="42">
        <f t="shared" si="8"/>
        <v>34761176</v>
      </c>
    </row>
    <row r="45" spans="1:9" x14ac:dyDescent="0.25">
      <c r="A45" s="42" t="str">
        <f t="shared" si="3"/>
        <v>BARCELONA</v>
      </c>
      <c r="B45" s="41">
        <f t="shared" si="4"/>
        <v>162778114</v>
      </c>
      <c r="C45" s="41">
        <f t="shared" si="5"/>
        <v>144513090</v>
      </c>
      <c r="D45" s="41">
        <f t="shared" si="6"/>
        <v>2</v>
      </c>
      <c r="E45" s="42" t="str">
        <f t="shared" si="2"/>
        <v>BILBAO</v>
      </c>
      <c r="F45" s="42">
        <f t="shared" si="7"/>
        <v>36839028</v>
      </c>
      <c r="G45" s="42">
        <f t="shared" si="8"/>
        <v>33373883</v>
      </c>
    </row>
    <row r="46" spans="1:9" x14ac:dyDescent="0.25">
      <c r="A46" s="42" t="str">
        <f t="shared" si="3"/>
        <v>BILBAO</v>
      </c>
      <c r="B46" s="41">
        <f t="shared" si="4"/>
        <v>36839028</v>
      </c>
      <c r="C46" s="41">
        <f t="shared" si="5"/>
        <v>33373883</v>
      </c>
      <c r="D46" s="41">
        <f t="shared" si="6"/>
        <v>8</v>
      </c>
      <c r="E46" s="42" t="str">
        <f t="shared" si="2"/>
        <v>TARRAGONA</v>
      </c>
      <c r="F46" s="42">
        <f t="shared" si="7"/>
        <v>27468733</v>
      </c>
      <c r="G46" s="42">
        <f t="shared" si="8"/>
        <v>28016676</v>
      </c>
    </row>
    <row r="47" spans="1:9" x14ac:dyDescent="0.25">
      <c r="A47" s="42" t="str">
        <f t="shared" si="3"/>
        <v>CARTAGENA</v>
      </c>
      <c r="B47" s="41">
        <f t="shared" si="4"/>
        <v>21304413</v>
      </c>
      <c r="C47" s="41">
        <f t="shared" si="5"/>
        <v>22085883</v>
      </c>
      <c r="D47" s="41">
        <f t="shared" si="6"/>
        <v>12</v>
      </c>
      <c r="E47" s="42" t="str">
        <f t="shared" si="2"/>
        <v>VIGO</v>
      </c>
      <c r="F47" s="42">
        <f t="shared" si="7"/>
        <v>24313672</v>
      </c>
      <c r="G47" s="42">
        <f t="shared" si="8"/>
        <v>22821229</v>
      </c>
    </row>
    <row r="48" spans="1:9" x14ac:dyDescent="0.25">
      <c r="A48" s="42" t="str">
        <f t="shared" si="3"/>
        <v>CASTELLON</v>
      </c>
      <c r="B48" s="41">
        <f t="shared" si="4"/>
        <v>8830872</v>
      </c>
      <c r="C48" s="41">
        <f t="shared" si="5"/>
        <v>8765462</v>
      </c>
      <c r="D48" s="41">
        <f t="shared" si="6"/>
        <v>20</v>
      </c>
      <c r="E48" s="42" t="str">
        <f t="shared" si="2"/>
        <v>ALMERIA</v>
      </c>
      <c r="F48" s="42">
        <f t="shared" si="7"/>
        <v>21982817</v>
      </c>
      <c r="G48" s="42">
        <f t="shared" si="8"/>
        <v>24655296</v>
      </c>
    </row>
    <row r="49" spans="1:7" x14ac:dyDescent="0.25">
      <c r="A49" s="42" t="str">
        <f t="shared" si="3"/>
        <v>CEUTA</v>
      </c>
      <c r="B49" s="41">
        <f t="shared" si="4"/>
        <v>42297288</v>
      </c>
      <c r="C49" s="41">
        <f t="shared" si="5"/>
        <v>34761176</v>
      </c>
      <c r="D49" s="41">
        <f t="shared" si="6"/>
        <v>7</v>
      </c>
      <c r="E49" s="42" t="str">
        <f t="shared" si="2"/>
        <v>CARTAGENA</v>
      </c>
      <c r="F49" s="42">
        <f t="shared" si="7"/>
        <v>21304413</v>
      </c>
      <c r="G49" s="42">
        <f t="shared" si="8"/>
        <v>22085883</v>
      </c>
    </row>
    <row r="50" spans="1:7" x14ac:dyDescent="0.25">
      <c r="A50" s="42" t="str">
        <f t="shared" si="3"/>
        <v>FERROL-SAN CIBRAO</v>
      </c>
      <c r="B50" s="41">
        <f t="shared" si="4"/>
        <v>7654728</v>
      </c>
      <c r="C50" s="41">
        <f t="shared" si="5"/>
        <v>7135942</v>
      </c>
      <c r="D50" s="41">
        <f t="shared" si="6"/>
        <v>22</v>
      </c>
      <c r="E50" s="42" t="str">
        <f t="shared" si="2"/>
        <v>MALAGA</v>
      </c>
      <c r="F50" s="42">
        <f t="shared" si="7"/>
        <v>20091881</v>
      </c>
      <c r="G50" s="42">
        <f t="shared" si="8"/>
        <v>20291104</v>
      </c>
    </row>
    <row r="51" spans="1:7" x14ac:dyDescent="0.25">
      <c r="A51" s="42" t="str">
        <f t="shared" si="3"/>
        <v>GIJON</v>
      </c>
      <c r="B51" s="41">
        <f t="shared" si="4"/>
        <v>10232311</v>
      </c>
      <c r="C51" s="41">
        <f t="shared" si="5"/>
        <v>11623627</v>
      </c>
      <c r="D51" s="41">
        <f t="shared" si="6"/>
        <v>18</v>
      </c>
      <c r="E51" s="42" t="str">
        <f t="shared" si="2"/>
        <v>BAHIA DE CADIZ</v>
      </c>
      <c r="F51" s="42">
        <f t="shared" si="7"/>
        <v>18087481</v>
      </c>
      <c r="G51" s="42">
        <f t="shared" si="8"/>
        <v>16995067</v>
      </c>
    </row>
    <row r="52" spans="1:7" x14ac:dyDescent="0.25">
      <c r="A52" s="42" t="str">
        <f t="shared" si="3"/>
        <v>HUELVA</v>
      </c>
      <c r="B52" s="41">
        <f t="shared" si="4"/>
        <v>15879066</v>
      </c>
      <c r="C52" s="41">
        <f t="shared" si="5"/>
        <v>15273398</v>
      </c>
      <c r="D52" s="41">
        <f t="shared" si="6"/>
        <v>16</v>
      </c>
      <c r="E52" s="42" t="str">
        <f t="shared" si="2"/>
        <v>SANTANDER</v>
      </c>
      <c r="F52" s="42">
        <f t="shared" si="7"/>
        <v>16987704</v>
      </c>
      <c r="G52" s="42">
        <f t="shared" si="8"/>
        <v>16847583</v>
      </c>
    </row>
    <row r="53" spans="1:7" x14ac:dyDescent="0.25">
      <c r="A53" s="42" t="str">
        <f t="shared" si="3"/>
        <v>LAS PALMAS</v>
      </c>
      <c r="B53" s="41">
        <f t="shared" si="4"/>
        <v>98134222</v>
      </c>
      <c r="C53" s="41">
        <f t="shared" si="5"/>
        <v>94634963</v>
      </c>
      <c r="D53" s="41">
        <f t="shared" si="6"/>
        <v>6</v>
      </c>
      <c r="E53" s="42" t="str">
        <f t="shared" si="2"/>
        <v>HUELVA</v>
      </c>
      <c r="F53" s="42">
        <f t="shared" si="7"/>
        <v>15879066</v>
      </c>
      <c r="G53" s="42">
        <f t="shared" si="8"/>
        <v>15273398</v>
      </c>
    </row>
    <row r="54" spans="1:7" x14ac:dyDescent="0.25">
      <c r="A54" s="42" t="str">
        <f t="shared" si="3"/>
        <v>MALAGA</v>
      </c>
      <c r="B54" s="41">
        <f t="shared" si="4"/>
        <v>20091881</v>
      </c>
      <c r="C54" s="41">
        <f t="shared" si="5"/>
        <v>20291104</v>
      </c>
      <c r="D54" s="41">
        <f t="shared" si="6"/>
        <v>13</v>
      </c>
      <c r="E54" s="42" t="str">
        <f t="shared" si="2"/>
        <v>ALICANTE</v>
      </c>
      <c r="F54" s="42">
        <f t="shared" si="7"/>
        <v>11792789</v>
      </c>
      <c r="G54" s="42">
        <f t="shared" si="8"/>
        <v>11346845</v>
      </c>
    </row>
    <row r="55" spans="1:7" x14ac:dyDescent="0.25">
      <c r="A55" s="42" t="str">
        <f t="shared" si="3"/>
        <v>MARIN Y RIA DE PONTEVEDRA</v>
      </c>
      <c r="B55" s="41">
        <f t="shared" si="4"/>
        <v>2161990</v>
      </c>
      <c r="C55" s="41">
        <f t="shared" si="5"/>
        <v>2114349</v>
      </c>
      <c r="D55" s="41">
        <f t="shared" si="6"/>
        <v>27</v>
      </c>
      <c r="E55" s="42" t="str">
        <f t="shared" si="2"/>
        <v>GIJON</v>
      </c>
      <c r="F55" s="42">
        <f t="shared" ref="F55:F65" si="9">LOOKUP(E55,$A$38:$A$65,$B$38:$B$65)</f>
        <v>10232311</v>
      </c>
      <c r="G55" s="42">
        <f t="shared" si="8"/>
        <v>11623627</v>
      </c>
    </row>
    <row r="56" spans="1:7" x14ac:dyDescent="0.25">
      <c r="A56" s="42" t="str">
        <f t="shared" si="3"/>
        <v>MELILLA</v>
      </c>
      <c r="B56" s="41">
        <f t="shared" si="4"/>
        <v>7662262</v>
      </c>
      <c r="C56" s="41">
        <f t="shared" si="5"/>
        <v>7227786</v>
      </c>
      <c r="D56" s="41">
        <f t="shared" si="6"/>
        <v>21</v>
      </c>
      <c r="E56" s="42" t="str">
        <f t="shared" si="2"/>
        <v>A CORUÑA</v>
      </c>
      <c r="F56" s="42">
        <f t="shared" si="9"/>
        <v>9244208</v>
      </c>
      <c r="G56" s="42">
        <f t="shared" si="8"/>
        <v>9247565</v>
      </c>
    </row>
    <row r="57" spans="1:7" x14ac:dyDescent="0.25">
      <c r="A57" s="42" t="str">
        <f t="shared" si="3"/>
        <v>MOTRIL</v>
      </c>
      <c r="B57" s="41">
        <f t="shared" si="4"/>
        <v>3008015</v>
      </c>
      <c r="C57" s="41">
        <f t="shared" si="5"/>
        <v>3053757</v>
      </c>
      <c r="D57" s="41">
        <f t="shared" si="6"/>
        <v>26</v>
      </c>
      <c r="E57" s="42" t="str">
        <f t="shared" si="2"/>
        <v>CASTELLON</v>
      </c>
      <c r="F57" s="42">
        <f t="shared" si="9"/>
        <v>8830872</v>
      </c>
      <c r="G57" s="42">
        <f t="shared" si="8"/>
        <v>8765462</v>
      </c>
    </row>
    <row r="58" spans="1:7" x14ac:dyDescent="0.25">
      <c r="A58" s="42" t="str">
        <f t="shared" si="3"/>
        <v>PASAIA</v>
      </c>
      <c r="B58" s="41">
        <f t="shared" si="4"/>
        <v>5990712</v>
      </c>
      <c r="C58" s="41">
        <f t="shared" si="5"/>
        <v>6104821</v>
      </c>
      <c r="D58" s="41">
        <f t="shared" si="6"/>
        <v>23</v>
      </c>
      <c r="E58" s="42" t="str">
        <f t="shared" si="2"/>
        <v>MELILLA</v>
      </c>
      <c r="F58" s="42">
        <f t="shared" si="9"/>
        <v>7662262</v>
      </c>
      <c r="G58" s="42">
        <f t="shared" si="8"/>
        <v>7227786</v>
      </c>
    </row>
    <row r="59" spans="1:7" x14ac:dyDescent="0.25">
      <c r="A59" s="42" t="str">
        <f t="shared" si="3"/>
        <v>SANTA CRUZ DE TENERIFE</v>
      </c>
      <c r="B59" s="41">
        <f t="shared" si="4"/>
        <v>106013233</v>
      </c>
      <c r="C59" s="41">
        <f t="shared" si="5"/>
        <v>107038348</v>
      </c>
      <c r="D59" s="41">
        <f t="shared" si="6"/>
        <v>3</v>
      </c>
      <c r="E59" s="42" t="str">
        <f t="shared" si="2"/>
        <v>FERROL-SAN CIBRAO</v>
      </c>
      <c r="F59" s="42">
        <f t="shared" si="9"/>
        <v>7654728</v>
      </c>
      <c r="G59" s="42">
        <f t="shared" si="8"/>
        <v>7135942</v>
      </c>
    </row>
    <row r="60" spans="1:7" x14ac:dyDescent="0.25">
      <c r="A60" s="42" t="str">
        <f t="shared" si="3"/>
        <v>SANTANDER</v>
      </c>
      <c r="B60" s="41">
        <f t="shared" si="4"/>
        <v>16987704</v>
      </c>
      <c r="C60" s="41">
        <f t="shared" si="5"/>
        <v>16847583</v>
      </c>
      <c r="D60" s="41">
        <f t="shared" si="6"/>
        <v>15</v>
      </c>
      <c r="E60" s="42" t="str">
        <f t="shared" si="2"/>
        <v>PASAIA</v>
      </c>
      <c r="F60" s="42">
        <f t="shared" si="9"/>
        <v>5990712</v>
      </c>
      <c r="G60" s="42">
        <f t="shared" si="8"/>
        <v>6104821</v>
      </c>
    </row>
    <row r="61" spans="1:7" x14ac:dyDescent="0.25">
      <c r="A61" s="42" t="str">
        <f t="shared" si="3"/>
        <v>SEVILLA</v>
      </c>
      <c r="B61" s="41">
        <f t="shared" si="4"/>
        <v>4119766</v>
      </c>
      <c r="C61" s="41">
        <f t="shared" si="5"/>
        <v>3867370</v>
      </c>
      <c r="D61" s="41">
        <f t="shared" si="6"/>
        <v>25</v>
      </c>
      <c r="E61" s="42" t="str">
        <f t="shared" si="2"/>
        <v>AVILES</v>
      </c>
      <c r="F61" s="42">
        <f t="shared" si="9"/>
        <v>4780858</v>
      </c>
      <c r="G61" s="42">
        <f t="shared" si="8"/>
        <v>3549501</v>
      </c>
    </row>
    <row r="62" spans="1:7" x14ac:dyDescent="0.25">
      <c r="A62" s="42" t="str">
        <f t="shared" si="3"/>
        <v>TARRAGONA</v>
      </c>
      <c r="B62" s="41">
        <f t="shared" si="4"/>
        <v>27468733</v>
      </c>
      <c r="C62" s="41">
        <f t="shared" si="5"/>
        <v>28016676</v>
      </c>
      <c r="D62" s="41">
        <f t="shared" si="6"/>
        <v>9</v>
      </c>
      <c r="E62" s="42" t="str">
        <f t="shared" si="2"/>
        <v>SEVILLA</v>
      </c>
      <c r="F62" s="42">
        <f t="shared" si="9"/>
        <v>4119766</v>
      </c>
      <c r="G62" s="42">
        <f t="shared" si="8"/>
        <v>3867370</v>
      </c>
    </row>
    <row r="63" spans="1:7" x14ac:dyDescent="0.25">
      <c r="A63" s="42" t="str">
        <f t="shared" si="3"/>
        <v>VALENCIA</v>
      </c>
      <c r="B63" s="41">
        <f t="shared" si="4"/>
        <v>98772024</v>
      </c>
      <c r="C63" s="41">
        <f t="shared" si="5"/>
        <v>81776448</v>
      </c>
      <c r="D63" s="41">
        <f t="shared" si="6"/>
        <v>5</v>
      </c>
      <c r="E63" s="42" t="str">
        <f t="shared" si="2"/>
        <v>MOTRIL</v>
      </c>
      <c r="F63" s="42">
        <f t="shared" si="9"/>
        <v>3008015</v>
      </c>
      <c r="G63" s="42">
        <f t="shared" si="8"/>
        <v>3053757</v>
      </c>
    </row>
    <row r="64" spans="1:7" x14ac:dyDescent="0.25">
      <c r="A64" s="42" t="str">
        <f t="shared" si="3"/>
        <v>VIGO</v>
      </c>
      <c r="B64" s="41">
        <f t="shared" si="4"/>
        <v>24313672</v>
      </c>
      <c r="C64" s="41">
        <f t="shared" si="5"/>
        <v>22821229</v>
      </c>
      <c r="D64" s="41">
        <f t="shared" si="6"/>
        <v>10</v>
      </c>
      <c r="E64" s="42" t="str">
        <f t="shared" si="2"/>
        <v>MARIN Y RIA DE PONTEVEDRA</v>
      </c>
      <c r="F64" s="42">
        <f t="shared" si="9"/>
        <v>2161990</v>
      </c>
      <c r="G64" s="42">
        <f t="shared" si="8"/>
        <v>2114349</v>
      </c>
    </row>
    <row r="65" spans="1:7" x14ac:dyDescent="0.25">
      <c r="A65" s="42" t="str">
        <f t="shared" si="3"/>
        <v>VILAGARCIA</v>
      </c>
      <c r="B65" s="41">
        <f t="shared" si="4"/>
        <v>1497781</v>
      </c>
      <c r="C65" s="41">
        <f t="shared" si="5"/>
        <v>1401477</v>
      </c>
      <c r="D65" s="41">
        <f t="shared" si="6"/>
        <v>28</v>
      </c>
      <c r="E65" s="42" t="str">
        <f t="shared" si="2"/>
        <v>VILAGARCIA</v>
      </c>
      <c r="F65" s="42">
        <f t="shared" si="9"/>
        <v>1497781</v>
      </c>
      <c r="G65" s="42">
        <f t="shared" si="8"/>
        <v>1401477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7"/>
  <sheetViews>
    <sheetView workbookViewId="0">
      <selection activeCell="D7" sqref="D7:E34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2" customFormat="1" ht="22.5" customHeight="1" x14ac:dyDescent="0.35">
      <c r="F1" s="3" t="s">
        <v>90</v>
      </c>
    </row>
    <row r="2" spans="1:12" s="2" customFormat="1" ht="21" x14ac:dyDescent="0.35">
      <c r="F2" s="3"/>
    </row>
    <row r="5" spans="1:12" x14ac:dyDescent="0.25">
      <c r="A5" s="47" t="s">
        <v>70</v>
      </c>
      <c r="B5" s="45" t="str">
        <f>'Resumen general'!D6</f>
        <v>Mes Septiembre</v>
      </c>
      <c r="C5" s="46"/>
      <c r="D5" s="45" t="str">
        <f>'Resumen general'!F6</f>
        <v>Acumulado desde Enero</v>
      </c>
      <c r="E5" s="46"/>
      <c r="F5" s="46"/>
      <c r="L5" s="39">
        <f>'Resumen general'!I4</f>
        <v>39052</v>
      </c>
    </row>
    <row r="6" spans="1:12" x14ac:dyDescent="0.25">
      <c r="A6" s="48"/>
      <c r="B6" s="7">
        <f>'Resumen general'!D7</f>
        <v>2005</v>
      </c>
      <c r="C6" s="7">
        <f>'Resumen general'!E7</f>
        <v>2006</v>
      </c>
      <c r="D6" s="7">
        <f>'Resumen general'!F7</f>
        <v>2005</v>
      </c>
      <c r="E6" s="7">
        <f>'Resumen general'!G7</f>
        <v>2006</v>
      </c>
      <c r="F6" s="7" t="s">
        <v>40</v>
      </c>
    </row>
    <row r="7" spans="1:12" x14ac:dyDescent="0.25">
      <c r="A7" s="8" t="s">
        <v>41</v>
      </c>
      <c r="B7" s="9">
        <v>16</v>
      </c>
      <c r="C7" s="9">
        <v>14</v>
      </c>
      <c r="D7" s="9">
        <v>49</v>
      </c>
      <c r="E7" s="9">
        <v>53</v>
      </c>
      <c r="F7" s="10">
        <f>((E7*100)/D7)-100</f>
        <v>8.1632653061224545</v>
      </c>
      <c r="G7" s="1"/>
      <c r="H7" s="1"/>
      <c r="I7" s="1"/>
    </row>
    <row r="8" spans="1:12" x14ac:dyDescent="0.25">
      <c r="A8" s="11" t="s">
        <v>42</v>
      </c>
      <c r="B8" s="12">
        <v>4</v>
      </c>
      <c r="C8" s="12">
        <v>4</v>
      </c>
      <c r="D8" s="12">
        <v>24</v>
      </c>
      <c r="E8" s="12">
        <v>35</v>
      </c>
      <c r="F8" s="13">
        <f t="shared" ref="F8:F35" si="0">((E8*100)/D8)-100</f>
        <v>45.833333333333343</v>
      </c>
      <c r="G8" s="1"/>
      <c r="H8" s="1"/>
      <c r="I8" s="1"/>
    </row>
    <row r="9" spans="1:12" x14ac:dyDescent="0.25">
      <c r="A9" s="8" t="s">
        <v>43</v>
      </c>
      <c r="B9" s="9">
        <v>7</v>
      </c>
      <c r="C9" s="9">
        <v>5</v>
      </c>
      <c r="D9" s="9">
        <v>39</v>
      </c>
      <c r="E9" s="9">
        <v>32</v>
      </c>
      <c r="F9" s="10">
        <f t="shared" si="0"/>
        <v>-17.948717948717942</v>
      </c>
      <c r="G9" s="1"/>
      <c r="H9" s="1"/>
      <c r="I9" s="1"/>
    </row>
    <row r="10" spans="1:12" x14ac:dyDescent="0.25">
      <c r="A10" s="11" t="s">
        <v>44</v>
      </c>
      <c r="B10" s="12">
        <v>0</v>
      </c>
      <c r="C10" s="12">
        <v>0</v>
      </c>
      <c r="D10" s="12">
        <v>0</v>
      </c>
      <c r="E10" s="12">
        <v>0</v>
      </c>
      <c r="F10" s="13" t="e">
        <f t="shared" si="0"/>
        <v>#DIV/0!</v>
      </c>
      <c r="G10" s="1"/>
      <c r="H10" s="1"/>
      <c r="I10" s="1"/>
    </row>
    <row r="11" spans="1:12" x14ac:dyDescent="0.25">
      <c r="A11" s="8" t="s">
        <v>45</v>
      </c>
      <c r="B11" s="9">
        <v>0</v>
      </c>
      <c r="C11" s="9">
        <v>0</v>
      </c>
      <c r="D11" s="9">
        <v>0</v>
      </c>
      <c r="E11" s="9">
        <v>3</v>
      </c>
      <c r="F11" s="18" t="e">
        <f t="shared" si="0"/>
        <v>#DIV/0!</v>
      </c>
      <c r="G11" s="1"/>
      <c r="H11" s="1"/>
      <c r="I11" s="1"/>
    </row>
    <row r="12" spans="1:12" x14ac:dyDescent="0.25">
      <c r="A12" s="11" t="s">
        <v>46</v>
      </c>
      <c r="B12" s="12">
        <v>37</v>
      </c>
      <c r="C12" s="12">
        <v>44</v>
      </c>
      <c r="D12" s="12">
        <v>164</v>
      </c>
      <c r="E12" s="12">
        <v>199</v>
      </c>
      <c r="F12" s="13">
        <f t="shared" si="0"/>
        <v>21.341463414634148</v>
      </c>
      <c r="G12" s="1"/>
      <c r="H12" s="1"/>
      <c r="I12" s="1"/>
    </row>
    <row r="13" spans="1:12" x14ac:dyDescent="0.25">
      <c r="A13" s="8" t="s">
        <v>47</v>
      </c>
      <c r="B13" s="9">
        <v>111</v>
      </c>
      <c r="C13" s="9">
        <v>103</v>
      </c>
      <c r="D13" s="9">
        <v>523</v>
      </c>
      <c r="E13" s="9">
        <v>511</v>
      </c>
      <c r="F13" s="10">
        <f t="shared" si="0"/>
        <v>-2.2944550669216</v>
      </c>
      <c r="G13" s="1"/>
      <c r="H13" s="1"/>
      <c r="I13" s="1"/>
    </row>
    <row r="14" spans="1:12" x14ac:dyDescent="0.25">
      <c r="A14" s="11" t="s">
        <v>48</v>
      </c>
      <c r="B14" s="12">
        <v>98</v>
      </c>
      <c r="C14" s="12">
        <v>96</v>
      </c>
      <c r="D14" s="12">
        <v>534</v>
      </c>
      <c r="E14" s="12">
        <v>535</v>
      </c>
      <c r="F14" s="13">
        <f t="shared" si="0"/>
        <v>0.18726591760299982</v>
      </c>
      <c r="G14" s="1"/>
      <c r="H14" s="1"/>
      <c r="I14" s="1"/>
    </row>
    <row r="15" spans="1:12" x14ac:dyDescent="0.25">
      <c r="A15" s="8" t="s">
        <v>49</v>
      </c>
      <c r="B15" s="9">
        <v>3</v>
      </c>
      <c r="C15" s="9">
        <v>1</v>
      </c>
      <c r="D15" s="9">
        <v>20</v>
      </c>
      <c r="E15" s="9">
        <v>18</v>
      </c>
      <c r="F15" s="10">
        <f t="shared" si="0"/>
        <v>-10</v>
      </c>
      <c r="G15" s="1"/>
      <c r="H15" s="1"/>
      <c r="I15" s="1"/>
    </row>
    <row r="16" spans="1:12" x14ac:dyDescent="0.25">
      <c r="A16" s="11" t="s">
        <v>50</v>
      </c>
      <c r="B16" s="12">
        <v>9</v>
      </c>
      <c r="C16" s="12">
        <v>6</v>
      </c>
      <c r="D16" s="12">
        <v>30</v>
      </c>
      <c r="E16" s="12">
        <v>30</v>
      </c>
      <c r="F16" s="13">
        <f t="shared" si="0"/>
        <v>0</v>
      </c>
      <c r="G16" s="1"/>
      <c r="H16" s="1"/>
      <c r="I16" s="1"/>
    </row>
    <row r="17" spans="1:9" x14ac:dyDescent="0.25">
      <c r="A17" s="8" t="s">
        <v>51</v>
      </c>
      <c r="B17" s="9">
        <v>0</v>
      </c>
      <c r="C17" s="9">
        <v>0</v>
      </c>
      <c r="D17" s="9">
        <v>0</v>
      </c>
      <c r="E17" s="9">
        <v>0</v>
      </c>
      <c r="F17" s="10" t="e">
        <f t="shared" si="0"/>
        <v>#DIV/0!</v>
      </c>
      <c r="G17" s="1"/>
      <c r="H17" s="1"/>
      <c r="I17" s="1"/>
    </row>
    <row r="18" spans="1:9" x14ac:dyDescent="0.25">
      <c r="A18" s="11" t="s">
        <v>52</v>
      </c>
      <c r="B18" s="12">
        <v>2</v>
      </c>
      <c r="C18" s="12">
        <v>0</v>
      </c>
      <c r="D18" s="12">
        <v>9</v>
      </c>
      <c r="E18" s="12">
        <v>4</v>
      </c>
      <c r="F18" s="13">
        <f t="shared" si="0"/>
        <v>-55.555555555555557</v>
      </c>
      <c r="G18" s="1"/>
      <c r="H18" s="1"/>
      <c r="I18" s="1"/>
    </row>
    <row r="19" spans="1:9" x14ac:dyDescent="0.25">
      <c r="A19" s="8" t="s">
        <v>53</v>
      </c>
      <c r="B19" s="9">
        <v>0</v>
      </c>
      <c r="C19" s="9">
        <v>0</v>
      </c>
      <c r="D19" s="9">
        <v>0</v>
      </c>
      <c r="E19" s="9">
        <v>3</v>
      </c>
      <c r="F19" s="10" t="e">
        <f t="shared" si="0"/>
        <v>#DIV/0!</v>
      </c>
      <c r="G19" s="1"/>
      <c r="H19" s="1"/>
      <c r="I19" s="1"/>
    </row>
    <row r="20" spans="1:9" x14ac:dyDescent="0.25">
      <c r="A20" s="11" t="s">
        <v>54</v>
      </c>
      <c r="B20" s="12">
        <v>3</v>
      </c>
      <c r="C20" s="12">
        <v>0</v>
      </c>
      <c r="D20" s="12">
        <v>4</v>
      </c>
      <c r="E20" s="12">
        <v>3</v>
      </c>
      <c r="F20" s="13">
        <f t="shared" si="0"/>
        <v>-25</v>
      </c>
      <c r="G20" s="1"/>
      <c r="H20" s="1"/>
      <c r="I20" s="1"/>
    </row>
    <row r="21" spans="1:9" x14ac:dyDescent="0.25">
      <c r="A21" s="8" t="s">
        <v>55</v>
      </c>
      <c r="B21" s="9">
        <v>0</v>
      </c>
      <c r="C21" s="9">
        <v>0</v>
      </c>
      <c r="D21" s="9">
        <v>2</v>
      </c>
      <c r="E21" s="9">
        <v>10</v>
      </c>
      <c r="F21" s="18">
        <f t="shared" si="0"/>
        <v>400</v>
      </c>
      <c r="G21" s="1"/>
      <c r="H21" s="1"/>
      <c r="I21" s="1"/>
    </row>
    <row r="22" spans="1:9" x14ac:dyDescent="0.25">
      <c r="A22" s="11" t="s">
        <v>56</v>
      </c>
      <c r="B22" s="12">
        <v>6</v>
      </c>
      <c r="C22" s="12">
        <v>12</v>
      </c>
      <c r="D22" s="12">
        <v>227</v>
      </c>
      <c r="E22" s="12">
        <v>201</v>
      </c>
      <c r="F22" s="13">
        <f t="shared" si="0"/>
        <v>-11.453744493392065</v>
      </c>
      <c r="G22" s="1"/>
      <c r="H22" s="1"/>
      <c r="I22" s="1"/>
    </row>
    <row r="23" spans="1:9" x14ac:dyDescent="0.25">
      <c r="A23" s="8" t="s">
        <v>57</v>
      </c>
      <c r="B23" s="9">
        <v>24</v>
      </c>
      <c r="C23" s="9">
        <v>5</v>
      </c>
      <c r="D23" s="9">
        <v>153</v>
      </c>
      <c r="E23" s="9">
        <v>133</v>
      </c>
      <c r="F23" s="10">
        <f t="shared" si="0"/>
        <v>-13.071895424836597</v>
      </c>
      <c r="G23" s="1"/>
      <c r="H23" s="1"/>
      <c r="I23" s="1"/>
    </row>
    <row r="24" spans="1:9" x14ac:dyDescent="0.25">
      <c r="A24" s="11" t="s">
        <v>58</v>
      </c>
      <c r="B24" s="12">
        <v>0</v>
      </c>
      <c r="C24" s="12">
        <v>0</v>
      </c>
      <c r="D24" s="12">
        <v>0</v>
      </c>
      <c r="E24" s="12">
        <v>0</v>
      </c>
      <c r="F24" s="17" t="e">
        <f t="shared" si="0"/>
        <v>#DIV/0!</v>
      </c>
      <c r="G24" s="1"/>
      <c r="H24" s="1"/>
      <c r="I24" s="1"/>
    </row>
    <row r="25" spans="1:9" x14ac:dyDescent="0.25">
      <c r="A25" s="8" t="s">
        <v>59</v>
      </c>
      <c r="B25" s="9">
        <v>1</v>
      </c>
      <c r="C25" s="9">
        <v>0</v>
      </c>
      <c r="D25" s="9">
        <v>2</v>
      </c>
      <c r="E25" s="9">
        <v>2</v>
      </c>
      <c r="F25" s="10">
        <f t="shared" si="0"/>
        <v>0</v>
      </c>
      <c r="G25" s="1"/>
      <c r="H25" s="1"/>
      <c r="I25" s="1"/>
    </row>
    <row r="26" spans="1:9" x14ac:dyDescent="0.25">
      <c r="A26" s="11" t="s">
        <v>60</v>
      </c>
      <c r="B26" s="12">
        <v>6</v>
      </c>
      <c r="C26" s="12">
        <v>3</v>
      </c>
      <c r="D26" s="12">
        <v>22</v>
      </c>
      <c r="E26" s="12">
        <v>15</v>
      </c>
      <c r="F26" s="13">
        <f t="shared" si="0"/>
        <v>-31.818181818181813</v>
      </c>
      <c r="G26" s="1"/>
      <c r="H26" s="1"/>
      <c r="I26" s="1"/>
    </row>
    <row r="27" spans="1:9" x14ac:dyDescent="0.25">
      <c r="A27" s="8" t="s">
        <v>61</v>
      </c>
      <c r="B27" s="9">
        <v>0</v>
      </c>
      <c r="C27" s="9">
        <v>0</v>
      </c>
      <c r="D27" s="9">
        <v>0</v>
      </c>
      <c r="E27" s="9">
        <v>0</v>
      </c>
      <c r="F27" s="18" t="e">
        <f t="shared" si="0"/>
        <v>#DIV/0!</v>
      </c>
      <c r="G27" s="1"/>
      <c r="H27" s="1"/>
      <c r="I27" s="1"/>
    </row>
    <row r="28" spans="1:9" x14ac:dyDescent="0.25">
      <c r="A28" s="11" t="s">
        <v>62</v>
      </c>
      <c r="B28" s="12">
        <v>9</v>
      </c>
      <c r="C28" s="12">
        <v>12</v>
      </c>
      <c r="D28" s="12">
        <v>213</v>
      </c>
      <c r="E28" s="12">
        <v>191</v>
      </c>
      <c r="F28" s="13">
        <f t="shared" si="0"/>
        <v>-10.328638497652577</v>
      </c>
      <c r="G28" s="1"/>
      <c r="H28" s="1"/>
      <c r="I28" s="1"/>
    </row>
    <row r="29" spans="1:9" x14ac:dyDescent="0.25">
      <c r="A29" s="8" t="s">
        <v>63</v>
      </c>
      <c r="B29" s="9">
        <v>4</v>
      </c>
      <c r="C29" s="9">
        <v>4</v>
      </c>
      <c r="D29" s="9">
        <v>11</v>
      </c>
      <c r="E29" s="9">
        <v>12</v>
      </c>
      <c r="F29" s="10">
        <f t="shared" si="0"/>
        <v>9.0909090909090935</v>
      </c>
      <c r="G29" s="1"/>
      <c r="H29" s="1"/>
      <c r="I29" s="1"/>
    </row>
    <row r="30" spans="1:9" x14ac:dyDescent="0.25">
      <c r="A30" s="11" t="s">
        <v>64</v>
      </c>
      <c r="B30" s="12">
        <v>6</v>
      </c>
      <c r="C30" s="12">
        <v>6</v>
      </c>
      <c r="D30" s="12">
        <v>31</v>
      </c>
      <c r="E30" s="12">
        <v>41</v>
      </c>
      <c r="F30" s="13">
        <f t="shared" si="0"/>
        <v>32.258064516129025</v>
      </c>
      <c r="G30" s="1"/>
      <c r="H30" s="1"/>
      <c r="I30" s="1"/>
    </row>
    <row r="31" spans="1:9" x14ac:dyDescent="0.25">
      <c r="A31" s="8" t="s">
        <v>65</v>
      </c>
      <c r="B31" s="9">
        <v>2</v>
      </c>
      <c r="C31" s="9">
        <v>1</v>
      </c>
      <c r="D31" s="9">
        <v>5</v>
      </c>
      <c r="E31" s="9">
        <v>4</v>
      </c>
      <c r="F31" s="10">
        <f t="shared" si="0"/>
        <v>-20</v>
      </c>
      <c r="G31" s="1"/>
      <c r="H31" s="1"/>
      <c r="I31" s="1"/>
    </row>
    <row r="32" spans="1:9" x14ac:dyDescent="0.25">
      <c r="A32" s="11" t="s">
        <v>66</v>
      </c>
      <c r="B32" s="12">
        <v>16</v>
      </c>
      <c r="C32" s="12">
        <v>6</v>
      </c>
      <c r="D32" s="12">
        <v>95</v>
      </c>
      <c r="E32" s="12">
        <v>64</v>
      </c>
      <c r="F32" s="13">
        <f t="shared" si="0"/>
        <v>-32.631578947368425</v>
      </c>
      <c r="G32" s="1"/>
      <c r="H32" s="1"/>
      <c r="I32" s="1"/>
    </row>
    <row r="33" spans="1:9" x14ac:dyDescent="0.25">
      <c r="A33" s="8" t="s">
        <v>67</v>
      </c>
      <c r="B33" s="9">
        <v>18</v>
      </c>
      <c r="C33" s="9">
        <v>19</v>
      </c>
      <c r="D33" s="9">
        <v>76</v>
      </c>
      <c r="E33" s="9">
        <v>79</v>
      </c>
      <c r="F33" s="10">
        <f t="shared" si="0"/>
        <v>3.9473684210526301</v>
      </c>
      <c r="G33" s="1"/>
      <c r="H33" s="1"/>
      <c r="I33" s="1"/>
    </row>
    <row r="34" spans="1:9" x14ac:dyDescent="0.25">
      <c r="A34" s="11" t="s">
        <v>68</v>
      </c>
      <c r="B34" s="12">
        <v>4</v>
      </c>
      <c r="C34" s="12">
        <v>4</v>
      </c>
      <c r="D34" s="12">
        <v>12</v>
      </c>
      <c r="E34" s="12">
        <v>16</v>
      </c>
      <c r="F34" s="13">
        <f t="shared" si="0"/>
        <v>33.333333333333343</v>
      </c>
      <c r="G34" s="1"/>
      <c r="H34" s="1"/>
      <c r="I34" s="1"/>
    </row>
    <row r="35" spans="1:9" x14ac:dyDescent="0.25">
      <c r="A35" s="14" t="s">
        <v>69</v>
      </c>
      <c r="B35" s="15">
        <f>SUM(B7:B34)</f>
        <v>386</v>
      </c>
      <c r="C35" s="15">
        <f t="shared" ref="C35:E35" si="1">SUM(C7:C34)</f>
        <v>345</v>
      </c>
      <c r="D35" s="15">
        <f t="shared" si="1"/>
        <v>2245</v>
      </c>
      <c r="E35" s="15">
        <f t="shared" si="1"/>
        <v>2194</v>
      </c>
      <c r="F35" s="16">
        <f t="shared" si="0"/>
        <v>-2.2717149220490001</v>
      </c>
      <c r="G35" s="1"/>
      <c r="H35" s="1"/>
      <c r="I35" s="1"/>
    </row>
    <row r="37" spans="1:9" x14ac:dyDescent="0.25">
      <c r="A37" s="42"/>
      <c r="B37" s="42">
        <f>E6</f>
        <v>2006</v>
      </c>
      <c r="C37" s="42">
        <f>D6</f>
        <v>2005</v>
      </c>
      <c r="D37" s="42"/>
      <c r="E37" s="42"/>
      <c r="F37" s="42">
        <f>B37</f>
        <v>2006</v>
      </c>
      <c r="G37" s="42">
        <f>C37</f>
        <v>2005</v>
      </c>
    </row>
    <row r="38" spans="1:9" x14ac:dyDescent="0.25">
      <c r="A38" s="42" t="str">
        <f>A7</f>
        <v>A CORUÑA</v>
      </c>
      <c r="B38" s="41">
        <f>E7</f>
        <v>53</v>
      </c>
      <c r="C38" s="41">
        <f>D7</f>
        <v>49</v>
      </c>
      <c r="D38" s="41">
        <f>_xlfn.RANK.EQ(B38,$B$38:$B$65)+COUNTIF($B$38:$B$65,B38)-1</f>
        <v>9</v>
      </c>
      <c r="E38" s="42" t="str">
        <f t="shared" ref="E38:E65" si="2">INDEX($A$38:$B$65,MATCH(ROW()-37,$D$38:$D$65,0),1)</f>
        <v>BARCELONA</v>
      </c>
      <c r="F38" s="42">
        <f>LOOKUP(E38,$A$38:$A$65,$B$38:$B$65)</f>
        <v>535</v>
      </c>
      <c r="G38" s="42">
        <f>LOOKUP(E38,$A$38:$A$65,$C$38:$C$65)</f>
        <v>534</v>
      </c>
    </row>
    <row r="39" spans="1:9" x14ac:dyDescent="0.25">
      <c r="A39" s="42" t="str">
        <f t="shared" ref="A39:A65" si="3">A8</f>
        <v>ALICANTE</v>
      </c>
      <c r="B39" s="41">
        <f t="shared" ref="B39:B65" si="4">E8</f>
        <v>35</v>
      </c>
      <c r="C39" s="41">
        <f t="shared" ref="C39:C65" si="5">D8</f>
        <v>24</v>
      </c>
      <c r="D39" s="41">
        <f t="shared" ref="D39:D65" si="6">_xlfn.RANK.EQ(B39,$B$38:$B$65)+COUNTIF($B$38:$B$65,B39)-1</f>
        <v>11</v>
      </c>
      <c r="E39" s="42" t="str">
        <f t="shared" si="2"/>
        <v>BALEARES</v>
      </c>
      <c r="F39" s="42">
        <f t="shared" ref="F39:F54" si="7">LOOKUP(E39,$A$38:$A$65,$B$38:$B$65)</f>
        <v>511</v>
      </c>
      <c r="G39" s="42">
        <f t="shared" ref="G39:G65" si="8">LOOKUP(E39,$A$38:$A$65,$C$38:$C$65)</f>
        <v>523</v>
      </c>
    </row>
    <row r="40" spans="1:9" x14ac:dyDescent="0.25">
      <c r="A40" s="42" t="str">
        <f t="shared" si="3"/>
        <v>ALMERIA</v>
      </c>
      <c r="B40" s="41">
        <f t="shared" si="4"/>
        <v>32</v>
      </c>
      <c r="C40" s="41">
        <f t="shared" si="5"/>
        <v>39</v>
      </c>
      <c r="D40" s="41">
        <f t="shared" si="6"/>
        <v>12</v>
      </c>
      <c r="E40" s="42" t="str">
        <f t="shared" si="2"/>
        <v>LAS PALMAS</v>
      </c>
      <c r="F40" s="42">
        <f t="shared" si="7"/>
        <v>201</v>
      </c>
      <c r="G40" s="42">
        <f t="shared" si="8"/>
        <v>227</v>
      </c>
    </row>
    <row r="41" spans="1:9" x14ac:dyDescent="0.25">
      <c r="A41" s="42" t="str">
        <f t="shared" si="3"/>
        <v>AVILES</v>
      </c>
      <c r="B41" s="41">
        <f t="shared" si="4"/>
        <v>0</v>
      </c>
      <c r="C41" s="41">
        <f t="shared" si="5"/>
        <v>0</v>
      </c>
      <c r="D41" s="41">
        <f t="shared" si="6"/>
        <v>28</v>
      </c>
      <c r="E41" s="42" t="str">
        <f t="shared" si="2"/>
        <v>BAHIA DE CADIZ</v>
      </c>
      <c r="F41" s="42">
        <f t="shared" si="7"/>
        <v>199</v>
      </c>
      <c r="G41" s="42">
        <f t="shared" si="8"/>
        <v>164</v>
      </c>
    </row>
    <row r="42" spans="1:9" x14ac:dyDescent="0.25">
      <c r="A42" s="42" t="str">
        <f t="shared" si="3"/>
        <v>BAHIA DE ALGECIRAS</v>
      </c>
      <c r="B42" s="41">
        <f t="shared" si="4"/>
        <v>3</v>
      </c>
      <c r="C42" s="41">
        <f t="shared" si="5"/>
        <v>0</v>
      </c>
      <c r="D42" s="41">
        <f t="shared" si="6"/>
        <v>23</v>
      </c>
      <c r="E42" s="42" t="str">
        <f t="shared" si="2"/>
        <v>SANTA CRUZ DE TENERIFE</v>
      </c>
      <c r="F42" s="42">
        <f t="shared" si="7"/>
        <v>191</v>
      </c>
      <c r="G42" s="42">
        <f t="shared" si="8"/>
        <v>213</v>
      </c>
    </row>
    <row r="43" spans="1:9" x14ac:dyDescent="0.25">
      <c r="A43" s="42" t="str">
        <f t="shared" si="3"/>
        <v>BAHIA DE CADIZ</v>
      </c>
      <c r="B43" s="41">
        <f t="shared" si="4"/>
        <v>199</v>
      </c>
      <c r="C43" s="41">
        <f t="shared" si="5"/>
        <v>164</v>
      </c>
      <c r="D43" s="41">
        <f t="shared" si="6"/>
        <v>4</v>
      </c>
      <c r="E43" s="42" t="str">
        <f t="shared" si="2"/>
        <v>MALAGA</v>
      </c>
      <c r="F43" s="42">
        <f t="shared" si="7"/>
        <v>133</v>
      </c>
      <c r="G43" s="42">
        <f t="shared" si="8"/>
        <v>153</v>
      </c>
    </row>
    <row r="44" spans="1:9" x14ac:dyDescent="0.25">
      <c r="A44" s="42" t="str">
        <f t="shared" si="3"/>
        <v>BALEARES</v>
      </c>
      <c r="B44" s="41">
        <f t="shared" si="4"/>
        <v>511</v>
      </c>
      <c r="C44" s="41">
        <f t="shared" si="5"/>
        <v>523</v>
      </c>
      <c r="D44" s="41">
        <f t="shared" si="6"/>
        <v>2</v>
      </c>
      <c r="E44" s="42" t="str">
        <f t="shared" si="2"/>
        <v>VIGO</v>
      </c>
      <c r="F44" s="42">
        <f t="shared" si="7"/>
        <v>79</v>
      </c>
      <c r="G44" s="42">
        <f t="shared" si="8"/>
        <v>76</v>
      </c>
    </row>
    <row r="45" spans="1:9" x14ac:dyDescent="0.25">
      <c r="A45" s="42" t="str">
        <f t="shared" si="3"/>
        <v>BARCELONA</v>
      </c>
      <c r="B45" s="41">
        <f t="shared" si="4"/>
        <v>535</v>
      </c>
      <c r="C45" s="41">
        <f t="shared" si="5"/>
        <v>534</v>
      </c>
      <c r="D45" s="41">
        <f t="shared" si="6"/>
        <v>1</v>
      </c>
      <c r="E45" s="42" t="str">
        <f t="shared" si="2"/>
        <v>VALENCIA</v>
      </c>
      <c r="F45" s="42">
        <f t="shared" si="7"/>
        <v>64</v>
      </c>
      <c r="G45" s="42">
        <f t="shared" si="8"/>
        <v>95</v>
      </c>
    </row>
    <row r="46" spans="1:9" x14ac:dyDescent="0.25">
      <c r="A46" s="42" t="str">
        <f t="shared" si="3"/>
        <v>BILBAO</v>
      </c>
      <c r="B46" s="41">
        <f t="shared" si="4"/>
        <v>18</v>
      </c>
      <c r="C46" s="41">
        <f t="shared" si="5"/>
        <v>20</v>
      </c>
      <c r="D46" s="41">
        <f t="shared" si="6"/>
        <v>14</v>
      </c>
      <c r="E46" s="42" t="str">
        <f t="shared" si="2"/>
        <v>A CORUÑA</v>
      </c>
      <c r="F46" s="42">
        <f t="shared" si="7"/>
        <v>53</v>
      </c>
      <c r="G46" s="42">
        <f t="shared" si="8"/>
        <v>49</v>
      </c>
    </row>
    <row r="47" spans="1:9" x14ac:dyDescent="0.25">
      <c r="A47" s="42" t="str">
        <f t="shared" si="3"/>
        <v>CARTAGENA</v>
      </c>
      <c r="B47" s="41">
        <f t="shared" si="4"/>
        <v>30</v>
      </c>
      <c r="C47" s="41">
        <f t="shared" si="5"/>
        <v>30</v>
      </c>
      <c r="D47" s="41">
        <f t="shared" si="6"/>
        <v>13</v>
      </c>
      <c r="E47" s="42" t="str">
        <f t="shared" si="2"/>
        <v>SEVILLA</v>
      </c>
      <c r="F47" s="42">
        <f t="shared" si="7"/>
        <v>41</v>
      </c>
      <c r="G47" s="42">
        <f t="shared" si="8"/>
        <v>31</v>
      </c>
    </row>
    <row r="48" spans="1:9" x14ac:dyDescent="0.25">
      <c r="A48" s="42" t="str">
        <f t="shared" si="3"/>
        <v>CASTELLON</v>
      </c>
      <c r="B48" s="41">
        <f t="shared" si="4"/>
        <v>0</v>
      </c>
      <c r="C48" s="41">
        <f t="shared" si="5"/>
        <v>0</v>
      </c>
      <c r="D48" s="41">
        <f t="shared" si="6"/>
        <v>28</v>
      </c>
      <c r="E48" s="42" t="str">
        <f t="shared" si="2"/>
        <v>ALICANTE</v>
      </c>
      <c r="F48" s="42">
        <f t="shared" si="7"/>
        <v>35</v>
      </c>
      <c r="G48" s="42">
        <f t="shared" si="8"/>
        <v>24</v>
      </c>
    </row>
    <row r="49" spans="1:7" x14ac:dyDescent="0.25">
      <c r="A49" s="42" t="str">
        <f t="shared" si="3"/>
        <v>CEUTA</v>
      </c>
      <c r="B49" s="41">
        <f t="shared" si="4"/>
        <v>4</v>
      </c>
      <c r="C49" s="41">
        <f t="shared" si="5"/>
        <v>9</v>
      </c>
      <c r="D49" s="41">
        <f t="shared" si="6"/>
        <v>20</v>
      </c>
      <c r="E49" s="42" t="str">
        <f t="shared" si="2"/>
        <v>ALMERIA</v>
      </c>
      <c r="F49" s="42">
        <f t="shared" si="7"/>
        <v>32</v>
      </c>
      <c r="G49" s="42">
        <f t="shared" si="8"/>
        <v>39</v>
      </c>
    </row>
    <row r="50" spans="1:7" x14ac:dyDescent="0.25">
      <c r="A50" s="42" t="str">
        <f t="shared" si="3"/>
        <v>FERROL-SAN CIBRAO</v>
      </c>
      <c r="B50" s="41">
        <f t="shared" si="4"/>
        <v>3</v>
      </c>
      <c r="C50" s="41">
        <f t="shared" si="5"/>
        <v>0</v>
      </c>
      <c r="D50" s="41">
        <f t="shared" si="6"/>
        <v>23</v>
      </c>
      <c r="E50" s="42" t="str">
        <f t="shared" si="2"/>
        <v>CARTAGENA</v>
      </c>
      <c r="F50" s="42">
        <f t="shared" si="7"/>
        <v>30</v>
      </c>
      <c r="G50" s="42">
        <f t="shared" si="8"/>
        <v>30</v>
      </c>
    </row>
    <row r="51" spans="1:7" x14ac:dyDescent="0.25">
      <c r="A51" s="42" t="str">
        <f t="shared" si="3"/>
        <v>GIJON</v>
      </c>
      <c r="B51" s="41">
        <f t="shared" si="4"/>
        <v>3</v>
      </c>
      <c r="C51" s="41">
        <f t="shared" si="5"/>
        <v>4</v>
      </c>
      <c r="D51" s="41">
        <f t="shared" si="6"/>
        <v>23</v>
      </c>
      <c r="E51" s="42" t="str">
        <f t="shared" si="2"/>
        <v>BILBAO</v>
      </c>
      <c r="F51" s="42">
        <f t="shared" si="7"/>
        <v>18</v>
      </c>
      <c r="G51" s="42">
        <f t="shared" si="8"/>
        <v>20</v>
      </c>
    </row>
    <row r="52" spans="1:7" x14ac:dyDescent="0.25">
      <c r="A52" s="42" t="str">
        <f t="shared" si="3"/>
        <v>HUELVA</v>
      </c>
      <c r="B52" s="41">
        <f t="shared" si="4"/>
        <v>10</v>
      </c>
      <c r="C52" s="41">
        <f t="shared" si="5"/>
        <v>2</v>
      </c>
      <c r="D52" s="41">
        <f t="shared" si="6"/>
        <v>18</v>
      </c>
      <c r="E52" s="42" t="str">
        <f t="shared" si="2"/>
        <v>VILAGARCIA</v>
      </c>
      <c r="F52" s="42">
        <f t="shared" si="7"/>
        <v>16</v>
      </c>
      <c r="G52" s="42">
        <f t="shared" si="8"/>
        <v>12</v>
      </c>
    </row>
    <row r="53" spans="1:7" x14ac:dyDescent="0.25">
      <c r="A53" s="42" t="str">
        <f t="shared" si="3"/>
        <v>LAS PALMAS</v>
      </c>
      <c r="B53" s="41">
        <f t="shared" si="4"/>
        <v>201</v>
      </c>
      <c r="C53" s="41">
        <f t="shared" si="5"/>
        <v>227</v>
      </c>
      <c r="D53" s="41">
        <f t="shared" si="6"/>
        <v>3</v>
      </c>
      <c r="E53" s="42" t="str">
        <f t="shared" si="2"/>
        <v>MOTRIL</v>
      </c>
      <c r="F53" s="42">
        <f t="shared" si="7"/>
        <v>15</v>
      </c>
      <c r="G53" s="42">
        <f t="shared" si="8"/>
        <v>22</v>
      </c>
    </row>
    <row r="54" spans="1:7" x14ac:dyDescent="0.25">
      <c r="A54" s="42" t="str">
        <f t="shared" si="3"/>
        <v>MALAGA</v>
      </c>
      <c r="B54" s="41">
        <f t="shared" si="4"/>
        <v>133</v>
      </c>
      <c r="C54" s="41">
        <f t="shared" si="5"/>
        <v>153</v>
      </c>
      <c r="D54" s="41">
        <f t="shared" si="6"/>
        <v>6</v>
      </c>
      <c r="E54" s="42" t="str">
        <f t="shared" si="2"/>
        <v>SANTANDER</v>
      </c>
      <c r="F54" s="42">
        <f t="shared" si="7"/>
        <v>12</v>
      </c>
      <c r="G54" s="42">
        <f t="shared" si="8"/>
        <v>11</v>
      </c>
    </row>
    <row r="55" spans="1:7" x14ac:dyDescent="0.25">
      <c r="A55" s="42" t="str">
        <f t="shared" si="3"/>
        <v>MARIN Y RIA DE PONTEVEDRA</v>
      </c>
      <c r="B55" s="41">
        <f t="shared" si="4"/>
        <v>0</v>
      </c>
      <c r="C55" s="41">
        <f t="shared" si="5"/>
        <v>0</v>
      </c>
      <c r="D55" s="41">
        <f t="shared" si="6"/>
        <v>28</v>
      </c>
      <c r="E55" s="42" t="str">
        <f t="shared" si="2"/>
        <v>HUELVA</v>
      </c>
      <c r="F55" s="42">
        <f t="shared" ref="F55:F65" si="9">LOOKUP(E55,$A$38:$A$65,$B$38:$B$65)</f>
        <v>10</v>
      </c>
      <c r="G55" s="42">
        <f t="shared" si="8"/>
        <v>2</v>
      </c>
    </row>
    <row r="56" spans="1:7" x14ac:dyDescent="0.25">
      <c r="A56" s="42" t="str">
        <f t="shared" si="3"/>
        <v>MELILLA</v>
      </c>
      <c r="B56" s="41">
        <f t="shared" si="4"/>
        <v>2</v>
      </c>
      <c r="C56" s="41">
        <f t="shared" si="5"/>
        <v>2</v>
      </c>
      <c r="D56" s="41">
        <f t="shared" si="6"/>
        <v>24</v>
      </c>
      <c r="E56" s="42" t="e">
        <f t="shared" si="2"/>
        <v>#N/A</v>
      </c>
      <c r="F56" s="42" t="e">
        <f t="shared" si="9"/>
        <v>#N/A</v>
      </c>
      <c r="G56" s="42" t="e">
        <f t="shared" si="8"/>
        <v>#N/A</v>
      </c>
    </row>
    <row r="57" spans="1:7" x14ac:dyDescent="0.25">
      <c r="A57" s="42" t="str">
        <f t="shared" si="3"/>
        <v>MOTRIL</v>
      </c>
      <c r="B57" s="41">
        <f t="shared" si="4"/>
        <v>15</v>
      </c>
      <c r="C57" s="41">
        <f t="shared" si="5"/>
        <v>22</v>
      </c>
      <c r="D57" s="41">
        <f t="shared" si="6"/>
        <v>16</v>
      </c>
      <c r="E57" s="42" t="str">
        <f t="shared" si="2"/>
        <v>CEUTA</v>
      </c>
      <c r="F57" s="42">
        <f t="shared" si="9"/>
        <v>4</v>
      </c>
      <c r="G57" s="42">
        <f t="shared" si="8"/>
        <v>9</v>
      </c>
    </row>
    <row r="58" spans="1:7" x14ac:dyDescent="0.25">
      <c r="A58" s="42" t="str">
        <f t="shared" si="3"/>
        <v>PASAIA</v>
      </c>
      <c r="B58" s="41">
        <f t="shared" si="4"/>
        <v>0</v>
      </c>
      <c r="C58" s="41">
        <f t="shared" si="5"/>
        <v>0</v>
      </c>
      <c r="D58" s="41">
        <f t="shared" si="6"/>
        <v>28</v>
      </c>
      <c r="E58" s="42" t="e">
        <f t="shared" si="2"/>
        <v>#N/A</v>
      </c>
      <c r="F58" s="42" t="e">
        <f t="shared" si="9"/>
        <v>#N/A</v>
      </c>
      <c r="G58" s="42" t="e">
        <f t="shared" si="8"/>
        <v>#N/A</v>
      </c>
    </row>
    <row r="59" spans="1:7" x14ac:dyDescent="0.25">
      <c r="A59" s="42" t="str">
        <f t="shared" si="3"/>
        <v>SANTA CRUZ DE TENERIFE</v>
      </c>
      <c r="B59" s="41">
        <f t="shared" si="4"/>
        <v>191</v>
      </c>
      <c r="C59" s="41">
        <f t="shared" si="5"/>
        <v>213</v>
      </c>
      <c r="D59" s="41">
        <f t="shared" si="6"/>
        <v>5</v>
      </c>
      <c r="E59" s="42" t="e">
        <f t="shared" si="2"/>
        <v>#N/A</v>
      </c>
      <c r="F59" s="42" t="e">
        <f t="shared" si="9"/>
        <v>#N/A</v>
      </c>
      <c r="G59" s="42" t="e">
        <f t="shared" si="8"/>
        <v>#N/A</v>
      </c>
    </row>
    <row r="60" spans="1:7" x14ac:dyDescent="0.25">
      <c r="A60" s="42" t="str">
        <f t="shared" si="3"/>
        <v>SANTANDER</v>
      </c>
      <c r="B60" s="41">
        <f t="shared" si="4"/>
        <v>12</v>
      </c>
      <c r="C60" s="41">
        <f t="shared" si="5"/>
        <v>11</v>
      </c>
      <c r="D60" s="41">
        <f t="shared" si="6"/>
        <v>17</v>
      </c>
      <c r="E60" s="42" t="str">
        <f t="shared" si="2"/>
        <v>BAHIA DE ALGECIRAS</v>
      </c>
      <c r="F60" s="42">
        <f t="shared" si="9"/>
        <v>3</v>
      </c>
      <c r="G60" s="42">
        <f t="shared" si="8"/>
        <v>0</v>
      </c>
    </row>
    <row r="61" spans="1:7" x14ac:dyDescent="0.25">
      <c r="A61" s="42" t="str">
        <f t="shared" si="3"/>
        <v>SEVILLA</v>
      </c>
      <c r="B61" s="41">
        <f t="shared" si="4"/>
        <v>41</v>
      </c>
      <c r="C61" s="41">
        <f t="shared" si="5"/>
        <v>31</v>
      </c>
      <c r="D61" s="41">
        <f t="shared" si="6"/>
        <v>10</v>
      </c>
      <c r="E61" s="42" t="str">
        <f t="shared" si="2"/>
        <v>MELILLA</v>
      </c>
      <c r="F61" s="42">
        <f t="shared" si="9"/>
        <v>2</v>
      </c>
      <c r="G61" s="42">
        <f t="shared" si="8"/>
        <v>2</v>
      </c>
    </row>
    <row r="62" spans="1:7" x14ac:dyDescent="0.25">
      <c r="A62" s="42" t="str">
        <f t="shared" si="3"/>
        <v>TARRAGONA</v>
      </c>
      <c r="B62" s="41">
        <f t="shared" si="4"/>
        <v>4</v>
      </c>
      <c r="C62" s="41">
        <f t="shared" si="5"/>
        <v>5</v>
      </c>
      <c r="D62" s="41">
        <f t="shared" si="6"/>
        <v>20</v>
      </c>
      <c r="E62" s="42" t="e">
        <f t="shared" si="2"/>
        <v>#N/A</v>
      </c>
      <c r="F62" s="42" t="e">
        <f t="shared" si="9"/>
        <v>#N/A</v>
      </c>
      <c r="G62" s="42" t="e">
        <f t="shared" si="8"/>
        <v>#N/A</v>
      </c>
    </row>
    <row r="63" spans="1:7" x14ac:dyDescent="0.25">
      <c r="A63" s="42" t="str">
        <f t="shared" si="3"/>
        <v>VALENCIA</v>
      </c>
      <c r="B63" s="41">
        <f t="shared" si="4"/>
        <v>64</v>
      </c>
      <c r="C63" s="41">
        <f t="shared" si="5"/>
        <v>95</v>
      </c>
      <c r="D63" s="41">
        <f t="shared" si="6"/>
        <v>8</v>
      </c>
      <c r="E63" s="42" t="e">
        <f t="shared" si="2"/>
        <v>#N/A</v>
      </c>
      <c r="F63" s="42" t="e">
        <f t="shared" si="9"/>
        <v>#N/A</v>
      </c>
      <c r="G63" s="42" t="e">
        <f t="shared" si="8"/>
        <v>#N/A</v>
      </c>
    </row>
    <row r="64" spans="1:7" x14ac:dyDescent="0.25">
      <c r="A64" s="42" t="str">
        <f t="shared" si="3"/>
        <v>VIGO</v>
      </c>
      <c r="B64" s="41">
        <f t="shared" si="4"/>
        <v>79</v>
      </c>
      <c r="C64" s="41">
        <f t="shared" si="5"/>
        <v>76</v>
      </c>
      <c r="D64" s="41">
        <f t="shared" si="6"/>
        <v>7</v>
      </c>
      <c r="E64" s="42" t="e">
        <f t="shared" si="2"/>
        <v>#N/A</v>
      </c>
      <c r="F64" s="42" t="e">
        <f t="shared" si="9"/>
        <v>#N/A</v>
      </c>
      <c r="G64" s="42" t="e">
        <f t="shared" si="8"/>
        <v>#N/A</v>
      </c>
    </row>
    <row r="65" spans="1:7" x14ac:dyDescent="0.25">
      <c r="A65" s="42" t="str">
        <f t="shared" si="3"/>
        <v>VILAGARCIA</v>
      </c>
      <c r="B65" s="41">
        <f t="shared" si="4"/>
        <v>16</v>
      </c>
      <c r="C65" s="41">
        <f t="shared" si="5"/>
        <v>12</v>
      </c>
      <c r="D65" s="41">
        <f t="shared" si="6"/>
        <v>15</v>
      </c>
      <c r="E65" s="42" t="str">
        <f t="shared" si="2"/>
        <v>AVILES</v>
      </c>
      <c r="F65" s="42">
        <f t="shared" si="9"/>
        <v>0</v>
      </c>
      <c r="G65" s="42">
        <f t="shared" si="8"/>
        <v>0</v>
      </c>
    </row>
    <row r="67" spans="1:7" x14ac:dyDescent="0.25">
      <c r="A67" s="4"/>
      <c r="B67" s="5"/>
      <c r="C67" s="5"/>
      <c r="D67" s="5"/>
      <c r="E67" s="5"/>
      <c r="F67" s="6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</A_x00f1_o>
  </documentManagement>
</p:properties>
</file>

<file path=customXml/itemProps1.xml><?xml version="1.0" encoding="utf-8"?>
<ds:datastoreItem xmlns:ds="http://schemas.openxmlformats.org/officeDocument/2006/customXml" ds:itemID="{CBD5F663-61CD-4C32-BDC2-F73D1842D539}"/>
</file>

<file path=customXml/itemProps2.xml><?xml version="1.0" encoding="utf-8"?>
<ds:datastoreItem xmlns:ds="http://schemas.openxmlformats.org/officeDocument/2006/customXml" ds:itemID="{EC6B92C2-52BC-468A-981C-2F3526A66135}"/>
</file>

<file path=customXml/itemProps3.xml><?xml version="1.0" encoding="utf-8"?>
<ds:datastoreItem xmlns:ds="http://schemas.openxmlformats.org/officeDocument/2006/customXml" ds:itemID="{74E0A0F4-B067-4954-80D2-AE8E32B728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20</vt:i4>
      </vt:variant>
      <vt:variant>
        <vt:lpstr>Rangos con nombre</vt:lpstr>
      </vt:variant>
      <vt:variant>
        <vt:i4>65</vt:i4>
      </vt:variant>
    </vt:vector>
  </HeadingPairs>
  <TitlesOfParts>
    <vt:vector size="85" baseType="lpstr"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2016-12-15T10:57:47Z</cp:lastPrinted>
  <dcterms:created xsi:type="dcterms:W3CDTF">2015-12-29T08:33:54Z</dcterms:created>
  <dcterms:modified xsi:type="dcterms:W3CDTF">2017-10-06T11:26:50Z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