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37" i="11"/>
  <c r="G37" i="11" s="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B37" i="15"/>
  <c r="F37" i="15" s="1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B37" i="7"/>
  <c r="F37" i="7" s="1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3" i="21" l="1"/>
  <c r="D47" i="21"/>
  <c r="D55" i="24"/>
  <c r="D50" i="24"/>
  <c r="D58" i="24"/>
  <c r="D53" i="24"/>
  <c r="D51" i="24"/>
  <c r="D48" i="23"/>
  <c r="D54" i="23"/>
  <c r="D44" i="23"/>
  <c r="D40" i="22"/>
  <c r="D41" i="21"/>
  <c r="D59" i="21"/>
  <c r="D42" i="21"/>
  <c r="D49" i="21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65" i="12" l="1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<sst xmlns="http://schemas.openxmlformats.org/spreadsheetml/2006/main" count="653" uniqueCount="92">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</sst>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61267320</c:v>
                </c:pt>
                <c:pt idx="1">
                  <c:v>39434559</c:v>
                </c:pt>
                <c:pt idx="2">
                  <c:v>38985562</c:v>
                </c:pt>
                <c:pt idx="3">
                  <c:v>31769518</c:v>
                </c:pt>
                <c:pt idx="4">
                  <c:v>26137438</c:v>
                </c:pt>
                <c:pt idx="5">
                  <c:v>21332389</c:v>
                </c:pt>
                <c:pt idx="6">
                  <c:v>20973786</c:v>
                </c:pt>
                <c:pt idx="7">
                  <c:v>17015233</c:v>
                </c:pt>
                <c:pt idx="8">
                  <c:v>17014447</c:v>
                </c:pt>
                <c:pt idx="9">
                  <c:v>16491834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55836868</c:v>
                </c:pt>
                <c:pt idx="1">
                  <c:v>37395317</c:v>
                </c:pt>
                <c:pt idx="2">
                  <c:v>34207978</c:v>
                </c:pt>
                <c:pt idx="3">
                  <c:v>28100272</c:v>
                </c:pt>
                <c:pt idx="4">
                  <c:v>25538341</c:v>
                </c:pt>
                <c:pt idx="5">
                  <c:v>22261078</c:v>
                </c:pt>
                <c:pt idx="6">
                  <c:v>20948878</c:v>
                </c:pt>
                <c:pt idx="7">
                  <c:v>16753702</c:v>
                </c:pt>
                <c:pt idx="8">
                  <c:v>18776909</c:v>
                </c:pt>
                <c:pt idx="9">
                  <c:v>16471492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56796122</c:v>
                </c:pt>
                <c:pt idx="1">
                  <c:v>38791310</c:v>
                </c:pt>
                <c:pt idx="2">
                  <c:v>38369016</c:v>
                </c:pt>
                <c:pt idx="3">
                  <c:v>30727076</c:v>
                </c:pt>
                <c:pt idx="4">
                  <c:v>25998800</c:v>
                </c:pt>
                <c:pt idx="5">
                  <c:v>21237133</c:v>
                </c:pt>
                <c:pt idx="6">
                  <c:v>19236103</c:v>
                </c:pt>
                <c:pt idx="7">
                  <c:v>16925988</c:v>
                </c:pt>
                <c:pt idx="8">
                  <c:v>16823220</c:v>
                </c:pt>
                <c:pt idx="9">
                  <c:v>15696177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51763110</c:v>
                </c:pt>
                <c:pt idx="1">
                  <c:v>33930211</c:v>
                </c:pt>
                <c:pt idx="2">
                  <c:v>36367478</c:v>
                </c:pt>
                <c:pt idx="3">
                  <c:v>27374106</c:v>
                </c:pt>
                <c:pt idx="4">
                  <c:v>25367169</c:v>
                </c:pt>
                <c:pt idx="5">
                  <c:v>22143902</c:v>
                </c:pt>
                <c:pt idx="6">
                  <c:v>19203848</c:v>
                </c:pt>
                <c:pt idx="7">
                  <c:v>16542898</c:v>
                </c:pt>
                <c:pt idx="8">
                  <c:v>18585529</c:v>
                </c:pt>
                <c:pt idx="9">
                  <c:v>15627038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19081728</c:v>
                </c:pt>
                <c:pt idx="1">
                  <c:v>18637875</c:v>
                </c:pt>
                <c:pt idx="2">
                  <c:v>16039809</c:v>
                </c:pt>
                <c:pt idx="3">
                  <c:v>15405906</c:v>
                </c:pt>
                <c:pt idx="4">
                  <c:v>10654763</c:v>
                </c:pt>
                <c:pt idx="5">
                  <c:v>8533721</c:v>
                </c:pt>
                <c:pt idx="6">
                  <c:v>8161430</c:v>
                </c:pt>
                <c:pt idx="7">
                  <c:v>6841871</c:v>
                </c:pt>
                <c:pt idx="8">
                  <c:v>6827217</c:v>
                </c:pt>
                <c:pt idx="9">
                  <c:v>3832451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16389038</c:v>
                </c:pt>
                <c:pt idx="1">
                  <c:v>16466133</c:v>
                </c:pt>
                <c:pt idx="2">
                  <c:v>17167166</c:v>
                </c:pt>
                <c:pt idx="3">
                  <c:v>14698330</c:v>
                </c:pt>
                <c:pt idx="4">
                  <c:v>10320224</c:v>
                </c:pt>
                <c:pt idx="5">
                  <c:v>10494878</c:v>
                </c:pt>
                <c:pt idx="6">
                  <c:v>8064743</c:v>
                </c:pt>
                <c:pt idx="7">
                  <c:v>7672852</c:v>
                </c:pt>
                <c:pt idx="8">
                  <c:v>7112277</c:v>
                </c:pt>
                <c:pt idx="9">
                  <c:v>4079343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CARTAGENA</c:v>
                </c:pt>
                <c:pt idx="7">
                  <c:v>BILBAO</c:v>
                </c:pt>
                <c:pt idx="8">
                  <c:v>SANTANDER</c:v>
                </c:pt>
                <c:pt idx="9">
                  <c:v>BARCELONA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15240442</c:v>
                </c:pt>
                <c:pt idx="1">
                  <c:v>9425836</c:v>
                </c:pt>
                <c:pt idx="2">
                  <c:v>7290936</c:v>
                </c:pt>
                <c:pt idx="3">
                  <c:v>5888842</c:v>
                </c:pt>
                <c:pt idx="4">
                  <c:v>5749323</c:v>
                </c:pt>
                <c:pt idx="5">
                  <c:v>4905495</c:v>
                </c:pt>
                <c:pt idx="6">
                  <c:v>4373341</c:v>
                </c:pt>
                <c:pt idx="7">
                  <c:v>3933255</c:v>
                </c:pt>
                <c:pt idx="8">
                  <c:v>3469147</c:v>
                </c:pt>
                <c:pt idx="9">
                  <c:v>3459200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CARTAGENA</c:v>
                </c:pt>
                <c:pt idx="7">
                  <c:v>BILBAO</c:v>
                </c:pt>
                <c:pt idx="8">
                  <c:v>SANTANDER</c:v>
                </c:pt>
                <c:pt idx="9">
                  <c:v>BARCELONA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17013834</c:v>
                </c:pt>
                <c:pt idx="1">
                  <c:v>9691110</c:v>
                </c:pt>
                <c:pt idx="2">
                  <c:v>6729151</c:v>
                </c:pt>
                <c:pt idx="3">
                  <c:v>5394185</c:v>
                </c:pt>
                <c:pt idx="4">
                  <c:v>5855574</c:v>
                </c:pt>
                <c:pt idx="5">
                  <c:v>5303130</c:v>
                </c:pt>
                <c:pt idx="6">
                  <c:v>4312683</c:v>
                </c:pt>
                <c:pt idx="7">
                  <c:v>3380567</c:v>
                </c:pt>
                <c:pt idx="8">
                  <c:v>4267457</c:v>
                </c:pt>
                <c:pt idx="9">
                  <c:v>3311215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35527744</c:v>
                </c:pt>
                <c:pt idx="1">
                  <c:v>29506061</c:v>
                </c:pt>
                <c:pt idx="2">
                  <c:v>26376095</c:v>
                </c:pt>
                <c:pt idx="3">
                  <c:v>14012429</c:v>
                </c:pt>
                <c:pt idx="4">
                  <c:v>8450617</c:v>
                </c:pt>
                <c:pt idx="5">
                  <c:v>8155946</c:v>
                </c:pt>
                <c:pt idx="6">
                  <c:v>6010024</c:v>
                </c:pt>
                <c:pt idx="7">
                  <c:v>3245859</c:v>
                </c:pt>
                <c:pt idx="8">
                  <c:v>2522267</c:v>
                </c:pt>
                <c:pt idx="9">
                  <c:v>2277603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33125634</c:v>
                </c:pt>
                <c:pt idx="1">
                  <c:v>27341076</c:v>
                </c:pt>
                <c:pt idx="2">
                  <c:v>22561385</c:v>
                </c:pt>
                <c:pt idx="3">
                  <c:v>13624204</c:v>
                </c:pt>
                <c:pt idx="4">
                  <c:v>7420483</c:v>
                </c:pt>
                <c:pt idx="5">
                  <c:v>7527406</c:v>
                </c:pt>
                <c:pt idx="6">
                  <c:v>6010035</c:v>
                </c:pt>
                <c:pt idx="7">
                  <c:v>2930727</c:v>
                </c:pt>
                <c:pt idx="8">
                  <c:v>2456572</c:v>
                </c:pt>
                <c:pt idx="9">
                  <c:v>2021728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GIJON</c:v>
                </c:pt>
                <c:pt idx="5">
                  <c:v>PASAIA</c:v>
                </c:pt>
                <c:pt idx="6">
                  <c:v>CASTELLON</c:v>
                </c:pt>
                <c:pt idx="7">
                  <c:v>SANTANDER</c:v>
                </c:pt>
                <c:pt idx="8">
                  <c:v>ALMERIA</c:v>
                </c:pt>
                <c:pt idx="9">
                  <c:v>LAS PALMAS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74027</c:v>
                </c:pt>
                <c:pt idx="1">
                  <c:v>26161</c:v>
                </c:pt>
                <c:pt idx="2">
                  <c:v>20670</c:v>
                </c:pt>
                <c:pt idx="3">
                  <c:v>13507</c:v>
                </c:pt>
                <c:pt idx="4">
                  <c:v>11858</c:v>
                </c:pt>
                <c:pt idx="5">
                  <c:v>9250</c:v>
                </c:pt>
                <c:pt idx="6">
                  <c:v>7653</c:v>
                </c:pt>
                <c:pt idx="7">
                  <c:v>6216</c:v>
                </c:pt>
                <c:pt idx="8">
                  <c:v>5704</c:v>
                </c:pt>
                <c:pt idx="9">
                  <c:v>4064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GIJON</c:v>
                </c:pt>
                <c:pt idx="5">
                  <c:v>PASAIA</c:v>
                </c:pt>
                <c:pt idx="6">
                  <c:v>CASTELLON</c:v>
                </c:pt>
                <c:pt idx="7">
                  <c:v>SANTANDER</c:v>
                </c:pt>
                <c:pt idx="8">
                  <c:v>ALMERIA</c:v>
                </c:pt>
                <c:pt idx="9">
                  <c:v>LAS PALMAS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68790</c:v>
                </c:pt>
                <c:pt idx="1">
                  <c:v>24865</c:v>
                </c:pt>
                <c:pt idx="2">
                  <c:v>22822</c:v>
                </c:pt>
                <c:pt idx="3">
                  <c:v>15758</c:v>
                </c:pt>
                <c:pt idx="4">
                  <c:v>7561</c:v>
                </c:pt>
                <c:pt idx="5">
                  <c:v>10475</c:v>
                </c:pt>
                <c:pt idx="6">
                  <c:v>6654</c:v>
                </c:pt>
                <c:pt idx="7">
                  <c:v>5490</c:v>
                </c:pt>
                <c:pt idx="8">
                  <c:v>4335</c:v>
                </c:pt>
                <c:pt idx="9">
                  <c:v>4946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VIGO</c:v>
                </c:pt>
                <c:pt idx="5">
                  <c:v>CEUTA</c:v>
                </c:pt>
                <c:pt idx="6">
                  <c:v>BALEARES</c:v>
                </c:pt>
                <c:pt idx="7">
                  <c:v>VALENCIA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2580237</c:v>
                </c:pt>
                <c:pt idx="1">
                  <c:v>1733619</c:v>
                </c:pt>
                <c:pt idx="2">
                  <c:v>1062556</c:v>
                </c:pt>
                <c:pt idx="3">
                  <c:v>792127</c:v>
                </c:pt>
                <c:pt idx="4">
                  <c:v>377322</c:v>
                </c:pt>
                <c:pt idx="5">
                  <c:v>327157</c:v>
                </c:pt>
                <c:pt idx="6">
                  <c:v>225286</c:v>
                </c:pt>
                <c:pt idx="7">
                  <c:v>193009</c:v>
                </c:pt>
                <c:pt idx="8">
                  <c:v>179369</c:v>
                </c:pt>
                <c:pt idx="9">
                  <c:v>135015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VIGO</c:v>
                </c:pt>
                <c:pt idx="5">
                  <c:v>CEUTA</c:v>
                </c:pt>
                <c:pt idx="6">
                  <c:v>BALEARES</c:v>
                </c:pt>
                <c:pt idx="7">
                  <c:v>VALENCIA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2350724</c:v>
                </c:pt>
                <c:pt idx="1">
                  <c:v>1740084</c:v>
                </c:pt>
                <c:pt idx="2">
                  <c:v>1025196</c:v>
                </c:pt>
                <c:pt idx="3">
                  <c:v>841699</c:v>
                </c:pt>
                <c:pt idx="4">
                  <c:v>360740</c:v>
                </c:pt>
                <c:pt idx="5">
                  <c:v>322613</c:v>
                </c:pt>
                <c:pt idx="6">
                  <c:v>277670</c:v>
                </c:pt>
                <c:pt idx="7">
                  <c:v>276089</c:v>
                </c:pt>
                <c:pt idx="8">
                  <c:v>183819</c:v>
                </c:pt>
                <c:pt idx="9">
                  <c:v>167716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30177901</c:v>
                </c:pt>
                <c:pt idx="1">
                  <c:v>8956633</c:v>
                </c:pt>
                <c:pt idx="2">
                  <c:v>8956249</c:v>
                </c:pt>
                <c:pt idx="3">
                  <c:v>8142753</c:v>
                </c:pt>
                <c:pt idx="4">
                  <c:v>2288862</c:v>
                </c:pt>
                <c:pt idx="5">
                  <c:v>1888729</c:v>
                </c:pt>
                <c:pt idx="6">
                  <c:v>955462</c:v>
                </c:pt>
                <c:pt idx="7">
                  <c:v>695024</c:v>
                </c:pt>
                <c:pt idx="8">
                  <c:v>278863</c:v>
                </c:pt>
                <c:pt idx="9">
                  <c:v>156166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27927159</c:v>
                </c:pt>
                <c:pt idx="1">
                  <c:v>8251151</c:v>
                </c:pt>
                <c:pt idx="2">
                  <c:v>6809459</c:v>
                </c:pt>
                <c:pt idx="3">
                  <c:v>7651691</c:v>
                </c:pt>
                <c:pt idx="4">
                  <c:v>2177307</c:v>
                </c:pt>
                <c:pt idx="5">
                  <c:v>1666787</c:v>
                </c:pt>
                <c:pt idx="6">
                  <c:v>1152478</c:v>
                </c:pt>
                <c:pt idx="7">
                  <c:v>307220</c:v>
                </c:pt>
                <c:pt idx="8">
                  <c:v>423726</c:v>
                </c:pt>
                <c:pt idx="9">
                  <c:v>36501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30022644</c:v>
                </c:pt>
                <c:pt idx="1">
                  <c:v>8893210</c:v>
                </c:pt>
                <c:pt idx="2">
                  <c:v>8318728</c:v>
                </c:pt>
                <c:pt idx="3">
                  <c:v>7867615</c:v>
                </c:pt>
                <c:pt idx="4">
                  <c:v>1887476</c:v>
                </c:pt>
                <c:pt idx="5">
                  <c:v>253705</c:v>
                </c:pt>
                <c:pt idx="6">
                  <c:v>120750</c:v>
                </c:pt>
                <c:pt idx="7">
                  <c:v>91314</c:v>
                </c:pt>
                <c:pt idx="8">
                  <c:v>38773</c:v>
                </c:pt>
                <c:pt idx="9">
                  <c:v>12528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27876872</c:v>
                </c:pt>
                <c:pt idx="1">
                  <c:v>8140274</c:v>
                </c:pt>
                <c:pt idx="2">
                  <c:v>6583960</c:v>
                </c:pt>
                <c:pt idx="3">
                  <c:v>7527942</c:v>
                </c:pt>
                <c:pt idx="4">
                  <c:v>1666570</c:v>
                </c:pt>
                <c:pt idx="5">
                  <c:v>389494</c:v>
                </c:pt>
                <c:pt idx="6">
                  <c:v>124862</c:v>
                </c:pt>
                <c:pt idx="7">
                  <c:v>30579</c:v>
                </c:pt>
                <c:pt idx="8">
                  <c:v>43628</c:v>
                </c:pt>
                <c:pt idx="9">
                  <c:v>10530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32098830</c:v>
                </c:pt>
                <c:pt idx="1">
                  <c:v>23125247</c:v>
                </c:pt>
                <c:pt idx="2">
                  <c:v>18636525</c:v>
                </c:pt>
                <c:pt idx="3">
                  <c:v>11114323</c:v>
                </c:pt>
                <c:pt idx="4">
                  <c:v>4582027</c:v>
                </c:pt>
                <c:pt idx="5">
                  <c:v>2952305</c:v>
                </c:pt>
                <c:pt idx="6">
                  <c:v>1950862</c:v>
                </c:pt>
                <c:pt idx="7">
                  <c:v>1948572</c:v>
                </c:pt>
                <c:pt idx="8">
                  <c:v>1198901</c:v>
                </c:pt>
                <c:pt idx="9">
                  <c:v>1051831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29757886</c:v>
                </c:pt>
                <c:pt idx="1">
                  <c:v>21735616</c:v>
                </c:pt>
                <c:pt idx="2">
                  <c:v>16558553</c:v>
                </c:pt>
                <c:pt idx="3">
                  <c:v>10733161</c:v>
                </c:pt>
                <c:pt idx="4">
                  <c:v>4422535</c:v>
                </c:pt>
                <c:pt idx="5">
                  <c:v>3009747</c:v>
                </c:pt>
                <c:pt idx="6">
                  <c:v>1767172</c:v>
                </c:pt>
                <c:pt idx="7">
                  <c:v>1684120</c:v>
                </c:pt>
                <c:pt idx="8">
                  <c:v>1160579</c:v>
                </c:pt>
                <c:pt idx="9">
                  <c:v>932124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8369316</c:v>
                </c:pt>
                <c:pt idx="1">
                  <c:v>7898770</c:v>
                </c:pt>
                <c:pt idx="2">
                  <c:v>3438186</c:v>
                </c:pt>
                <c:pt idx="3">
                  <c:v>3163170</c:v>
                </c:pt>
                <c:pt idx="4">
                  <c:v>3094594</c:v>
                </c:pt>
                <c:pt idx="5">
                  <c:v>2499674</c:v>
                </c:pt>
                <c:pt idx="6">
                  <c:v>1431203</c:v>
                </c:pt>
                <c:pt idx="7">
                  <c:v>900155</c:v>
                </c:pt>
                <c:pt idx="8">
                  <c:v>791507</c:v>
                </c:pt>
                <c:pt idx="9">
                  <c:v>715497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7162768</c:v>
                </c:pt>
                <c:pt idx="1">
                  <c:v>6432193</c:v>
                </c:pt>
                <c:pt idx="2">
                  <c:v>3149637</c:v>
                </c:pt>
                <c:pt idx="3">
                  <c:v>3039576</c:v>
                </c:pt>
                <c:pt idx="4">
                  <c:v>3063060</c:v>
                </c:pt>
                <c:pt idx="5">
                  <c:v>2449926</c:v>
                </c:pt>
                <c:pt idx="6">
                  <c:v>1453007</c:v>
                </c:pt>
                <c:pt idx="7">
                  <c:v>794195</c:v>
                </c:pt>
                <c:pt idx="8">
                  <c:v>730822</c:v>
                </c:pt>
                <c:pt idx="9">
                  <c:v>692568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2654993</c:v>
                </c:pt>
                <c:pt idx="1">
                  <c:v>2165455</c:v>
                </c:pt>
                <c:pt idx="2">
                  <c:v>1926085</c:v>
                </c:pt>
                <c:pt idx="3">
                  <c:v>1065132</c:v>
                </c:pt>
                <c:pt idx="4">
                  <c:v>428474</c:v>
                </c:pt>
                <c:pt idx="5">
                  <c:v>383977</c:v>
                </c:pt>
                <c:pt idx="6">
                  <c:v>320744</c:v>
                </c:pt>
                <c:pt idx="7">
                  <c:v>188743</c:v>
                </c:pt>
                <c:pt idx="8">
                  <c:v>174883</c:v>
                </c:pt>
                <c:pt idx="9">
                  <c:v>140065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2682663</c:v>
                </c:pt>
                <c:pt idx="1">
                  <c:v>1999638</c:v>
                </c:pt>
                <c:pt idx="2">
                  <c:v>1728341</c:v>
                </c:pt>
                <c:pt idx="3">
                  <c:v>1006294</c:v>
                </c:pt>
                <c:pt idx="4">
                  <c:v>405210</c:v>
                </c:pt>
                <c:pt idx="5">
                  <c:v>377401</c:v>
                </c:pt>
                <c:pt idx="6">
                  <c:v>201261</c:v>
                </c:pt>
                <c:pt idx="7">
                  <c:v>171433</c:v>
                </c:pt>
                <c:pt idx="8">
                  <c:v>163515</c:v>
                </c:pt>
                <c:pt idx="9">
                  <c:v>132458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2341567</c:v>
                </c:pt>
                <c:pt idx="1">
                  <c:v>714878</c:v>
                </c:pt>
                <c:pt idx="2">
                  <c:v>663434</c:v>
                </c:pt>
                <c:pt idx="3">
                  <c:v>627401</c:v>
                </c:pt>
                <c:pt idx="4">
                  <c:v>310913</c:v>
                </c:pt>
                <c:pt idx="5">
                  <c:v>21097</c:v>
                </c:pt>
                <c:pt idx="6">
                  <c:v>18520</c:v>
                </c:pt>
                <c:pt idx="7">
                  <c:v>7035</c:v>
                </c:pt>
                <c:pt idx="8">
                  <c:v>2804</c:v>
                </c:pt>
                <c:pt idx="9">
                  <c:v>1054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2501996.96</c:v>
                </c:pt>
                <c:pt idx="1">
                  <c:v>587215</c:v>
                </c:pt>
                <c:pt idx="2">
                  <c:v>564442</c:v>
                </c:pt>
                <c:pt idx="3">
                  <c:v>582008</c:v>
                </c:pt>
                <c:pt idx="4">
                  <c:v>199099</c:v>
                </c:pt>
                <c:pt idx="5">
                  <c:v>14147</c:v>
                </c:pt>
                <c:pt idx="6">
                  <c:v>27614</c:v>
                </c:pt>
                <c:pt idx="7">
                  <c:v>6749</c:v>
                </c:pt>
                <c:pt idx="8">
                  <c:v>3458</c:v>
                </c:pt>
                <c:pt idx="9">
                  <c:v>1027.5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MALAGA</c:v>
                </c:pt>
                <c:pt idx="9">
                  <c:v>ALICANTE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5095192</c:v>
                </c:pt>
                <c:pt idx="1">
                  <c:v>4438764</c:v>
                </c:pt>
                <c:pt idx="2">
                  <c:v>3847117</c:v>
                </c:pt>
                <c:pt idx="3">
                  <c:v>2338849</c:v>
                </c:pt>
                <c:pt idx="4">
                  <c:v>2005922</c:v>
                </c:pt>
                <c:pt idx="5">
                  <c:v>968706</c:v>
                </c:pt>
                <c:pt idx="6">
                  <c:v>581727</c:v>
                </c:pt>
                <c:pt idx="7">
                  <c:v>377469</c:v>
                </c:pt>
                <c:pt idx="8">
                  <c:v>362259</c:v>
                </c:pt>
                <c:pt idx="9">
                  <c:v>324673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MALAGA</c:v>
                </c:pt>
                <c:pt idx="9">
                  <c:v>ALICANTE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4912198</c:v>
                </c:pt>
                <c:pt idx="1">
                  <c:v>4243799</c:v>
                </c:pt>
                <c:pt idx="2">
                  <c:v>3822952</c:v>
                </c:pt>
                <c:pt idx="3">
                  <c:v>2037318</c:v>
                </c:pt>
                <c:pt idx="4">
                  <c:v>1845604</c:v>
                </c:pt>
                <c:pt idx="5">
                  <c:v>1027606</c:v>
                </c:pt>
                <c:pt idx="6">
                  <c:v>778361</c:v>
                </c:pt>
                <c:pt idx="7">
                  <c:v>341743</c:v>
                </c:pt>
                <c:pt idx="8">
                  <c:v>398491</c:v>
                </c:pt>
                <c:pt idx="9">
                  <c:v>251395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1287675</c:v>
                </c:pt>
                <c:pt idx="1">
                  <c:v>977174</c:v>
                </c:pt>
                <c:pt idx="2">
                  <c:v>305596</c:v>
                </c:pt>
                <c:pt idx="3">
                  <c:v>238297</c:v>
                </c:pt>
                <c:pt idx="4">
                  <c:v>152195</c:v>
                </c:pt>
                <c:pt idx="5">
                  <c:v>148642</c:v>
                </c:pt>
                <c:pt idx="6">
                  <c:v>124238</c:v>
                </c:pt>
                <c:pt idx="7">
                  <c:v>86774</c:v>
                </c:pt>
                <c:pt idx="8">
                  <c:v>45884</c:v>
                </c:pt>
                <c:pt idx="9">
                  <c:v>35868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1125281</c:v>
                </c:pt>
                <c:pt idx="1">
                  <c:v>1006750</c:v>
                </c:pt>
                <c:pt idx="2">
                  <c:v>365059</c:v>
                </c:pt>
                <c:pt idx="3">
                  <c:v>302856</c:v>
                </c:pt>
                <c:pt idx="4">
                  <c:v>114541</c:v>
                </c:pt>
                <c:pt idx="5">
                  <c:v>169843</c:v>
                </c:pt>
                <c:pt idx="6">
                  <c:v>121587</c:v>
                </c:pt>
                <c:pt idx="7">
                  <c:v>100441</c:v>
                </c:pt>
                <c:pt idx="8">
                  <c:v>27848</c:v>
                </c:pt>
                <c:pt idx="9">
                  <c:v>28603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ALICANTE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964677</c:v>
                </c:pt>
                <c:pt idx="1">
                  <c:v>582727</c:v>
                </c:pt>
                <c:pt idx="2">
                  <c:v>503114</c:v>
                </c:pt>
                <c:pt idx="3">
                  <c:v>371865</c:v>
                </c:pt>
                <c:pt idx="4">
                  <c:v>232399</c:v>
                </c:pt>
                <c:pt idx="5">
                  <c:v>224436</c:v>
                </c:pt>
                <c:pt idx="6">
                  <c:v>100281</c:v>
                </c:pt>
                <c:pt idx="7">
                  <c:v>61497</c:v>
                </c:pt>
                <c:pt idx="8">
                  <c:v>60998</c:v>
                </c:pt>
                <c:pt idx="9">
                  <c:v>54010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ALICANTE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912192</c:v>
                </c:pt>
                <c:pt idx="1">
                  <c:v>563291</c:v>
                </c:pt>
                <c:pt idx="2">
                  <c:v>441239</c:v>
                </c:pt>
                <c:pt idx="3">
                  <c:v>342500</c:v>
                </c:pt>
                <c:pt idx="4">
                  <c:v>204817</c:v>
                </c:pt>
                <c:pt idx="5">
                  <c:v>237700</c:v>
                </c:pt>
                <c:pt idx="6">
                  <c:v>119114</c:v>
                </c:pt>
                <c:pt idx="7">
                  <c:v>54205</c:v>
                </c:pt>
                <c:pt idx="8">
                  <c:v>48319</c:v>
                </c:pt>
                <c:pt idx="9">
                  <c:v>49652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18398</c:v>
                </c:pt>
                <c:pt idx="1">
                  <c:v>15006</c:v>
                </c:pt>
                <c:pt idx="2">
                  <c:v>10220</c:v>
                </c:pt>
                <c:pt idx="3">
                  <c:v>8601</c:v>
                </c:pt>
                <c:pt idx="4">
                  <c:v>8294</c:v>
                </c:pt>
                <c:pt idx="5">
                  <c:v>8167</c:v>
                </c:pt>
                <c:pt idx="6">
                  <c:v>5865</c:v>
                </c:pt>
                <c:pt idx="7">
                  <c:v>3079</c:v>
                </c:pt>
                <c:pt idx="8">
                  <c:v>2125</c:v>
                </c:pt>
                <c:pt idx="9">
                  <c:v>2011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19159</c:v>
                </c:pt>
                <c:pt idx="1">
                  <c:v>15762</c:v>
                </c:pt>
                <c:pt idx="2">
                  <c:v>9272</c:v>
                </c:pt>
                <c:pt idx="3">
                  <c:v>9514</c:v>
                </c:pt>
                <c:pt idx="4">
                  <c:v>7352</c:v>
                </c:pt>
                <c:pt idx="5">
                  <c:v>7477</c:v>
                </c:pt>
                <c:pt idx="6">
                  <c:v>5481</c:v>
                </c:pt>
                <c:pt idx="7">
                  <c:v>2952</c:v>
                </c:pt>
                <c:pt idx="8">
                  <c:v>2243</c:v>
                </c:pt>
                <c:pt idx="9">
                  <c:v>2079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LAS PALMAS</c:v>
                </c:pt>
                <c:pt idx="5">
                  <c:v>VALENCIA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198846421</c:v>
                </c:pt>
                <c:pt idx="1">
                  <c:v>183487763</c:v>
                </c:pt>
                <c:pt idx="2">
                  <c:v>120022100</c:v>
                </c:pt>
                <c:pt idx="3">
                  <c:v>112892079</c:v>
                </c:pt>
                <c:pt idx="4">
                  <c:v>110457223</c:v>
                </c:pt>
                <c:pt idx="5">
                  <c:v>109137364</c:v>
                </c:pt>
                <c:pt idx="6">
                  <c:v>48034039</c:v>
                </c:pt>
                <c:pt idx="7">
                  <c:v>41404579</c:v>
                </c:pt>
                <c:pt idx="8">
                  <c:v>30309151</c:v>
                </c:pt>
                <c:pt idx="9">
                  <c:v>27447669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LAS PALMAS</c:v>
                </c:pt>
                <c:pt idx="5">
                  <c:v>VALENCIA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178834569</c:v>
                </c:pt>
                <c:pt idx="1">
                  <c:v>161984276</c:v>
                </c:pt>
                <c:pt idx="2">
                  <c:v>119498934</c:v>
                </c:pt>
                <c:pt idx="3">
                  <c:v>106662651</c:v>
                </c:pt>
                <c:pt idx="4">
                  <c:v>106187262</c:v>
                </c:pt>
                <c:pt idx="5">
                  <c:v>92599871</c:v>
                </c:pt>
                <c:pt idx="6">
                  <c:v>39166244</c:v>
                </c:pt>
                <c:pt idx="7">
                  <c:v>37340961</c:v>
                </c:pt>
                <c:pt idx="8">
                  <c:v>31124294</c:v>
                </c:pt>
                <c:pt idx="9">
                  <c:v>25802715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BAHIA DE CADIZ</c:v>
                </c:pt>
                <c:pt idx="4">
                  <c:v>SANTA CRUZ DE TENERIFE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645</c:v>
                </c:pt>
                <c:pt idx="1">
                  <c:v>610</c:v>
                </c:pt>
                <c:pt idx="2">
                  <c:v>238</c:v>
                </c:pt>
                <c:pt idx="3">
                  <c:v>231</c:v>
                </c:pt>
                <c:pt idx="4">
                  <c:v>225</c:v>
                </c:pt>
                <c:pt idx="5">
                  <c:v>148</c:v>
                </c:pt>
                <c:pt idx="6">
                  <c:v>93</c:v>
                </c:pt>
                <c:pt idx="7">
                  <c:v>80</c:v>
                </c:pt>
                <c:pt idx="8">
                  <c:v>60</c:v>
                </c:pt>
                <c:pt idx="9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BAHIA DE CADIZ</c:v>
                </c:pt>
                <c:pt idx="4">
                  <c:v>SANTA CRUZ DE TENERIFE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623</c:v>
                </c:pt>
                <c:pt idx="1">
                  <c:v>637</c:v>
                </c:pt>
                <c:pt idx="2">
                  <c:v>268</c:v>
                </c:pt>
                <c:pt idx="3">
                  <c:v>187</c:v>
                </c:pt>
                <c:pt idx="4">
                  <c:v>258</c:v>
                </c:pt>
                <c:pt idx="5">
                  <c:v>181</c:v>
                </c:pt>
                <c:pt idx="6">
                  <c:v>91</c:v>
                </c:pt>
                <c:pt idx="7">
                  <c:v>102</c:v>
                </c:pt>
                <c:pt idx="8">
                  <c:v>54</c:v>
                </c:pt>
                <c:pt idx="9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39052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2005</v>
      </c>
      <c r="E7" s="58">
        <v>2006</v>
      </c>
      <c r="F7" s="58">
        <v>2005</v>
      </c>
      <c r="G7" s="58">
        <v>2006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11801620</v>
      </c>
      <c r="E8" s="61">
        <v>12722118</v>
      </c>
      <c r="F8" s="61">
        <v>120701216</v>
      </c>
      <c r="G8" s="61">
        <v>125219843</v>
      </c>
      <c r="H8" s="61">
        <v>4518627</v>
      </c>
      <c r="I8" s="62">
        <f>((G8*100/F8)-100)</f>
        <v>3.7436466257307615</v>
      </c>
    </row>
    <row r="9" spans="1:9" x14ac:dyDescent="0.25">
      <c r="A9" s="63"/>
      <c r="B9" s="64"/>
      <c r="C9" s="60" t="s">
        <v>15</v>
      </c>
      <c r="D9" s="61">
        <v>9743868</v>
      </c>
      <c r="E9" s="61">
        <v>10072686</v>
      </c>
      <c r="F9" s="61">
        <v>94664921</v>
      </c>
      <c r="G9" s="61">
        <v>93228438</v>
      </c>
      <c r="H9" s="61">
        <v>-1436483</v>
      </c>
      <c r="I9" s="62">
        <f t="shared" ref="I9:I19" si="0">((G9*100/F9)-100)</f>
        <v>-1.5174396015182907</v>
      </c>
    </row>
    <row r="10" spans="1:9" x14ac:dyDescent="0.25">
      <c r="A10" s="63"/>
      <c r="B10" s="59" t="s">
        <v>16</v>
      </c>
      <c r="C10" s="60" t="s">
        <v>17</v>
      </c>
      <c r="D10" s="61">
        <v>4248010</v>
      </c>
      <c r="E10" s="61">
        <v>5077827</v>
      </c>
      <c r="F10" s="61">
        <v>44016618</v>
      </c>
      <c r="G10" s="61">
        <v>49894006</v>
      </c>
      <c r="H10" s="61">
        <v>5877388</v>
      </c>
      <c r="I10" s="62">
        <f t="shared" si="0"/>
        <v>13.352656944247741</v>
      </c>
    </row>
    <row r="11" spans="1:9" x14ac:dyDescent="0.25">
      <c r="A11" s="63"/>
      <c r="B11" s="63"/>
      <c r="C11" s="60" t="s">
        <v>18</v>
      </c>
      <c r="D11" s="61">
        <v>9281265</v>
      </c>
      <c r="E11" s="61">
        <v>10827667</v>
      </c>
      <c r="F11" s="61">
        <v>94649560</v>
      </c>
      <c r="G11" s="61">
        <v>102071484</v>
      </c>
      <c r="H11" s="61">
        <v>7421924</v>
      </c>
      <c r="I11" s="62">
        <f t="shared" si="0"/>
        <v>7.8414775515068413</v>
      </c>
    </row>
    <row r="12" spans="1:9" x14ac:dyDescent="0.25">
      <c r="A12" s="64"/>
      <c r="B12" s="64"/>
      <c r="C12" s="60" t="s">
        <v>2</v>
      </c>
      <c r="D12" s="61">
        <v>13529275</v>
      </c>
      <c r="E12" s="61">
        <v>15905494</v>
      </c>
      <c r="F12" s="61">
        <v>138666178</v>
      </c>
      <c r="G12" s="61">
        <v>151965490</v>
      </c>
      <c r="H12" s="61">
        <v>13299312</v>
      </c>
      <c r="I12" s="62">
        <f t="shared" si="0"/>
        <v>9.5908837986433895</v>
      </c>
    </row>
    <row r="13" spans="1:9" x14ac:dyDescent="0.25">
      <c r="A13" s="65"/>
      <c r="B13" s="65"/>
      <c r="C13" s="66" t="s">
        <v>2</v>
      </c>
      <c r="D13" s="67">
        <v>35074763</v>
      </c>
      <c r="E13" s="67">
        <v>38700298</v>
      </c>
      <c r="F13" s="67">
        <v>354032315</v>
      </c>
      <c r="G13" s="67">
        <v>370413771</v>
      </c>
      <c r="H13" s="67">
        <v>16381456</v>
      </c>
      <c r="I13" s="68">
        <f t="shared" si="0"/>
        <v>4.6271075565517208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18805</v>
      </c>
      <c r="E14" s="61">
        <v>16676</v>
      </c>
      <c r="F14" s="61">
        <v>199474</v>
      </c>
      <c r="G14" s="61">
        <v>206076</v>
      </c>
      <c r="H14" s="61">
        <v>6602</v>
      </c>
      <c r="I14" s="62">
        <f t="shared" si="0"/>
        <v>3.3097045228952169</v>
      </c>
    </row>
    <row r="15" spans="1:9" x14ac:dyDescent="0.25">
      <c r="A15" s="63"/>
      <c r="B15" s="59" t="s">
        <v>7</v>
      </c>
      <c r="C15" s="60" t="s">
        <v>8</v>
      </c>
      <c r="D15" s="61">
        <v>611815</v>
      </c>
      <c r="E15" s="61">
        <v>594348</v>
      </c>
      <c r="F15" s="61">
        <v>5769954</v>
      </c>
      <c r="G15" s="61">
        <v>5944382</v>
      </c>
      <c r="H15" s="61">
        <v>174428</v>
      </c>
      <c r="I15" s="62">
        <f t="shared" si="0"/>
        <v>3.0230396984100736</v>
      </c>
    </row>
    <row r="16" spans="1:9" x14ac:dyDescent="0.25">
      <c r="A16" s="63"/>
      <c r="B16" s="64"/>
      <c r="C16" s="60" t="s">
        <v>9</v>
      </c>
      <c r="D16" s="61">
        <v>325349</v>
      </c>
      <c r="E16" s="61">
        <v>320068</v>
      </c>
      <c r="F16" s="61">
        <v>2742024</v>
      </c>
      <c r="G16" s="61">
        <v>2665521</v>
      </c>
      <c r="H16" s="61">
        <v>-76503</v>
      </c>
      <c r="I16" s="62">
        <f t="shared" si="0"/>
        <v>-2.7900193433755476</v>
      </c>
    </row>
    <row r="17" spans="1:9" x14ac:dyDescent="0.25">
      <c r="A17" s="64"/>
      <c r="B17" s="69" t="s">
        <v>10</v>
      </c>
      <c r="C17" s="60" t="s">
        <v>11</v>
      </c>
      <c r="D17" s="61">
        <v>298567</v>
      </c>
      <c r="E17" s="61">
        <v>323201</v>
      </c>
      <c r="F17" s="61">
        <v>2877287</v>
      </c>
      <c r="G17" s="61">
        <v>3160511</v>
      </c>
      <c r="H17" s="61">
        <v>283224</v>
      </c>
      <c r="I17" s="62">
        <f t="shared" si="0"/>
        <v>9.8434393232235777</v>
      </c>
    </row>
    <row r="18" spans="1:9" x14ac:dyDescent="0.25">
      <c r="A18" s="70"/>
      <c r="B18" s="70"/>
      <c r="C18" s="66" t="s">
        <v>2</v>
      </c>
      <c r="D18" s="67">
        <v>1254536</v>
      </c>
      <c r="E18" s="67">
        <v>1254293</v>
      </c>
      <c r="F18" s="67">
        <v>11588739</v>
      </c>
      <c r="G18" s="67">
        <v>11976490</v>
      </c>
      <c r="H18" s="67">
        <v>387751</v>
      </c>
      <c r="I18" s="68">
        <f t="shared" si="0"/>
        <v>3.3459291817686108</v>
      </c>
    </row>
    <row r="19" spans="1:9" x14ac:dyDescent="0.25">
      <c r="A19" s="71"/>
      <c r="B19" s="71"/>
      <c r="C19" s="72" t="s">
        <v>1</v>
      </c>
      <c r="D19" s="73">
        <f>+D13+D18</f>
        <v>36329299</v>
      </c>
      <c r="E19" s="73">
        <f t="shared" ref="E19:G19" si="1">+E13+E18</f>
        <v>39954591</v>
      </c>
      <c r="F19" s="73">
        <f t="shared" si="1"/>
        <v>365621054</v>
      </c>
      <c r="G19" s="73">
        <f t="shared" si="1"/>
        <v>382390261</v>
      </c>
      <c r="H19" s="73">
        <f t="shared" ref="H19" si="2">G19-F19</f>
        <v>16769207</v>
      </c>
      <c r="I19" s="74">
        <f t="shared" si="0"/>
        <v>4.5864992774732229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5433085</v>
      </c>
      <c r="E21" s="61">
        <v>7098469</v>
      </c>
      <c r="F21" s="61">
        <v>56568372</v>
      </c>
      <c r="G21" s="61">
        <v>62868379</v>
      </c>
      <c r="H21" s="61">
        <v>6300007</v>
      </c>
      <c r="I21" s="62">
        <f t="shared" ref="I21:I31" si="3">((G21*100/F21)-100)</f>
        <v>11.136977744383387</v>
      </c>
    </row>
    <row r="22" spans="1:9" x14ac:dyDescent="0.25">
      <c r="A22" s="63"/>
      <c r="B22" s="64"/>
      <c r="C22" s="60" t="s">
        <v>22</v>
      </c>
      <c r="D22" s="61">
        <v>5084138</v>
      </c>
      <c r="E22" s="61">
        <v>6424331</v>
      </c>
      <c r="F22" s="61">
        <v>52430549</v>
      </c>
      <c r="G22" s="61">
        <v>57513766</v>
      </c>
      <c r="H22" s="61">
        <v>5083217</v>
      </c>
      <c r="I22" s="62">
        <f t="shared" si="3"/>
        <v>9.6951435698298667</v>
      </c>
    </row>
    <row r="23" spans="1:9" x14ac:dyDescent="0.25">
      <c r="A23" s="63"/>
      <c r="B23" s="69" t="s">
        <v>23</v>
      </c>
      <c r="C23" s="60" t="s">
        <v>24</v>
      </c>
      <c r="D23" s="61">
        <v>3153628</v>
      </c>
      <c r="E23" s="61">
        <v>3663381</v>
      </c>
      <c r="F23" s="61">
        <v>32568197</v>
      </c>
      <c r="G23" s="61">
        <v>35920453</v>
      </c>
      <c r="H23" s="61">
        <v>3352256</v>
      </c>
      <c r="I23" s="62">
        <f t="shared" si="3"/>
        <v>10.293035257677914</v>
      </c>
    </row>
    <row r="24" spans="1:9" x14ac:dyDescent="0.25">
      <c r="A24" s="63"/>
      <c r="B24" s="59" t="s">
        <v>25</v>
      </c>
      <c r="C24" s="60" t="s">
        <v>26</v>
      </c>
      <c r="D24" s="61">
        <v>902944</v>
      </c>
      <c r="E24" s="61">
        <v>1049198</v>
      </c>
      <c r="F24" s="61">
        <v>9210359.5</v>
      </c>
      <c r="G24" s="61">
        <v>9839275.5</v>
      </c>
      <c r="H24" s="61">
        <v>628916</v>
      </c>
      <c r="I24" s="62">
        <f t="shared" si="3"/>
        <v>6.8283545283981653</v>
      </c>
    </row>
    <row r="25" spans="1:9" x14ac:dyDescent="0.25">
      <c r="A25" s="63"/>
      <c r="B25" s="63"/>
      <c r="C25" s="60" t="s">
        <v>21</v>
      </c>
      <c r="D25" s="61">
        <v>425708.92</v>
      </c>
      <c r="E25" s="61">
        <v>554588</v>
      </c>
      <c r="F25" s="61">
        <v>4490881.46</v>
      </c>
      <c r="G25" s="61">
        <v>4709622</v>
      </c>
      <c r="H25" s="61">
        <v>218740.54000000004</v>
      </c>
      <c r="I25" s="62">
        <f t="shared" si="3"/>
        <v>4.8707707372886233</v>
      </c>
    </row>
    <row r="26" spans="1:9" x14ac:dyDescent="0.25">
      <c r="A26" s="63"/>
      <c r="B26" s="59" t="s">
        <v>27</v>
      </c>
      <c r="C26" s="60" t="s">
        <v>28</v>
      </c>
      <c r="D26" s="61">
        <v>1730893</v>
      </c>
      <c r="E26" s="61">
        <v>1850380</v>
      </c>
      <c r="F26" s="61">
        <v>20617896</v>
      </c>
      <c r="G26" s="61">
        <v>21343555</v>
      </c>
      <c r="H26" s="61">
        <v>725659</v>
      </c>
      <c r="I26" s="62">
        <f t="shared" si="3"/>
        <v>3.5195589307463706</v>
      </c>
    </row>
    <row r="27" spans="1:9" x14ac:dyDescent="0.25">
      <c r="A27" s="63"/>
      <c r="B27" s="64"/>
      <c r="C27" s="60" t="s">
        <v>29</v>
      </c>
      <c r="D27" s="61">
        <v>506504</v>
      </c>
      <c r="E27" s="61">
        <v>555749</v>
      </c>
      <c r="F27" s="61">
        <v>3495545</v>
      </c>
      <c r="G27" s="61">
        <v>3504616</v>
      </c>
      <c r="H27" s="61">
        <v>9071</v>
      </c>
      <c r="I27" s="62">
        <f t="shared" si="3"/>
        <v>0.25950173721122383</v>
      </c>
    </row>
    <row r="28" spans="1:9" x14ac:dyDescent="0.25">
      <c r="A28" s="63"/>
      <c r="B28" s="69" t="s">
        <v>30</v>
      </c>
      <c r="C28" s="60" t="s">
        <v>31</v>
      </c>
      <c r="D28" s="61">
        <v>209276</v>
      </c>
      <c r="E28" s="61">
        <v>233243</v>
      </c>
      <c r="F28" s="61">
        <v>3096203</v>
      </c>
      <c r="G28" s="61">
        <v>3275553</v>
      </c>
      <c r="H28" s="61">
        <v>179350</v>
      </c>
      <c r="I28" s="62">
        <f t="shared" si="3"/>
        <v>5.7925788457668972</v>
      </c>
    </row>
    <row r="29" spans="1:9" x14ac:dyDescent="0.25">
      <c r="A29" s="63"/>
      <c r="B29" s="59" t="s">
        <v>32</v>
      </c>
      <c r="C29" s="60" t="s">
        <v>33</v>
      </c>
      <c r="D29" s="61">
        <v>9748</v>
      </c>
      <c r="E29" s="61">
        <v>10457</v>
      </c>
      <c r="F29" s="61">
        <v>101034</v>
      </c>
      <c r="G29" s="61">
        <v>101900</v>
      </c>
      <c r="H29" s="61">
        <v>866</v>
      </c>
      <c r="I29" s="62">
        <f t="shared" si="3"/>
        <v>0.85713720133816196</v>
      </c>
    </row>
    <row r="30" spans="1:9" x14ac:dyDescent="0.25">
      <c r="A30" s="63"/>
      <c r="B30" s="63"/>
      <c r="C30" s="60" t="s">
        <v>34</v>
      </c>
      <c r="D30" s="61">
        <v>118090677</v>
      </c>
      <c r="E30" s="61">
        <v>129517419</v>
      </c>
      <c r="F30" s="61">
        <v>1111563605</v>
      </c>
      <c r="G30" s="61">
        <v>1195939988</v>
      </c>
      <c r="H30" s="61">
        <v>84376383</v>
      </c>
      <c r="I30" s="62">
        <f t="shared" si="3"/>
        <v>7.5907831653052398</v>
      </c>
    </row>
    <row r="31" spans="1:9" x14ac:dyDescent="0.25">
      <c r="A31" s="76"/>
      <c r="B31" s="77"/>
      <c r="C31" s="60" t="s">
        <v>35</v>
      </c>
      <c r="D31" s="61">
        <v>391</v>
      </c>
      <c r="E31" s="61">
        <v>397</v>
      </c>
      <c r="F31" s="61">
        <v>2636</v>
      </c>
      <c r="G31" s="61">
        <v>2592</v>
      </c>
      <c r="H31" s="61">
        <v>-44</v>
      </c>
      <c r="I31" s="62">
        <f t="shared" si="3"/>
        <v>-1.6691957511380906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1106857</v>
      </c>
      <c r="C7" s="37">
        <v>903884</v>
      </c>
      <c r="D7" s="37">
        <v>12006518</v>
      </c>
      <c r="E7" s="37">
        <v>11571180</v>
      </c>
      <c r="F7" s="10">
        <f>((E7*100)/D7)-100</f>
        <v>-3.6258472273143667</v>
      </c>
      <c r="G7" s="1"/>
      <c r="H7" s="1"/>
      <c r="I7" s="1"/>
    </row>
    <row r="8" spans="1:12" x14ac:dyDescent="0.25">
      <c r="A8" s="11" t="s">
        <v>42</v>
      </c>
      <c r="B8" s="38">
        <v>243748</v>
      </c>
      <c r="C8" s="38">
        <v>273242</v>
      </c>
      <c r="D8" s="38">
        <v>2854925</v>
      </c>
      <c r="E8" s="38">
        <v>3024783</v>
      </c>
      <c r="F8" s="13">
        <f t="shared" ref="F8:F35" si="0">((E8*100)/D8)-100</f>
        <v>5.9496484145818158</v>
      </c>
      <c r="G8" s="1"/>
      <c r="H8" s="1"/>
      <c r="I8" s="1"/>
    </row>
    <row r="9" spans="1:12" x14ac:dyDescent="0.25">
      <c r="A9" s="8" t="s">
        <v>43</v>
      </c>
      <c r="B9" s="37">
        <v>737914</v>
      </c>
      <c r="C9" s="37">
        <v>762144</v>
      </c>
      <c r="D9" s="37">
        <v>5860244</v>
      </c>
      <c r="E9" s="37">
        <v>5506193</v>
      </c>
      <c r="F9" s="10">
        <f t="shared" si="0"/>
        <v>-6.0415743781316991</v>
      </c>
      <c r="G9" s="1"/>
      <c r="H9" s="1"/>
      <c r="I9" s="1"/>
    </row>
    <row r="10" spans="1:12" x14ac:dyDescent="0.25">
      <c r="A10" s="11" t="s">
        <v>44</v>
      </c>
      <c r="B10" s="38">
        <v>432492</v>
      </c>
      <c r="C10" s="38">
        <v>465154</v>
      </c>
      <c r="D10" s="38">
        <v>4047589</v>
      </c>
      <c r="E10" s="38">
        <v>5113790</v>
      </c>
      <c r="F10" s="13">
        <f t="shared" si="0"/>
        <v>26.341632018468275</v>
      </c>
      <c r="G10" s="1"/>
      <c r="H10" s="1"/>
      <c r="I10" s="1"/>
    </row>
    <row r="11" spans="1:12" x14ac:dyDescent="0.25">
      <c r="A11" s="8" t="s">
        <v>45</v>
      </c>
      <c r="B11" s="37">
        <v>5446698</v>
      </c>
      <c r="C11" s="37">
        <v>6880448</v>
      </c>
      <c r="D11" s="37">
        <v>55836868</v>
      </c>
      <c r="E11" s="37">
        <v>61267320</v>
      </c>
      <c r="F11" s="10">
        <f t="shared" si="0"/>
        <v>9.7255669855981211</v>
      </c>
      <c r="G11" s="1"/>
      <c r="H11" s="1"/>
      <c r="I11" s="1"/>
    </row>
    <row r="12" spans="1:12" x14ac:dyDescent="0.25">
      <c r="A12" s="11" t="s">
        <v>46</v>
      </c>
      <c r="B12" s="38">
        <v>456732</v>
      </c>
      <c r="C12" s="38">
        <v>454486</v>
      </c>
      <c r="D12" s="38">
        <v>4817265</v>
      </c>
      <c r="E12" s="38">
        <v>5019772</v>
      </c>
      <c r="F12" s="13">
        <f t="shared" si="0"/>
        <v>4.2037753787678298</v>
      </c>
      <c r="G12" s="1"/>
      <c r="H12" s="1"/>
      <c r="I12" s="1"/>
    </row>
    <row r="13" spans="1:12" x14ac:dyDescent="0.25">
      <c r="A13" s="8" t="s">
        <v>47</v>
      </c>
      <c r="B13" s="37">
        <v>987663</v>
      </c>
      <c r="C13" s="37">
        <v>1257934</v>
      </c>
      <c r="D13" s="37">
        <v>11535528</v>
      </c>
      <c r="E13" s="37">
        <v>12484327</v>
      </c>
      <c r="F13" s="10">
        <f t="shared" si="0"/>
        <v>8.2250157946823066</v>
      </c>
      <c r="G13" s="1"/>
      <c r="H13" s="1"/>
      <c r="I13" s="1"/>
    </row>
    <row r="14" spans="1:12" x14ac:dyDescent="0.25">
      <c r="A14" s="11" t="s">
        <v>48</v>
      </c>
      <c r="B14" s="38">
        <v>3589342</v>
      </c>
      <c r="C14" s="38">
        <v>4019923</v>
      </c>
      <c r="D14" s="38">
        <v>37395317</v>
      </c>
      <c r="E14" s="38">
        <v>39434559</v>
      </c>
      <c r="F14" s="13">
        <f t="shared" si="0"/>
        <v>5.4532015332294179</v>
      </c>
      <c r="G14" s="1"/>
      <c r="H14" s="1"/>
      <c r="I14" s="1"/>
    </row>
    <row r="15" spans="1:12" x14ac:dyDescent="0.25">
      <c r="A15" s="8" t="s">
        <v>49</v>
      </c>
      <c r="B15" s="37">
        <v>3176657</v>
      </c>
      <c r="C15" s="37">
        <v>3479497</v>
      </c>
      <c r="D15" s="37">
        <v>28100272</v>
      </c>
      <c r="E15" s="37">
        <v>31769518</v>
      </c>
      <c r="F15" s="10">
        <f t="shared" si="0"/>
        <v>13.057688551911525</v>
      </c>
      <c r="G15" s="1"/>
      <c r="H15" s="1"/>
      <c r="I15" s="1"/>
    </row>
    <row r="16" spans="1:12" x14ac:dyDescent="0.25">
      <c r="A16" s="11" t="s">
        <v>50</v>
      </c>
      <c r="B16" s="38">
        <v>2102900</v>
      </c>
      <c r="C16" s="38">
        <v>2007440</v>
      </c>
      <c r="D16" s="38">
        <v>22261078</v>
      </c>
      <c r="E16" s="38">
        <v>21332389</v>
      </c>
      <c r="F16" s="13">
        <f t="shared" si="0"/>
        <v>-4.1718060553940859</v>
      </c>
      <c r="G16" s="1"/>
      <c r="H16" s="1"/>
      <c r="I16" s="1"/>
    </row>
    <row r="17" spans="1:9" x14ac:dyDescent="0.25">
      <c r="A17" s="8" t="s">
        <v>51</v>
      </c>
      <c r="B17" s="37">
        <v>909818</v>
      </c>
      <c r="C17" s="37">
        <v>1103396</v>
      </c>
      <c r="D17" s="37">
        <v>11354479</v>
      </c>
      <c r="E17" s="37">
        <v>10990494</v>
      </c>
      <c r="F17" s="10">
        <f t="shared" si="0"/>
        <v>-3.2056512676627449</v>
      </c>
      <c r="G17" s="1"/>
      <c r="H17" s="1"/>
      <c r="I17" s="1"/>
    </row>
    <row r="18" spans="1:9" x14ac:dyDescent="0.25">
      <c r="A18" s="11" t="s">
        <v>52</v>
      </c>
      <c r="B18" s="38">
        <v>193235</v>
      </c>
      <c r="C18" s="38">
        <v>184078</v>
      </c>
      <c r="D18" s="38">
        <v>1560596</v>
      </c>
      <c r="E18" s="38">
        <v>1950442</v>
      </c>
      <c r="F18" s="13">
        <f t="shared" si="0"/>
        <v>24.980584340854392</v>
      </c>
      <c r="G18" s="1"/>
      <c r="H18" s="1"/>
      <c r="I18" s="1"/>
    </row>
    <row r="19" spans="1:9" x14ac:dyDescent="0.25">
      <c r="A19" s="8" t="s">
        <v>53</v>
      </c>
      <c r="B19" s="37">
        <v>659502</v>
      </c>
      <c r="C19" s="37">
        <v>978043</v>
      </c>
      <c r="D19" s="37">
        <v>7880849</v>
      </c>
      <c r="E19" s="37">
        <v>8545797</v>
      </c>
      <c r="F19" s="10">
        <f t="shared" si="0"/>
        <v>8.4375173283995224</v>
      </c>
      <c r="G19" s="1"/>
      <c r="H19" s="1"/>
      <c r="I19" s="1"/>
    </row>
    <row r="20" spans="1:9" x14ac:dyDescent="0.25">
      <c r="A20" s="11" t="s">
        <v>54</v>
      </c>
      <c r="B20" s="38">
        <v>2263610</v>
      </c>
      <c r="C20" s="38">
        <v>2086870</v>
      </c>
      <c r="D20" s="38">
        <v>18776909</v>
      </c>
      <c r="E20" s="38">
        <v>17014447</v>
      </c>
      <c r="F20" s="13">
        <f t="shared" si="0"/>
        <v>-9.386326578032623</v>
      </c>
      <c r="G20" s="1"/>
      <c r="H20" s="1"/>
      <c r="I20" s="1"/>
    </row>
    <row r="21" spans="1:9" x14ac:dyDescent="0.25">
      <c r="A21" s="8" t="s">
        <v>55</v>
      </c>
      <c r="B21" s="37">
        <v>1785012</v>
      </c>
      <c r="C21" s="37">
        <v>1760990</v>
      </c>
      <c r="D21" s="37">
        <v>16753702</v>
      </c>
      <c r="E21" s="37">
        <v>17015233</v>
      </c>
      <c r="F21" s="10">
        <f t="shared" si="0"/>
        <v>1.5610340926441211</v>
      </c>
      <c r="G21" s="1"/>
      <c r="H21" s="1"/>
      <c r="I21" s="1"/>
    </row>
    <row r="22" spans="1:9" x14ac:dyDescent="0.25">
      <c r="A22" s="11" t="s">
        <v>56</v>
      </c>
      <c r="B22" s="38">
        <v>1926669</v>
      </c>
      <c r="C22" s="38">
        <v>2165323</v>
      </c>
      <c r="D22" s="38">
        <v>20948878</v>
      </c>
      <c r="E22" s="38">
        <v>20973786</v>
      </c>
      <c r="F22" s="13">
        <f t="shared" si="0"/>
        <v>0.11889896919538501</v>
      </c>
      <c r="G22" s="1"/>
      <c r="H22" s="1"/>
      <c r="I22" s="1"/>
    </row>
    <row r="23" spans="1:9" x14ac:dyDescent="0.25">
      <c r="A23" s="8" t="s">
        <v>57</v>
      </c>
      <c r="B23" s="37">
        <v>456601</v>
      </c>
      <c r="C23" s="37">
        <v>413736</v>
      </c>
      <c r="D23" s="37">
        <v>3889792</v>
      </c>
      <c r="E23" s="37">
        <v>3789470</v>
      </c>
      <c r="F23" s="10">
        <f t="shared" si="0"/>
        <v>-2.5791096284839909</v>
      </c>
      <c r="G23" s="1"/>
      <c r="H23" s="1"/>
      <c r="I23" s="1"/>
    </row>
    <row r="24" spans="1:9" x14ac:dyDescent="0.25">
      <c r="A24" s="11" t="s">
        <v>58</v>
      </c>
      <c r="B24" s="38">
        <v>108303</v>
      </c>
      <c r="C24" s="38">
        <v>165341</v>
      </c>
      <c r="D24" s="38">
        <v>1605931</v>
      </c>
      <c r="E24" s="38">
        <v>1548598</v>
      </c>
      <c r="F24" s="13">
        <f t="shared" si="0"/>
        <v>-3.5700786646499694</v>
      </c>
      <c r="G24" s="1"/>
      <c r="H24" s="1"/>
      <c r="I24" s="1"/>
    </row>
    <row r="25" spans="1:9" x14ac:dyDescent="0.25">
      <c r="A25" s="8" t="s">
        <v>59</v>
      </c>
      <c r="B25" s="37">
        <v>70473</v>
      </c>
      <c r="C25" s="37">
        <v>64857</v>
      </c>
      <c r="D25" s="37">
        <v>683406</v>
      </c>
      <c r="E25" s="37">
        <v>698437</v>
      </c>
      <c r="F25" s="10">
        <f t="shared" si="0"/>
        <v>2.1994246465497866</v>
      </c>
      <c r="G25" s="1"/>
      <c r="H25" s="1"/>
      <c r="I25" s="1"/>
    </row>
    <row r="26" spans="1:9" x14ac:dyDescent="0.25">
      <c r="A26" s="11" t="s">
        <v>60</v>
      </c>
      <c r="B26" s="38">
        <v>228465</v>
      </c>
      <c r="C26" s="38">
        <v>254877</v>
      </c>
      <c r="D26" s="38">
        <v>2296261</v>
      </c>
      <c r="E26" s="38">
        <v>2425353</v>
      </c>
      <c r="F26" s="13">
        <f t="shared" si="0"/>
        <v>5.6218348001381315</v>
      </c>
      <c r="G26" s="1"/>
      <c r="H26" s="1"/>
      <c r="I26" s="1"/>
    </row>
    <row r="27" spans="1:9" x14ac:dyDescent="0.25">
      <c r="A27" s="8" t="s">
        <v>61</v>
      </c>
      <c r="B27" s="37">
        <v>410324</v>
      </c>
      <c r="C27" s="37">
        <v>525202</v>
      </c>
      <c r="D27" s="37">
        <v>4412071</v>
      </c>
      <c r="E27" s="37">
        <v>4590799</v>
      </c>
      <c r="F27" s="10">
        <f t="shared" si="0"/>
        <v>4.0508867604351764</v>
      </c>
      <c r="G27" s="1"/>
      <c r="H27" s="1"/>
      <c r="I27" s="1"/>
    </row>
    <row r="28" spans="1:9" x14ac:dyDescent="0.25">
      <c r="A28" s="11" t="s">
        <v>62</v>
      </c>
      <c r="B28" s="38">
        <v>1527642</v>
      </c>
      <c r="C28" s="38">
        <v>1739772</v>
      </c>
      <c r="D28" s="38">
        <v>16471492</v>
      </c>
      <c r="E28" s="38">
        <v>16491834</v>
      </c>
      <c r="F28" s="13">
        <f t="shared" si="0"/>
        <v>0.123498223476048</v>
      </c>
      <c r="G28" s="1"/>
      <c r="H28" s="1"/>
      <c r="I28" s="1"/>
    </row>
    <row r="29" spans="1:9" x14ac:dyDescent="0.25">
      <c r="A29" s="8" t="s">
        <v>63</v>
      </c>
      <c r="B29" s="37">
        <v>646454</v>
      </c>
      <c r="C29" s="37">
        <v>517394</v>
      </c>
      <c r="D29" s="37">
        <v>5573977</v>
      </c>
      <c r="E29" s="37">
        <v>4916603</v>
      </c>
      <c r="F29" s="10">
        <f t="shared" si="0"/>
        <v>-11.793625987333641</v>
      </c>
      <c r="G29" s="1"/>
      <c r="H29" s="1"/>
      <c r="I29" s="1"/>
    </row>
    <row r="30" spans="1:9" x14ac:dyDescent="0.25">
      <c r="A30" s="11" t="s">
        <v>64</v>
      </c>
      <c r="B30" s="38">
        <v>443132</v>
      </c>
      <c r="C30" s="38">
        <v>446442</v>
      </c>
      <c r="D30" s="38">
        <v>3989216</v>
      </c>
      <c r="E30" s="38">
        <v>4447627</v>
      </c>
      <c r="F30" s="13">
        <f t="shared" si="0"/>
        <v>11.491255424624782</v>
      </c>
      <c r="G30" s="1"/>
      <c r="H30" s="1"/>
      <c r="I30" s="1"/>
    </row>
    <row r="31" spans="1:9" x14ac:dyDescent="0.25">
      <c r="A31" s="8" t="s">
        <v>65</v>
      </c>
      <c r="B31" s="37">
        <v>2713987</v>
      </c>
      <c r="C31" s="37">
        <v>2681545</v>
      </c>
      <c r="D31" s="37">
        <v>25538341</v>
      </c>
      <c r="E31" s="37">
        <v>26137438</v>
      </c>
      <c r="F31" s="10">
        <f t="shared" si="0"/>
        <v>2.345872819225022</v>
      </c>
      <c r="G31" s="1"/>
      <c r="H31" s="1"/>
      <c r="I31" s="1"/>
    </row>
    <row r="32" spans="1:9" x14ac:dyDescent="0.25">
      <c r="A32" s="11" t="s">
        <v>66</v>
      </c>
      <c r="B32" s="38">
        <v>3203029</v>
      </c>
      <c r="C32" s="38">
        <v>3773550</v>
      </c>
      <c r="D32" s="38">
        <v>34207978</v>
      </c>
      <c r="E32" s="38">
        <v>38985562</v>
      </c>
      <c r="F32" s="13">
        <f t="shared" si="0"/>
        <v>13.966285876353169</v>
      </c>
      <c r="G32" s="1"/>
      <c r="H32" s="1"/>
      <c r="I32" s="1"/>
    </row>
    <row r="33" spans="1:9" x14ac:dyDescent="0.25">
      <c r="A33" s="8" t="s">
        <v>67</v>
      </c>
      <c r="B33" s="37">
        <v>405563</v>
      </c>
      <c r="C33" s="37">
        <v>496490</v>
      </c>
      <c r="D33" s="37">
        <v>3990425</v>
      </c>
      <c r="E33" s="37">
        <v>4372403</v>
      </c>
      <c r="F33" s="10">
        <f t="shared" si="0"/>
        <v>9.5723638459562608</v>
      </c>
      <c r="G33" s="1"/>
      <c r="H33" s="1"/>
      <c r="I33" s="1"/>
    </row>
    <row r="34" spans="1:9" x14ac:dyDescent="0.25">
      <c r="A34" s="11" t="s">
        <v>68</v>
      </c>
      <c r="B34" s="38">
        <v>96477</v>
      </c>
      <c r="C34" s="38">
        <v>92533</v>
      </c>
      <c r="D34" s="38">
        <v>971147</v>
      </c>
      <c r="E34" s="38">
        <v>972107</v>
      </c>
      <c r="F34" s="13">
        <f t="shared" si="0"/>
        <v>9.8852182007462375E-2</v>
      </c>
      <c r="G34" s="1"/>
      <c r="H34" s="1"/>
      <c r="I34" s="1"/>
    </row>
    <row r="35" spans="1:9" x14ac:dyDescent="0.25">
      <c r="A35" s="14" t="s">
        <v>69</v>
      </c>
      <c r="B35" s="15">
        <f>SUM(B7:B34)</f>
        <v>36329299</v>
      </c>
      <c r="C35" s="15">
        <f t="shared" ref="C35:E35" si="1">SUM(C7:C34)</f>
        <v>39954591</v>
      </c>
      <c r="D35" s="15">
        <f t="shared" si="1"/>
        <v>365621054</v>
      </c>
      <c r="E35" s="15">
        <f t="shared" si="1"/>
        <v>382390261</v>
      </c>
      <c r="F35" s="16">
        <f t="shared" si="0"/>
        <v>4.5864992774732229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11571180</v>
      </c>
      <c r="C38" s="41">
        <f>D7</f>
        <v>12006518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61267320</v>
      </c>
      <c r="G38" s="42">
        <f>LOOKUP(E38,$A$38:$A$65,$C$38:$C$65)</f>
        <v>55836868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3024783</v>
      </c>
      <c r="C39" s="41">
        <f t="shared" ref="C39:C65" si="5">D8</f>
        <v>2854925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65" si="7">LOOKUP(E39,$A$38:$A$65,$B$38:$B$65)</f>
        <v>39434559</v>
      </c>
      <c r="G39" s="42">
        <f t="shared" ref="G39:G65" si="8">LOOKUP(E39,$A$38:$A$65,$C$38:$C$65)</f>
        <v>37395317</v>
      </c>
    </row>
    <row r="40" spans="1:9" x14ac:dyDescent="0.25">
      <c r="A40" s="42" t="str">
        <f t="shared" si="3"/>
        <v>ALMERIA</v>
      </c>
      <c r="B40" s="41">
        <f t="shared" si="4"/>
        <v>5506193</v>
      </c>
      <c r="C40" s="41">
        <f t="shared" si="5"/>
        <v>5860244</v>
      </c>
      <c r="D40" s="41">
        <f t="shared" si="6"/>
        <v>15</v>
      </c>
      <c r="E40" s="42" t="str">
        <f t="shared" si="2"/>
        <v>VALENCIA</v>
      </c>
      <c r="F40" s="42">
        <f t="shared" si="7"/>
        <v>38985562</v>
      </c>
      <c r="G40" s="42">
        <f t="shared" si="8"/>
        <v>34207978</v>
      </c>
    </row>
    <row r="41" spans="1:9" x14ac:dyDescent="0.25">
      <c r="A41" s="42" t="str">
        <f t="shared" si="3"/>
        <v>AVILES</v>
      </c>
      <c r="B41" s="41">
        <f t="shared" si="4"/>
        <v>5113790</v>
      </c>
      <c r="C41" s="41">
        <f t="shared" si="5"/>
        <v>4047589</v>
      </c>
      <c r="D41" s="41">
        <f t="shared" si="6"/>
        <v>16</v>
      </c>
      <c r="E41" s="42" t="str">
        <f t="shared" si="2"/>
        <v>BILBAO</v>
      </c>
      <c r="F41" s="42">
        <f t="shared" si="7"/>
        <v>31769518</v>
      </c>
      <c r="G41" s="42">
        <f t="shared" si="8"/>
        <v>28100272</v>
      </c>
    </row>
    <row r="42" spans="1:9" x14ac:dyDescent="0.25">
      <c r="A42" s="42" t="str">
        <f t="shared" si="3"/>
        <v>BAHIA DE ALGECIRAS</v>
      </c>
      <c r="B42" s="41">
        <f t="shared" si="4"/>
        <v>61267320</v>
      </c>
      <c r="C42" s="41">
        <f t="shared" si="5"/>
        <v>55836868</v>
      </c>
      <c r="D42" s="41">
        <f t="shared" si="6"/>
        <v>1</v>
      </c>
      <c r="E42" s="42" t="str">
        <f t="shared" si="2"/>
        <v>TARRAGONA</v>
      </c>
      <c r="F42" s="42">
        <f t="shared" si="7"/>
        <v>26137438</v>
      </c>
      <c r="G42" s="42">
        <f t="shared" si="8"/>
        <v>25538341</v>
      </c>
    </row>
    <row r="43" spans="1:9" x14ac:dyDescent="0.25">
      <c r="A43" s="42" t="str">
        <f t="shared" si="3"/>
        <v>BAHIA DE CADIZ</v>
      </c>
      <c r="B43" s="41">
        <f t="shared" si="4"/>
        <v>5019772</v>
      </c>
      <c r="C43" s="41">
        <f t="shared" si="5"/>
        <v>4817265</v>
      </c>
      <c r="D43" s="41">
        <f t="shared" si="6"/>
        <v>17</v>
      </c>
      <c r="E43" s="42" t="str">
        <f t="shared" si="2"/>
        <v>CARTAGENA</v>
      </c>
      <c r="F43" s="42">
        <f t="shared" si="7"/>
        <v>21332389</v>
      </c>
      <c r="G43" s="42">
        <f t="shared" si="8"/>
        <v>22261078</v>
      </c>
    </row>
    <row r="44" spans="1:9" x14ac:dyDescent="0.25">
      <c r="A44" s="42" t="str">
        <f t="shared" si="3"/>
        <v>BALEARES</v>
      </c>
      <c r="B44" s="41">
        <f t="shared" si="4"/>
        <v>12484327</v>
      </c>
      <c r="C44" s="41">
        <f t="shared" si="5"/>
        <v>11535528</v>
      </c>
      <c r="D44" s="41">
        <f t="shared" si="6"/>
        <v>11</v>
      </c>
      <c r="E44" s="42" t="str">
        <f t="shared" si="2"/>
        <v>LAS PALMAS</v>
      </c>
      <c r="F44" s="42">
        <f t="shared" si="7"/>
        <v>20973786</v>
      </c>
      <c r="G44" s="42">
        <f t="shared" si="8"/>
        <v>20948878</v>
      </c>
    </row>
    <row r="45" spans="1:9" x14ac:dyDescent="0.25">
      <c r="A45" s="42" t="str">
        <f t="shared" si="3"/>
        <v>BARCELONA</v>
      </c>
      <c r="B45" s="41">
        <f t="shared" si="4"/>
        <v>39434559</v>
      </c>
      <c r="C45" s="41">
        <f t="shared" si="5"/>
        <v>37395317</v>
      </c>
      <c r="D45" s="41">
        <f t="shared" si="6"/>
        <v>2</v>
      </c>
      <c r="E45" s="42" t="str">
        <f t="shared" si="2"/>
        <v>HUELVA</v>
      </c>
      <c r="F45" s="42">
        <f t="shared" si="7"/>
        <v>17015233</v>
      </c>
      <c r="G45" s="42">
        <f t="shared" si="8"/>
        <v>16753702</v>
      </c>
    </row>
    <row r="46" spans="1:9" x14ac:dyDescent="0.25">
      <c r="A46" s="42" t="str">
        <f t="shared" si="3"/>
        <v>BILBAO</v>
      </c>
      <c r="B46" s="41">
        <f t="shared" si="4"/>
        <v>31769518</v>
      </c>
      <c r="C46" s="41">
        <f t="shared" si="5"/>
        <v>28100272</v>
      </c>
      <c r="D46" s="41">
        <f t="shared" si="6"/>
        <v>4</v>
      </c>
      <c r="E46" s="42" t="str">
        <f t="shared" si="2"/>
        <v>GIJON</v>
      </c>
      <c r="F46" s="42">
        <f t="shared" si="7"/>
        <v>17014447</v>
      </c>
      <c r="G46" s="42">
        <f t="shared" si="8"/>
        <v>18776909</v>
      </c>
    </row>
    <row r="47" spans="1:9" x14ac:dyDescent="0.25">
      <c r="A47" s="42" t="str">
        <f t="shared" si="3"/>
        <v>CARTAGENA</v>
      </c>
      <c r="B47" s="41">
        <f t="shared" si="4"/>
        <v>21332389</v>
      </c>
      <c r="C47" s="41">
        <f t="shared" si="5"/>
        <v>22261078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16491834</v>
      </c>
      <c r="G47" s="42">
        <f t="shared" si="8"/>
        <v>16471492</v>
      </c>
    </row>
    <row r="48" spans="1:9" x14ac:dyDescent="0.25">
      <c r="A48" s="42" t="str">
        <f t="shared" si="3"/>
        <v>CASTELLON</v>
      </c>
      <c r="B48" s="41">
        <f t="shared" si="4"/>
        <v>10990494</v>
      </c>
      <c r="C48" s="41">
        <f t="shared" si="5"/>
        <v>11354479</v>
      </c>
      <c r="D48" s="41">
        <f t="shared" si="6"/>
        <v>13</v>
      </c>
      <c r="E48" s="42" t="str">
        <f t="shared" si="2"/>
        <v>BALEARES</v>
      </c>
      <c r="F48" s="42">
        <f t="shared" si="7"/>
        <v>12484327</v>
      </c>
      <c r="G48" s="42">
        <f t="shared" si="8"/>
        <v>11535528</v>
      </c>
    </row>
    <row r="49" spans="1:7" x14ac:dyDescent="0.25">
      <c r="A49" s="42" t="str">
        <f t="shared" si="3"/>
        <v>CEUTA</v>
      </c>
      <c r="B49" s="41">
        <f t="shared" si="4"/>
        <v>1950442</v>
      </c>
      <c r="C49" s="41">
        <f t="shared" si="5"/>
        <v>1560596</v>
      </c>
      <c r="D49" s="41">
        <f t="shared" si="6"/>
        <v>25</v>
      </c>
      <c r="E49" s="42" t="str">
        <f t="shared" si="2"/>
        <v>A CORUÑA</v>
      </c>
      <c r="F49" s="42">
        <f t="shared" si="7"/>
        <v>11571180</v>
      </c>
      <c r="G49" s="42">
        <f t="shared" si="8"/>
        <v>12006518</v>
      </c>
    </row>
    <row r="50" spans="1:7" x14ac:dyDescent="0.25">
      <c r="A50" s="42" t="str">
        <f t="shared" si="3"/>
        <v>FERROL-SAN CIBRAO</v>
      </c>
      <c r="B50" s="41">
        <f t="shared" si="4"/>
        <v>8545797</v>
      </c>
      <c r="C50" s="41">
        <f t="shared" si="5"/>
        <v>7880849</v>
      </c>
      <c r="D50" s="41">
        <f t="shared" si="6"/>
        <v>14</v>
      </c>
      <c r="E50" s="42" t="str">
        <f t="shared" si="2"/>
        <v>CASTELLON</v>
      </c>
      <c r="F50" s="42">
        <f t="shared" si="7"/>
        <v>10990494</v>
      </c>
      <c r="G50" s="42">
        <f t="shared" si="8"/>
        <v>11354479</v>
      </c>
    </row>
    <row r="51" spans="1:7" x14ac:dyDescent="0.25">
      <c r="A51" s="42" t="str">
        <f t="shared" si="3"/>
        <v>GIJON</v>
      </c>
      <c r="B51" s="41">
        <f t="shared" si="4"/>
        <v>17014447</v>
      </c>
      <c r="C51" s="41">
        <f t="shared" si="5"/>
        <v>18776909</v>
      </c>
      <c r="D51" s="41">
        <f t="shared" si="6"/>
        <v>9</v>
      </c>
      <c r="E51" s="42" t="str">
        <f t="shared" si="2"/>
        <v>FERROL-SAN CIBRAO</v>
      </c>
      <c r="F51" s="42">
        <f t="shared" si="7"/>
        <v>8545797</v>
      </c>
      <c r="G51" s="42">
        <f t="shared" si="8"/>
        <v>7880849</v>
      </c>
    </row>
    <row r="52" spans="1:7" x14ac:dyDescent="0.25">
      <c r="A52" s="42" t="str">
        <f t="shared" si="3"/>
        <v>HUELVA</v>
      </c>
      <c r="B52" s="41">
        <f t="shared" si="4"/>
        <v>17015233</v>
      </c>
      <c r="C52" s="41">
        <f t="shared" si="5"/>
        <v>16753702</v>
      </c>
      <c r="D52" s="41">
        <f t="shared" si="6"/>
        <v>8</v>
      </c>
      <c r="E52" s="42" t="str">
        <f t="shared" si="2"/>
        <v>ALMERIA</v>
      </c>
      <c r="F52" s="42">
        <f t="shared" si="7"/>
        <v>5506193</v>
      </c>
      <c r="G52" s="42">
        <f t="shared" si="8"/>
        <v>5860244</v>
      </c>
    </row>
    <row r="53" spans="1:7" x14ac:dyDescent="0.25">
      <c r="A53" s="42" t="str">
        <f t="shared" si="3"/>
        <v>LAS PALMAS</v>
      </c>
      <c r="B53" s="41">
        <f t="shared" si="4"/>
        <v>20973786</v>
      </c>
      <c r="C53" s="41">
        <f t="shared" si="5"/>
        <v>20948878</v>
      </c>
      <c r="D53" s="41">
        <f t="shared" si="6"/>
        <v>7</v>
      </c>
      <c r="E53" s="42" t="str">
        <f t="shared" si="2"/>
        <v>AVILES</v>
      </c>
      <c r="F53" s="42">
        <f t="shared" si="7"/>
        <v>5113790</v>
      </c>
      <c r="G53" s="42">
        <f t="shared" si="8"/>
        <v>4047589</v>
      </c>
    </row>
    <row r="54" spans="1:7" x14ac:dyDescent="0.25">
      <c r="A54" s="42" t="str">
        <f t="shared" si="3"/>
        <v>MALAGA</v>
      </c>
      <c r="B54" s="41">
        <f t="shared" si="4"/>
        <v>3789470</v>
      </c>
      <c r="C54" s="41">
        <f t="shared" si="5"/>
        <v>3889792</v>
      </c>
      <c r="D54" s="41">
        <f t="shared" si="6"/>
        <v>22</v>
      </c>
      <c r="E54" s="42" t="str">
        <f t="shared" si="2"/>
        <v>BAHIA DE CADIZ</v>
      </c>
      <c r="F54" s="42">
        <f t="shared" si="7"/>
        <v>5019772</v>
      </c>
      <c r="G54" s="42">
        <f t="shared" si="8"/>
        <v>4817265</v>
      </c>
    </row>
    <row r="55" spans="1:7" x14ac:dyDescent="0.25">
      <c r="A55" s="42" t="str">
        <f t="shared" si="3"/>
        <v>MARIN Y RIA DE PONTEVEDRA</v>
      </c>
      <c r="B55" s="41">
        <f t="shared" si="4"/>
        <v>1548598</v>
      </c>
      <c r="C55" s="41">
        <f t="shared" si="5"/>
        <v>1605931</v>
      </c>
      <c r="D55" s="41">
        <f t="shared" si="6"/>
        <v>26</v>
      </c>
      <c r="E55" s="42" t="str">
        <f t="shared" si="2"/>
        <v>SANTANDER</v>
      </c>
      <c r="F55" s="42">
        <f t="shared" si="7"/>
        <v>4916603</v>
      </c>
      <c r="G55" s="42">
        <f t="shared" si="8"/>
        <v>5573977</v>
      </c>
    </row>
    <row r="56" spans="1:7" x14ac:dyDescent="0.25">
      <c r="A56" s="42" t="str">
        <f t="shared" si="3"/>
        <v>MELILLA</v>
      </c>
      <c r="B56" s="41">
        <f t="shared" si="4"/>
        <v>698437</v>
      </c>
      <c r="C56" s="41">
        <f t="shared" si="5"/>
        <v>683406</v>
      </c>
      <c r="D56" s="41">
        <f t="shared" si="6"/>
        <v>28</v>
      </c>
      <c r="E56" s="42" t="str">
        <f t="shared" si="2"/>
        <v>PASAIA</v>
      </c>
      <c r="F56" s="42">
        <f t="shared" si="7"/>
        <v>4590799</v>
      </c>
      <c r="G56" s="42">
        <f t="shared" si="8"/>
        <v>4412071</v>
      </c>
    </row>
    <row r="57" spans="1:7" x14ac:dyDescent="0.25">
      <c r="A57" s="42" t="str">
        <f t="shared" si="3"/>
        <v>MOTRIL</v>
      </c>
      <c r="B57" s="41">
        <f t="shared" si="4"/>
        <v>2425353</v>
      </c>
      <c r="C57" s="41">
        <f t="shared" si="5"/>
        <v>2296261</v>
      </c>
      <c r="D57" s="41">
        <f t="shared" si="6"/>
        <v>24</v>
      </c>
      <c r="E57" s="42" t="str">
        <f t="shared" si="2"/>
        <v>SEVILLA</v>
      </c>
      <c r="F57" s="42">
        <f t="shared" si="7"/>
        <v>4447627</v>
      </c>
      <c r="G57" s="42">
        <f t="shared" si="8"/>
        <v>3989216</v>
      </c>
    </row>
    <row r="58" spans="1:7" x14ac:dyDescent="0.25">
      <c r="A58" s="42" t="str">
        <f t="shared" si="3"/>
        <v>PASAIA</v>
      </c>
      <c r="B58" s="41">
        <f t="shared" si="4"/>
        <v>4590799</v>
      </c>
      <c r="C58" s="41">
        <f t="shared" si="5"/>
        <v>4412071</v>
      </c>
      <c r="D58" s="41">
        <f t="shared" si="6"/>
        <v>19</v>
      </c>
      <c r="E58" s="42" t="str">
        <f t="shared" si="2"/>
        <v>VIGO</v>
      </c>
      <c r="F58" s="42">
        <f t="shared" si="7"/>
        <v>4372403</v>
      </c>
      <c r="G58" s="42">
        <f t="shared" si="8"/>
        <v>3990425</v>
      </c>
    </row>
    <row r="59" spans="1:7" x14ac:dyDescent="0.25">
      <c r="A59" s="42" t="str">
        <f t="shared" si="3"/>
        <v>SANTA CRUZ DE TENERIFE</v>
      </c>
      <c r="B59" s="41">
        <f t="shared" si="4"/>
        <v>16491834</v>
      </c>
      <c r="C59" s="41">
        <f t="shared" si="5"/>
        <v>16471492</v>
      </c>
      <c r="D59" s="41">
        <f t="shared" si="6"/>
        <v>10</v>
      </c>
      <c r="E59" s="42" t="str">
        <f t="shared" si="2"/>
        <v>MALAGA</v>
      </c>
      <c r="F59" s="42">
        <f t="shared" si="7"/>
        <v>3789470</v>
      </c>
      <c r="G59" s="42">
        <f t="shared" si="8"/>
        <v>3889792</v>
      </c>
    </row>
    <row r="60" spans="1:7" x14ac:dyDescent="0.25">
      <c r="A60" s="42" t="str">
        <f t="shared" si="3"/>
        <v>SANTANDER</v>
      </c>
      <c r="B60" s="41">
        <f t="shared" si="4"/>
        <v>4916603</v>
      </c>
      <c r="C60" s="41">
        <f t="shared" si="5"/>
        <v>5573977</v>
      </c>
      <c r="D60" s="41">
        <f t="shared" si="6"/>
        <v>18</v>
      </c>
      <c r="E60" s="42" t="str">
        <f t="shared" si="2"/>
        <v>ALICANTE</v>
      </c>
      <c r="F60" s="42">
        <f t="shared" si="7"/>
        <v>3024783</v>
      </c>
      <c r="G60" s="42">
        <f t="shared" si="8"/>
        <v>2854925</v>
      </c>
    </row>
    <row r="61" spans="1:7" x14ac:dyDescent="0.25">
      <c r="A61" s="42" t="str">
        <f t="shared" si="3"/>
        <v>SEVILLA</v>
      </c>
      <c r="B61" s="41">
        <f t="shared" si="4"/>
        <v>4447627</v>
      </c>
      <c r="C61" s="41">
        <f t="shared" si="5"/>
        <v>3989216</v>
      </c>
      <c r="D61" s="41">
        <f t="shared" si="6"/>
        <v>20</v>
      </c>
      <c r="E61" s="42" t="str">
        <f t="shared" si="2"/>
        <v>MOTRIL</v>
      </c>
      <c r="F61" s="42">
        <f t="shared" si="7"/>
        <v>2425353</v>
      </c>
      <c r="G61" s="42">
        <f t="shared" si="8"/>
        <v>2296261</v>
      </c>
    </row>
    <row r="62" spans="1:7" x14ac:dyDescent="0.25">
      <c r="A62" s="42" t="str">
        <f t="shared" si="3"/>
        <v>TARRAGONA</v>
      </c>
      <c r="B62" s="41">
        <f t="shared" si="4"/>
        <v>26137438</v>
      </c>
      <c r="C62" s="41">
        <f t="shared" si="5"/>
        <v>25538341</v>
      </c>
      <c r="D62" s="41">
        <f t="shared" si="6"/>
        <v>5</v>
      </c>
      <c r="E62" s="42" t="str">
        <f t="shared" si="2"/>
        <v>CEUTA</v>
      </c>
      <c r="F62" s="42">
        <f t="shared" si="7"/>
        <v>1950442</v>
      </c>
      <c r="G62" s="42">
        <f t="shared" si="8"/>
        <v>1560596</v>
      </c>
    </row>
    <row r="63" spans="1:7" x14ac:dyDescent="0.25">
      <c r="A63" s="42" t="str">
        <f t="shared" si="3"/>
        <v>VALENCIA</v>
      </c>
      <c r="B63" s="41">
        <f t="shared" si="4"/>
        <v>38985562</v>
      </c>
      <c r="C63" s="41">
        <f t="shared" si="5"/>
        <v>34207978</v>
      </c>
      <c r="D63" s="41">
        <f t="shared" si="6"/>
        <v>3</v>
      </c>
      <c r="E63" s="42" t="str">
        <f t="shared" si="2"/>
        <v>MARIN Y RIA DE PONTEVEDRA</v>
      </c>
      <c r="F63" s="42">
        <f t="shared" si="7"/>
        <v>1548598</v>
      </c>
      <c r="G63" s="42">
        <f t="shared" si="8"/>
        <v>1605931</v>
      </c>
    </row>
    <row r="64" spans="1:7" x14ac:dyDescent="0.25">
      <c r="A64" s="42" t="str">
        <f t="shared" si="3"/>
        <v>VIGO</v>
      </c>
      <c r="B64" s="41">
        <f t="shared" si="4"/>
        <v>4372403</v>
      </c>
      <c r="C64" s="41">
        <f t="shared" si="5"/>
        <v>3990425</v>
      </c>
      <c r="D64" s="41">
        <f t="shared" si="6"/>
        <v>21</v>
      </c>
      <c r="E64" s="42" t="str">
        <f t="shared" si="2"/>
        <v>VILAGARCIA</v>
      </c>
      <c r="F64" s="42">
        <f t="shared" si="7"/>
        <v>972107</v>
      </c>
      <c r="G64" s="42">
        <f t="shared" si="8"/>
        <v>971147</v>
      </c>
    </row>
    <row r="65" spans="1:7" x14ac:dyDescent="0.25">
      <c r="A65" s="42" t="str">
        <f t="shared" si="3"/>
        <v>VILAGARCIA</v>
      </c>
      <c r="B65" s="41">
        <f t="shared" si="4"/>
        <v>972107</v>
      </c>
      <c r="C65" s="41">
        <f t="shared" si="5"/>
        <v>971147</v>
      </c>
      <c r="D65" s="41">
        <f t="shared" si="6"/>
        <v>27</v>
      </c>
      <c r="E65" s="42" t="str">
        <f t="shared" si="2"/>
        <v>MELILLA</v>
      </c>
      <c r="F65" s="42">
        <f t="shared" si="7"/>
        <v>698437</v>
      </c>
      <c r="G65" s="42">
        <f t="shared" si="8"/>
        <v>683406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1077362</v>
      </c>
      <c r="C7" s="37">
        <v>855590</v>
      </c>
      <c r="D7" s="37">
        <v>11568027</v>
      </c>
      <c r="E7" s="37">
        <v>11220568</v>
      </c>
      <c r="F7" s="10">
        <f>((E7*100)/D7)-100</f>
        <v>-3.0036150503452319</v>
      </c>
      <c r="G7" s="1"/>
      <c r="H7" s="1"/>
      <c r="I7" s="1"/>
    </row>
    <row r="8" spans="1:12" x14ac:dyDescent="0.25">
      <c r="A8" s="11" t="s">
        <v>42</v>
      </c>
      <c r="B8" s="38">
        <v>239889</v>
      </c>
      <c r="C8" s="38">
        <v>268044</v>
      </c>
      <c r="D8" s="38">
        <v>2801360</v>
      </c>
      <c r="E8" s="38">
        <v>2960344</v>
      </c>
      <c r="F8" s="13">
        <f t="shared" ref="F8:F35" si="0">((E8*100)/D8)-100</f>
        <v>5.6752434531798883</v>
      </c>
      <c r="G8" s="1"/>
      <c r="H8" s="1"/>
      <c r="I8" s="1"/>
    </row>
    <row r="9" spans="1:12" x14ac:dyDescent="0.25">
      <c r="A9" s="8" t="s">
        <v>43</v>
      </c>
      <c r="B9" s="37">
        <v>730290</v>
      </c>
      <c r="C9" s="37">
        <v>749980</v>
      </c>
      <c r="D9" s="37">
        <v>5729597</v>
      </c>
      <c r="E9" s="37">
        <v>5382830</v>
      </c>
      <c r="F9" s="10">
        <f t="shared" si="0"/>
        <v>-6.0522057659552644</v>
      </c>
      <c r="G9" s="1"/>
      <c r="H9" s="1"/>
      <c r="I9" s="1"/>
    </row>
    <row r="10" spans="1:12" x14ac:dyDescent="0.25">
      <c r="A10" s="11" t="s">
        <v>44</v>
      </c>
      <c r="B10" s="38">
        <v>427961</v>
      </c>
      <c r="C10" s="38">
        <v>459920</v>
      </c>
      <c r="D10" s="38">
        <v>3986420</v>
      </c>
      <c r="E10" s="38">
        <v>5050861</v>
      </c>
      <c r="F10" s="13">
        <f t="shared" si="0"/>
        <v>26.701677194073881</v>
      </c>
      <c r="G10" s="1"/>
      <c r="H10" s="1"/>
      <c r="I10" s="1"/>
    </row>
    <row r="11" spans="1:12" x14ac:dyDescent="0.25">
      <c r="A11" s="8" t="s">
        <v>45</v>
      </c>
      <c r="B11" s="37">
        <v>5022533</v>
      </c>
      <c r="C11" s="37">
        <v>6423351</v>
      </c>
      <c r="D11" s="37">
        <v>51763110</v>
      </c>
      <c r="E11" s="37">
        <v>56796122</v>
      </c>
      <c r="F11" s="10">
        <f t="shared" si="0"/>
        <v>9.7231638516310142</v>
      </c>
      <c r="G11" s="1"/>
      <c r="H11" s="1"/>
      <c r="I11" s="1"/>
    </row>
    <row r="12" spans="1:12" x14ac:dyDescent="0.25">
      <c r="A12" s="11" t="s">
        <v>46</v>
      </c>
      <c r="B12" s="38">
        <v>448484</v>
      </c>
      <c r="C12" s="38">
        <v>447051</v>
      </c>
      <c r="D12" s="38">
        <v>4723590</v>
      </c>
      <c r="E12" s="38">
        <v>4921535</v>
      </c>
      <c r="F12" s="13">
        <f t="shared" si="0"/>
        <v>4.1905626864312921</v>
      </c>
      <c r="G12" s="1"/>
      <c r="H12" s="1"/>
      <c r="I12" s="1"/>
    </row>
    <row r="13" spans="1:12" x14ac:dyDescent="0.25">
      <c r="A13" s="8" t="s">
        <v>47</v>
      </c>
      <c r="B13" s="37">
        <v>939040</v>
      </c>
      <c r="C13" s="37">
        <v>1225168</v>
      </c>
      <c r="D13" s="37">
        <v>11220804</v>
      </c>
      <c r="E13" s="37">
        <v>12226313</v>
      </c>
      <c r="F13" s="10">
        <f t="shared" si="0"/>
        <v>8.9611136599480687</v>
      </c>
      <c r="G13" s="1"/>
      <c r="H13" s="1"/>
      <c r="I13" s="1"/>
    </row>
    <row r="14" spans="1:12" x14ac:dyDescent="0.25">
      <c r="A14" s="11" t="s">
        <v>48</v>
      </c>
      <c r="B14" s="38">
        <v>3455477</v>
      </c>
      <c r="C14" s="38">
        <v>3882274</v>
      </c>
      <c r="D14" s="38">
        <v>36367478</v>
      </c>
      <c r="E14" s="38">
        <v>38369016</v>
      </c>
      <c r="F14" s="13">
        <f t="shared" si="0"/>
        <v>5.5036480670999453</v>
      </c>
      <c r="G14" s="1"/>
      <c r="H14" s="1"/>
      <c r="I14" s="1"/>
    </row>
    <row r="15" spans="1:12" x14ac:dyDescent="0.25">
      <c r="A15" s="8" t="s">
        <v>49</v>
      </c>
      <c r="B15" s="37">
        <v>3098015</v>
      </c>
      <c r="C15" s="37">
        <v>3372738</v>
      </c>
      <c r="D15" s="37">
        <v>27374106</v>
      </c>
      <c r="E15" s="37">
        <v>30727076</v>
      </c>
      <c r="F15" s="10">
        <f t="shared" si="0"/>
        <v>12.24869224952954</v>
      </c>
      <c r="G15" s="1"/>
      <c r="H15" s="1"/>
      <c r="I15" s="1"/>
    </row>
    <row r="16" spans="1:12" x14ac:dyDescent="0.25">
      <c r="A16" s="11" t="s">
        <v>50</v>
      </c>
      <c r="B16" s="38">
        <v>2095038</v>
      </c>
      <c r="C16" s="38">
        <v>1998802</v>
      </c>
      <c r="D16" s="38">
        <v>22143902</v>
      </c>
      <c r="E16" s="38">
        <v>21237133</v>
      </c>
      <c r="F16" s="13">
        <f t="shared" si="0"/>
        <v>-4.0948925803591436</v>
      </c>
      <c r="G16" s="1"/>
      <c r="H16" s="1"/>
      <c r="I16" s="1"/>
    </row>
    <row r="17" spans="1:9" x14ac:dyDescent="0.25">
      <c r="A17" s="8" t="s">
        <v>51</v>
      </c>
      <c r="B17" s="37">
        <v>906846</v>
      </c>
      <c r="C17" s="37">
        <v>1098572</v>
      </c>
      <c r="D17" s="37">
        <v>11314679</v>
      </c>
      <c r="E17" s="37">
        <v>10943812</v>
      </c>
      <c r="F17" s="10">
        <f t="shared" si="0"/>
        <v>-3.277750964035306</v>
      </c>
      <c r="G17" s="1"/>
      <c r="H17" s="1"/>
      <c r="I17" s="1"/>
    </row>
    <row r="18" spans="1:9" x14ac:dyDescent="0.25">
      <c r="A18" s="11" t="s">
        <v>52</v>
      </c>
      <c r="B18" s="38">
        <v>141351</v>
      </c>
      <c r="C18" s="38">
        <v>148813</v>
      </c>
      <c r="D18" s="38">
        <v>1231601</v>
      </c>
      <c r="E18" s="38">
        <v>1570678</v>
      </c>
      <c r="F18" s="13">
        <f t="shared" si="0"/>
        <v>27.531400185612057</v>
      </c>
      <c r="G18" s="1"/>
      <c r="H18" s="1"/>
      <c r="I18" s="1"/>
    </row>
    <row r="19" spans="1:9" x14ac:dyDescent="0.25">
      <c r="A19" s="8" t="s">
        <v>53</v>
      </c>
      <c r="B19" s="37">
        <v>658786</v>
      </c>
      <c r="C19" s="37">
        <v>976245</v>
      </c>
      <c r="D19" s="37">
        <v>7858107</v>
      </c>
      <c r="E19" s="37">
        <v>8531087</v>
      </c>
      <c r="F19" s="10">
        <f t="shared" si="0"/>
        <v>8.5641491010493951</v>
      </c>
      <c r="G19" s="1"/>
      <c r="H19" s="1"/>
      <c r="I19" s="1"/>
    </row>
    <row r="20" spans="1:9" x14ac:dyDescent="0.25">
      <c r="A20" s="11" t="s">
        <v>54</v>
      </c>
      <c r="B20" s="38">
        <v>2231656</v>
      </c>
      <c r="C20" s="38">
        <v>2083510</v>
      </c>
      <c r="D20" s="38">
        <v>18585529</v>
      </c>
      <c r="E20" s="38">
        <v>16823220</v>
      </c>
      <c r="F20" s="13">
        <f t="shared" si="0"/>
        <v>-9.4821567898336383</v>
      </c>
      <c r="G20" s="1"/>
      <c r="H20" s="1"/>
      <c r="I20" s="1"/>
    </row>
    <row r="21" spans="1:9" x14ac:dyDescent="0.25">
      <c r="A21" s="8" t="s">
        <v>55</v>
      </c>
      <c r="B21" s="37">
        <v>1763359</v>
      </c>
      <c r="C21" s="37">
        <v>1756531</v>
      </c>
      <c r="D21" s="37">
        <v>16542898</v>
      </c>
      <c r="E21" s="37">
        <v>16925988</v>
      </c>
      <c r="F21" s="10">
        <f t="shared" si="0"/>
        <v>2.315736940407902</v>
      </c>
      <c r="G21" s="1"/>
      <c r="H21" s="1"/>
      <c r="I21" s="1"/>
    </row>
    <row r="22" spans="1:9" x14ac:dyDescent="0.25">
      <c r="A22" s="11" t="s">
        <v>56</v>
      </c>
      <c r="B22" s="38">
        <v>1742597</v>
      </c>
      <c r="C22" s="38">
        <v>1976917</v>
      </c>
      <c r="D22" s="38">
        <v>19203848</v>
      </c>
      <c r="E22" s="38">
        <v>19236103</v>
      </c>
      <c r="F22" s="13">
        <f t="shared" si="0"/>
        <v>0.16796112945696962</v>
      </c>
      <c r="G22" s="1"/>
      <c r="H22" s="1"/>
      <c r="I22" s="1"/>
    </row>
    <row r="23" spans="1:9" x14ac:dyDescent="0.25">
      <c r="A23" s="8" t="s">
        <v>57</v>
      </c>
      <c r="B23" s="37">
        <v>445251</v>
      </c>
      <c r="C23" s="37">
        <v>407990</v>
      </c>
      <c r="D23" s="37">
        <v>3807807</v>
      </c>
      <c r="E23" s="37">
        <v>3697588</v>
      </c>
      <c r="F23" s="10">
        <f t="shared" si="0"/>
        <v>-2.8945532165889745</v>
      </c>
      <c r="G23" s="1"/>
      <c r="H23" s="1"/>
      <c r="I23" s="1"/>
    </row>
    <row r="24" spans="1:9" x14ac:dyDescent="0.25">
      <c r="A24" s="11" t="s">
        <v>58</v>
      </c>
      <c r="B24" s="38">
        <v>98460</v>
      </c>
      <c r="C24" s="38">
        <v>157663</v>
      </c>
      <c r="D24" s="38">
        <v>1531975</v>
      </c>
      <c r="E24" s="38">
        <v>1485657</v>
      </c>
      <c r="F24" s="13">
        <f t="shared" si="0"/>
        <v>-3.0234174839667816</v>
      </c>
      <c r="G24" s="1"/>
      <c r="H24" s="1"/>
      <c r="I24" s="1"/>
    </row>
    <row r="25" spans="1:9" x14ac:dyDescent="0.25">
      <c r="A25" s="8" t="s">
        <v>59</v>
      </c>
      <c r="B25" s="37">
        <v>68531</v>
      </c>
      <c r="C25" s="37">
        <v>64829</v>
      </c>
      <c r="D25" s="37">
        <v>674090</v>
      </c>
      <c r="E25" s="37">
        <v>679880</v>
      </c>
      <c r="F25" s="10">
        <f t="shared" si="0"/>
        <v>0.85893575041907866</v>
      </c>
      <c r="G25" s="1"/>
      <c r="H25" s="1"/>
      <c r="I25" s="1"/>
    </row>
    <row r="26" spans="1:9" x14ac:dyDescent="0.25">
      <c r="A26" s="11" t="s">
        <v>60</v>
      </c>
      <c r="B26" s="38">
        <v>227387</v>
      </c>
      <c r="C26" s="38">
        <v>252856</v>
      </c>
      <c r="D26" s="38">
        <v>2279770</v>
      </c>
      <c r="E26" s="38">
        <v>2406576</v>
      </c>
      <c r="F26" s="13">
        <f t="shared" si="0"/>
        <v>5.562227768590688</v>
      </c>
      <c r="G26" s="1"/>
      <c r="H26" s="1"/>
      <c r="I26" s="1"/>
    </row>
    <row r="27" spans="1:9" x14ac:dyDescent="0.25">
      <c r="A27" s="8" t="s">
        <v>61</v>
      </c>
      <c r="B27" s="37">
        <v>405584</v>
      </c>
      <c r="C27" s="37">
        <v>520948</v>
      </c>
      <c r="D27" s="37">
        <v>4368974</v>
      </c>
      <c r="E27" s="37">
        <v>4543309</v>
      </c>
      <c r="F27" s="10">
        <f t="shared" si="0"/>
        <v>3.9902961198670397</v>
      </c>
      <c r="G27" s="1"/>
      <c r="H27" s="1"/>
      <c r="I27" s="1"/>
    </row>
    <row r="28" spans="1:9" x14ac:dyDescent="0.25">
      <c r="A28" s="11" t="s">
        <v>62</v>
      </c>
      <c r="B28" s="38">
        <v>1433190</v>
      </c>
      <c r="C28" s="38">
        <v>1648292</v>
      </c>
      <c r="D28" s="38">
        <v>15627038</v>
      </c>
      <c r="E28" s="38">
        <v>15696177</v>
      </c>
      <c r="F28" s="13">
        <f t="shared" si="0"/>
        <v>0.44243189272336281</v>
      </c>
      <c r="G28" s="1"/>
      <c r="H28" s="1"/>
      <c r="I28" s="1"/>
    </row>
    <row r="29" spans="1:9" x14ac:dyDescent="0.25">
      <c r="A29" s="8" t="s">
        <v>63</v>
      </c>
      <c r="B29" s="37">
        <v>640789</v>
      </c>
      <c r="C29" s="37">
        <v>511378</v>
      </c>
      <c r="D29" s="37">
        <v>5516465</v>
      </c>
      <c r="E29" s="37">
        <v>4858683</v>
      </c>
      <c r="F29" s="10">
        <f t="shared" si="0"/>
        <v>-11.923976677093023</v>
      </c>
      <c r="G29" s="1"/>
      <c r="H29" s="1"/>
      <c r="I29" s="1"/>
    </row>
    <row r="30" spans="1:9" x14ac:dyDescent="0.25">
      <c r="A30" s="11" t="s">
        <v>64</v>
      </c>
      <c r="B30" s="38">
        <v>443132</v>
      </c>
      <c r="C30" s="38">
        <v>446442</v>
      </c>
      <c r="D30" s="38">
        <v>3989216</v>
      </c>
      <c r="E30" s="38">
        <v>4447627</v>
      </c>
      <c r="F30" s="13">
        <f t="shared" si="0"/>
        <v>11.491255424624782</v>
      </c>
      <c r="G30" s="1"/>
      <c r="H30" s="1"/>
      <c r="I30" s="1"/>
    </row>
    <row r="31" spans="1:9" x14ac:dyDescent="0.25">
      <c r="A31" s="8" t="s">
        <v>65</v>
      </c>
      <c r="B31" s="37">
        <v>2703625</v>
      </c>
      <c r="C31" s="37">
        <v>2671391</v>
      </c>
      <c r="D31" s="37">
        <v>25367169</v>
      </c>
      <c r="E31" s="37">
        <v>25998800</v>
      </c>
      <c r="F31" s="10">
        <f t="shared" si="0"/>
        <v>2.4899546338812968</v>
      </c>
      <c r="G31" s="1"/>
      <c r="H31" s="1"/>
      <c r="I31" s="1"/>
    </row>
    <row r="32" spans="1:9" x14ac:dyDescent="0.25">
      <c r="A32" s="11" t="s">
        <v>66</v>
      </c>
      <c r="B32" s="38">
        <v>3172098</v>
      </c>
      <c r="C32" s="38">
        <v>3751488</v>
      </c>
      <c r="D32" s="38">
        <v>33930211</v>
      </c>
      <c r="E32" s="38">
        <v>38791310</v>
      </c>
      <c r="F32" s="13">
        <f t="shared" si="0"/>
        <v>14.326757354971946</v>
      </c>
      <c r="G32" s="1"/>
      <c r="H32" s="1"/>
      <c r="I32" s="1"/>
    </row>
    <row r="33" spans="1:9" x14ac:dyDescent="0.25">
      <c r="A33" s="8" t="s">
        <v>67</v>
      </c>
      <c r="B33" s="37">
        <v>362342</v>
      </c>
      <c r="C33" s="37">
        <v>451684</v>
      </c>
      <c r="D33" s="37">
        <v>3560544</v>
      </c>
      <c r="E33" s="37">
        <v>3920666</v>
      </c>
      <c r="F33" s="10">
        <f t="shared" si="0"/>
        <v>10.114240969919209</v>
      </c>
      <c r="G33" s="1"/>
      <c r="H33" s="1"/>
      <c r="I33" s="1"/>
    </row>
    <row r="34" spans="1:9" x14ac:dyDescent="0.25">
      <c r="A34" s="11" t="s">
        <v>68</v>
      </c>
      <c r="B34" s="38">
        <v>95690</v>
      </c>
      <c r="C34" s="38">
        <v>91831</v>
      </c>
      <c r="D34" s="38">
        <v>964000</v>
      </c>
      <c r="E34" s="38">
        <v>964812</v>
      </c>
      <c r="F34" s="13">
        <f t="shared" si="0"/>
        <v>8.423236514522614E-2</v>
      </c>
      <c r="G34" s="1"/>
      <c r="H34" s="1"/>
      <c r="I34" s="1"/>
    </row>
    <row r="35" spans="1:9" x14ac:dyDescent="0.25">
      <c r="A35" s="14" t="s">
        <v>69</v>
      </c>
      <c r="B35" s="15">
        <f>SUM(B7:B34)</f>
        <v>35074763</v>
      </c>
      <c r="C35" s="15">
        <f t="shared" ref="C35:E35" si="1">SUM(C7:C34)</f>
        <v>38700298</v>
      </c>
      <c r="D35" s="15">
        <f t="shared" si="1"/>
        <v>354032315</v>
      </c>
      <c r="E35" s="15">
        <f t="shared" si="1"/>
        <v>370413771</v>
      </c>
      <c r="F35" s="16">
        <f t="shared" si="0"/>
        <v>4.6271075565517208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11220568</v>
      </c>
      <c r="C38" s="41">
        <f>D7</f>
        <v>11568027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56796122</v>
      </c>
      <c r="G38" s="42">
        <f>LOOKUP(E38,$A$38:$A$65,$C$38:$C$65)</f>
        <v>51763110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2960344</v>
      </c>
      <c r="C39" s="41">
        <f t="shared" ref="C39:C65" si="5">D8</f>
        <v>2801360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38791310</v>
      </c>
      <c r="G39" s="42">
        <f t="shared" ref="G39:G65" si="8">LOOKUP(E39,$A$38:$A$65,$C$38:$C$65)</f>
        <v>33930211</v>
      </c>
    </row>
    <row r="40" spans="1:9" x14ac:dyDescent="0.25">
      <c r="A40" s="42" t="str">
        <f t="shared" si="3"/>
        <v>ALMERIA</v>
      </c>
      <c r="B40" s="41">
        <f t="shared" si="4"/>
        <v>5382830</v>
      </c>
      <c r="C40" s="41">
        <f t="shared" si="5"/>
        <v>5729597</v>
      </c>
      <c r="D40" s="41">
        <f t="shared" si="6"/>
        <v>15</v>
      </c>
      <c r="E40" s="42" t="str">
        <f t="shared" si="2"/>
        <v>BARCELONA</v>
      </c>
      <c r="F40" s="42">
        <f t="shared" si="7"/>
        <v>38369016</v>
      </c>
      <c r="G40" s="42">
        <f t="shared" si="8"/>
        <v>36367478</v>
      </c>
    </row>
    <row r="41" spans="1:9" x14ac:dyDescent="0.25">
      <c r="A41" s="42" t="str">
        <f t="shared" si="3"/>
        <v>AVILES</v>
      </c>
      <c r="B41" s="41">
        <f t="shared" si="4"/>
        <v>5050861</v>
      </c>
      <c r="C41" s="41">
        <f t="shared" si="5"/>
        <v>3986420</v>
      </c>
      <c r="D41" s="41">
        <f t="shared" si="6"/>
        <v>16</v>
      </c>
      <c r="E41" s="42" t="str">
        <f t="shared" si="2"/>
        <v>BILBAO</v>
      </c>
      <c r="F41" s="42">
        <f t="shared" si="7"/>
        <v>30727076</v>
      </c>
      <c r="G41" s="42">
        <f t="shared" si="8"/>
        <v>27374106</v>
      </c>
    </row>
    <row r="42" spans="1:9" x14ac:dyDescent="0.25">
      <c r="A42" s="42" t="str">
        <f t="shared" si="3"/>
        <v>BAHIA DE ALGECIRAS</v>
      </c>
      <c r="B42" s="41">
        <f t="shared" si="4"/>
        <v>56796122</v>
      </c>
      <c r="C42" s="41">
        <f t="shared" si="5"/>
        <v>51763110</v>
      </c>
      <c r="D42" s="41">
        <f t="shared" si="6"/>
        <v>1</v>
      </c>
      <c r="E42" s="42" t="str">
        <f t="shared" si="2"/>
        <v>TARRAGONA</v>
      </c>
      <c r="F42" s="42">
        <f t="shared" si="7"/>
        <v>25998800</v>
      </c>
      <c r="G42" s="42">
        <f t="shared" si="8"/>
        <v>25367169</v>
      </c>
    </row>
    <row r="43" spans="1:9" x14ac:dyDescent="0.25">
      <c r="A43" s="42" t="str">
        <f t="shared" si="3"/>
        <v>BAHIA DE CADIZ</v>
      </c>
      <c r="B43" s="41">
        <f t="shared" si="4"/>
        <v>4921535</v>
      </c>
      <c r="C43" s="41">
        <f t="shared" si="5"/>
        <v>4723590</v>
      </c>
      <c r="D43" s="41">
        <f t="shared" si="6"/>
        <v>17</v>
      </c>
      <c r="E43" s="42" t="str">
        <f t="shared" si="2"/>
        <v>CARTAGENA</v>
      </c>
      <c r="F43" s="42">
        <f t="shared" si="7"/>
        <v>21237133</v>
      </c>
      <c r="G43" s="42">
        <f t="shared" si="8"/>
        <v>22143902</v>
      </c>
    </row>
    <row r="44" spans="1:9" x14ac:dyDescent="0.25">
      <c r="A44" s="42" t="str">
        <f t="shared" si="3"/>
        <v>BALEARES</v>
      </c>
      <c r="B44" s="41">
        <f t="shared" si="4"/>
        <v>12226313</v>
      </c>
      <c r="C44" s="41">
        <f t="shared" si="5"/>
        <v>11220804</v>
      </c>
      <c r="D44" s="41">
        <f t="shared" si="6"/>
        <v>11</v>
      </c>
      <c r="E44" s="42" t="str">
        <f t="shared" si="2"/>
        <v>LAS PALMAS</v>
      </c>
      <c r="F44" s="42">
        <f t="shared" si="7"/>
        <v>19236103</v>
      </c>
      <c r="G44" s="42">
        <f t="shared" si="8"/>
        <v>19203848</v>
      </c>
    </row>
    <row r="45" spans="1:9" x14ac:dyDescent="0.25">
      <c r="A45" s="42" t="str">
        <f t="shared" si="3"/>
        <v>BARCELONA</v>
      </c>
      <c r="B45" s="41">
        <f t="shared" si="4"/>
        <v>38369016</v>
      </c>
      <c r="C45" s="41">
        <f t="shared" si="5"/>
        <v>36367478</v>
      </c>
      <c r="D45" s="41">
        <f t="shared" si="6"/>
        <v>3</v>
      </c>
      <c r="E45" s="42" t="str">
        <f t="shared" si="2"/>
        <v>HUELVA</v>
      </c>
      <c r="F45" s="42">
        <f t="shared" si="7"/>
        <v>16925988</v>
      </c>
      <c r="G45" s="42">
        <f t="shared" si="8"/>
        <v>16542898</v>
      </c>
    </row>
    <row r="46" spans="1:9" x14ac:dyDescent="0.25">
      <c r="A46" s="42" t="str">
        <f t="shared" si="3"/>
        <v>BILBAO</v>
      </c>
      <c r="B46" s="41">
        <f t="shared" si="4"/>
        <v>30727076</v>
      </c>
      <c r="C46" s="41">
        <f t="shared" si="5"/>
        <v>27374106</v>
      </c>
      <c r="D46" s="41">
        <f t="shared" si="6"/>
        <v>4</v>
      </c>
      <c r="E46" s="42" t="str">
        <f t="shared" si="2"/>
        <v>GIJON</v>
      </c>
      <c r="F46" s="42">
        <f t="shared" si="7"/>
        <v>16823220</v>
      </c>
      <c r="G46" s="42">
        <f t="shared" si="8"/>
        <v>18585529</v>
      </c>
    </row>
    <row r="47" spans="1:9" x14ac:dyDescent="0.25">
      <c r="A47" s="42" t="str">
        <f t="shared" si="3"/>
        <v>CARTAGENA</v>
      </c>
      <c r="B47" s="41">
        <f t="shared" si="4"/>
        <v>21237133</v>
      </c>
      <c r="C47" s="41">
        <f t="shared" si="5"/>
        <v>22143902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15696177</v>
      </c>
      <c r="G47" s="42">
        <f t="shared" si="8"/>
        <v>15627038</v>
      </c>
    </row>
    <row r="48" spans="1:9" x14ac:dyDescent="0.25">
      <c r="A48" s="42" t="str">
        <f t="shared" si="3"/>
        <v>CASTELLON</v>
      </c>
      <c r="B48" s="41">
        <f t="shared" si="4"/>
        <v>10943812</v>
      </c>
      <c r="C48" s="41">
        <f t="shared" si="5"/>
        <v>11314679</v>
      </c>
      <c r="D48" s="41">
        <f t="shared" si="6"/>
        <v>13</v>
      </c>
      <c r="E48" s="42" t="str">
        <f t="shared" si="2"/>
        <v>BALEARES</v>
      </c>
      <c r="F48" s="42">
        <f t="shared" si="7"/>
        <v>12226313</v>
      </c>
      <c r="G48" s="42">
        <f t="shared" si="8"/>
        <v>11220804</v>
      </c>
    </row>
    <row r="49" spans="1:7" x14ac:dyDescent="0.25">
      <c r="A49" s="42" t="str">
        <f t="shared" si="3"/>
        <v>CEUTA</v>
      </c>
      <c r="B49" s="41">
        <f t="shared" si="4"/>
        <v>1570678</v>
      </c>
      <c r="C49" s="41">
        <f t="shared" si="5"/>
        <v>1231601</v>
      </c>
      <c r="D49" s="41">
        <f t="shared" si="6"/>
        <v>25</v>
      </c>
      <c r="E49" s="42" t="str">
        <f t="shared" si="2"/>
        <v>A CORUÑA</v>
      </c>
      <c r="F49" s="42">
        <f t="shared" si="7"/>
        <v>11220568</v>
      </c>
      <c r="G49" s="42">
        <f t="shared" si="8"/>
        <v>11568027</v>
      </c>
    </row>
    <row r="50" spans="1:7" x14ac:dyDescent="0.25">
      <c r="A50" s="42" t="str">
        <f t="shared" si="3"/>
        <v>FERROL-SAN CIBRAO</v>
      </c>
      <c r="B50" s="41">
        <f t="shared" si="4"/>
        <v>8531087</v>
      </c>
      <c r="C50" s="41">
        <f t="shared" si="5"/>
        <v>7858107</v>
      </c>
      <c r="D50" s="41">
        <f t="shared" si="6"/>
        <v>14</v>
      </c>
      <c r="E50" s="42" t="str">
        <f t="shared" si="2"/>
        <v>CASTELLON</v>
      </c>
      <c r="F50" s="42">
        <f t="shared" si="7"/>
        <v>10943812</v>
      </c>
      <c r="G50" s="42">
        <f t="shared" si="8"/>
        <v>11314679</v>
      </c>
    </row>
    <row r="51" spans="1:7" x14ac:dyDescent="0.25">
      <c r="A51" s="42" t="str">
        <f t="shared" si="3"/>
        <v>GIJON</v>
      </c>
      <c r="B51" s="41">
        <f t="shared" si="4"/>
        <v>16823220</v>
      </c>
      <c r="C51" s="41">
        <f t="shared" si="5"/>
        <v>18585529</v>
      </c>
      <c r="D51" s="41">
        <f t="shared" si="6"/>
        <v>9</v>
      </c>
      <c r="E51" s="42" t="str">
        <f t="shared" si="2"/>
        <v>FERROL-SAN CIBRAO</v>
      </c>
      <c r="F51" s="42">
        <f t="shared" si="7"/>
        <v>8531087</v>
      </c>
      <c r="G51" s="42">
        <f t="shared" si="8"/>
        <v>7858107</v>
      </c>
    </row>
    <row r="52" spans="1:7" x14ac:dyDescent="0.25">
      <c r="A52" s="42" t="str">
        <f t="shared" si="3"/>
        <v>HUELVA</v>
      </c>
      <c r="B52" s="41">
        <f t="shared" si="4"/>
        <v>16925988</v>
      </c>
      <c r="C52" s="41">
        <f t="shared" si="5"/>
        <v>16542898</v>
      </c>
      <c r="D52" s="41">
        <f t="shared" si="6"/>
        <v>8</v>
      </c>
      <c r="E52" s="42" t="str">
        <f t="shared" si="2"/>
        <v>ALMERIA</v>
      </c>
      <c r="F52" s="42">
        <f t="shared" si="7"/>
        <v>5382830</v>
      </c>
      <c r="G52" s="42">
        <f t="shared" si="8"/>
        <v>5729597</v>
      </c>
    </row>
    <row r="53" spans="1:7" x14ac:dyDescent="0.25">
      <c r="A53" s="42" t="str">
        <f t="shared" si="3"/>
        <v>LAS PALMAS</v>
      </c>
      <c r="B53" s="41">
        <f t="shared" si="4"/>
        <v>19236103</v>
      </c>
      <c r="C53" s="41">
        <f t="shared" si="5"/>
        <v>19203848</v>
      </c>
      <c r="D53" s="41">
        <f t="shared" si="6"/>
        <v>7</v>
      </c>
      <c r="E53" s="42" t="str">
        <f t="shared" si="2"/>
        <v>AVILES</v>
      </c>
      <c r="F53" s="42">
        <f t="shared" si="7"/>
        <v>5050861</v>
      </c>
      <c r="G53" s="42">
        <f t="shared" si="8"/>
        <v>3986420</v>
      </c>
    </row>
    <row r="54" spans="1:7" x14ac:dyDescent="0.25">
      <c r="A54" s="42" t="str">
        <f t="shared" si="3"/>
        <v>MALAGA</v>
      </c>
      <c r="B54" s="41">
        <f t="shared" si="4"/>
        <v>3697588</v>
      </c>
      <c r="C54" s="41">
        <f t="shared" si="5"/>
        <v>3807807</v>
      </c>
      <c r="D54" s="41">
        <f t="shared" si="6"/>
        <v>22</v>
      </c>
      <c r="E54" s="42" t="str">
        <f t="shared" si="2"/>
        <v>BAHIA DE CADIZ</v>
      </c>
      <c r="F54" s="42">
        <f t="shared" si="7"/>
        <v>4921535</v>
      </c>
      <c r="G54" s="42">
        <f t="shared" si="8"/>
        <v>4723590</v>
      </c>
    </row>
    <row r="55" spans="1:7" x14ac:dyDescent="0.25">
      <c r="A55" s="42" t="str">
        <f t="shared" si="3"/>
        <v>MARIN Y RIA DE PONTEVEDRA</v>
      </c>
      <c r="B55" s="41">
        <f t="shared" si="4"/>
        <v>1485657</v>
      </c>
      <c r="C55" s="41">
        <f t="shared" si="5"/>
        <v>1531975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4858683</v>
      </c>
      <c r="G55" s="42">
        <f t="shared" si="8"/>
        <v>5516465</v>
      </c>
    </row>
    <row r="56" spans="1:7" x14ac:dyDescent="0.25">
      <c r="A56" s="42" t="str">
        <f t="shared" si="3"/>
        <v>MELILLA</v>
      </c>
      <c r="B56" s="41">
        <f t="shared" si="4"/>
        <v>679880</v>
      </c>
      <c r="C56" s="41">
        <f t="shared" si="5"/>
        <v>674090</v>
      </c>
      <c r="D56" s="41">
        <f t="shared" si="6"/>
        <v>28</v>
      </c>
      <c r="E56" s="42" t="str">
        <f t="shared" si="2"/>
        <v>PASAIA</v>
      </c>
      <c r="F56" s="42">
        <f t="shared" si="9"/>
        <v>4543309</v>
      </c>
      <c r="G56" s="42">
        <f t="shared" si="8"/>
        <v>4368974</v>
      </c>
    </row>
    <row r="57" spans="1:7" x14ac:dyDescent="0.25">
      <c r="A57" s="42" t="str">
        <f t="shared" si="3"/>
        <v>MOTRIL</v>
      </c>
      <c r="B57" s="41">
        <f t="shared" si="4"/>
        <v>2406576</v>
      </c>
      <c r="C57" s="41">
        <f t="shared" si="5"/>
        <v>2279770</v>
      </c>
      <c r="D57" s="41">
        <f t="shared" si="6"/>
        <v>24</v>
      </c>
      <c r="E57" s="42" t="str">
        <f t="shared" si="2"/>
        <v>SEVILLA</v>
      </c>
      <c r="F57" s="42">
        <f t="shared" si="9"/>
        <v>4447627</v>
      </c>
      <c r="G57" s="42">
        <f t="shared" si="8"/>
        <v>3989216</v>
      </c>
    </row>
    <row r="58" spans="1:7" x14ac:dyDescent="0.25">
      <c r="A58" s="42" t="str">
        <f t="shared" si="3"/>
        <v>PASAIA</v>
      </c>
      <c r="B58" s="41">
        <f t="shared" si="4"/>
        <v>4543309</v>
      </c>
      <c r="C58" s="41">
        <f t="shared" si="5"/>
        <v>4368974</v>
      </c>
      <c r="D58" s="41">
        <f t="shared" si="6"/>
        <v>19</v>
      </c>
      <c r="E58" s="42" t="str">
        <f t="shared" si="2"/>
        <v>VIGO</v>
      </c>
      <c r="F58" s="42">
        <f t="shared" si="9"/>
        <v>3920666</v>
      </c>
      <c r="G58" s="42">
        <f t="shared" si="8"/>
        <v>3560544</v>
      </c>
    </row>
    <row r="59" spans="1:7" x14ac:dyDescent="0.25">
      <c r="A59" s="42" t="str">
        <f t="shared" si="3"/>
        <v>SANTA CRUZ DE TENERIFE</v>
      </c>
      <c r="B59" s="41">
        <f t="shared" si="4"/>
        <v>15696177</v>
      </c>
      <c r="C59" s="41">
        <f t="shared" si="5"/>
        <v>15627038</v>
      </c>
      <c r="D59" s="41">
        <f t="shared" si="6"/>
        <v>10</v>
      </c>
      <c r="E59" s="42" t="str">
        <f t="shared" si="2"/>
        <v>MALAGA</v>
      </c>
      <c r="F59" s="42">
        <f t="shared" si="9"/>
        <v>3697588</v>
      </c>
      <c r="G59" s="42">
        <f t="shared" si="8"/>
        <v>3807807</v>
      </c>
    </row>
    <row r="60" spans="1:7" x14ac:dyDescent="0.25">
      <c r="A60" s="42" t="str">
        <f t="shared" si="3"/>
        <v>SANTANDER</v>
      </c>
      <c r="B60" s="41">
        <f t="shared" si="4"/>
        <v>4858683</v>
      </c>
      <c r="C60" s="41">
        <f t="shared" si="5"/>
        <v>5516465</v>
      </c>
      <c r="D60" s="41">
        <f t="shared" si="6"/>
        <v>18</v>
      </c>
      <c r="E60" s="42" t="str">
        <f t="shared" si="2"/>
        <v>ALICANTE</v>
      </c>
      <c r="F60" s="42">
        <f t="shared" si="9"/>
        <v>2960344</v>
      </c>
      <c r="G60" s="42">
        <f t="shared" si="8"/>
        <v>2801360</v>
      </c>
    </row>
    <row r="61" spans="1:7" x14ac:dyDescent="0.25">
      <c r="A61" s="42" t="str">
        <f t="shared" si="3"/>
        <v>SEVILLA</v>
      </c>
      <c r="B61" s="41">
        <f t="shared" si="4"/>
        <v>4447627</v>
      </c>
      <c r="C61" s="41">
        <f t="shared" si="5"/>
        <v>3989216</v>
      </c>
      <c r="D61" s="41">
        <f t="shared" si="6"/>
        <v>20</v>
      </c>
      <c r="E61" s="42" t="str">
        <f t="shared" si="2"/>
        <v>MOTRIL</v>
      </c>
      <c r="F61" s="42">
        <f t="shared" si="9"/>
        <v>2406576</v>
      </c>
      <c r="G61" s="42">
        <f t="shared" si="8"/>
        <v>2279770</v>
      </c>
    </row>
    <row r="62" spans="1:7" x14ac:dyDescent="0.25">
      <c r="A62" s="42" t="str">
        <f t="shared" si="3"/>
        <v>TARRAGONA</v>
      </c>
      <c r="B62" s="41">
        <f t="shared" si="4"/>
        <v>25998800</v>
      </c>
      <c r="C62" s="41">
        <f t="shared" si="5"/>
        <v>25367169</v>
      </c>
      <c r="D62" s="41">
        <f t="shared" si="6"/>
        <v>5</v>
      </c>
      <c r="E62" s="42" t="str">
        <f t="shared" si="2"/>
        <v>CEUTA</v>
      </c>
      <c r="F62" s="42">
        <f t="shared" si="9"/>
        <v>1570678</v>
      </c>
      <c r="G62" s="42">
        <f t="shared" si="8"/>
        <v>1231601</v>
      </c>
    </row>
    <row r="63" spans="1:7" x14ac:dyDescent="0.25">
      <c r="A63" s="42" t="str">
        <f t="shared" si="3"/>
        <v>VALENCIA</v>
      </c>
      <c r="B63" s="41">
        <f t="shared" si="4"/>
        <v>38791310</v>
      </c>
      <c r="C63" s="41">
        <f t="shared" si="5"/>
        <v>33930211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1485657</v>
      </c>
      <c r="G63" s="42">
        <f t="shared" si="8"/>
        <v>1531975</v>
      </c>
    </row>
    <row r="64" spans="1:7" x14ac:dyDescent="0.25">
      <c r="A64" s="42" t="str">
        <f t="shared" si="3"/>
        <v>VIGO</v>
      </c>
      <c r="B64" s="41">
        <f t="shared" si="4"/>
        <v>3920666</v>
      </c>
      <c r="C64" s="41">
        <f t="shared" si="5"/>
        <v>3560544</v>
      </c>
      <c r="D64" s="41">
        <f t="shared" si="6"/>
        <v>21</v>
      </c>
      <c r="E64" s="42" t="str">
        <f t="shared" si="2"/>
        <v>VILAGARCIA</v>
      </c>
      <c r="F64" s="42">
        <f t="shared" si="9"/>
        <v>964812</v>
      </c>
      <c r="G64" s="42">
        <f t="shared" si="8"/>
        <v>964000</v>
      </c>
    </row>
    <row r="65" spans="1:7" x14ac:dyDescent="0.25">
      <c r="A65" s="42" t="str">
        <f t="shared" si="3"/>
        <v>VILAGARCIA</v>
      </c>
      <c r="B65" s="41">
        <f t="shared" si="4"/>
        <v>964812</v>
      </c>
      <c r="C65" s="41">
        <f t="shared" si="5"/>
        <v>964000</v>
      </c>
      <c r="D65" s="41">
        <f t="shared" si="6"/>
        <v>27</v>
      </c>
      <c r="E65" s="42" t="str">
        <f t="shared" si="2"/>
        <v>MELILLA</v>
      </c>
      <c r="F65" s="42">
        <f t="shared" si="9"/>
        <v>679880</v>
      </c>
      <c r="G65" s="42">
        <f t="shared" si="8"/>
        <v>674090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743372</v>
      </c>
      <c r="C7" s="37">
        <v>385905</v>
      </c>
      <c r="D7" s="37">
        <v>7112277</v>
      </c>
      <c r="E7" s="37">
        <v>6827217</v>
      </c>
      <c r="F7" s="10">
        <f>((E7*100)/D7)-100</f>
        <v>-4.0079991260182908</v>
      </c>
      <c r="G7" s="1"/>
      <c r="H7" s="1"/>
      <c r="I7" s="1"/>
    </row>
    <row r="8" spans="1:12" x14ac:dyDescent="0.25">
      <c r="A8" s="11" t="s">
        <v>42</v>
      </c>
      <c r="B8" s="38">
        <v>14579</v>
      </c>
      <c r="C8" s="38">
        <v>15626</v>
      </c>
      <c r="D8" s="38">
        <v>124163</v>
      </c>
      <c r="E8" s="38">
        <v>153964</v>
      </c>
      <c r="F8" s="13">
        <f t="shared" ref="F8:F35" si="0">((E8*100)/D8)-100</f>
        <v>24.001514138672547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6094</v>
      </c>
      <c r="E9" s="37">
        <v>5051</v>
      </c>
      <c r="F9" s="10">
        <f t="shared" si="0"/>
        <v>-17.115195274040033</v>
      </c>
      <c r="G9" s="1"/>
      <c r="H9" s="1"/>
      <c r="I9" s="1"/>
    </row>
    <row r="10" spans="1:12" x14ac:dyDescent="0.25">
      <c r="A10" s="11" t="s">
        <v>44</v>
      </c>
      <c r="B10" s="38">
        <v>71583</v>
      </c>
      <c r="C10" s="38">
        <v>57598</v>
      </c>
      <c r="D10" s="38">
        <v>614637</v>
      </c>
      <c r="E10" s="38">
        <v>669104</v>
      </c>
      <c r="F10" s="13">
        <f t="shared" si="0"/>
        <v>8.861653301054119</v>
      </c>
      <c r="G10" s="1"/>
      <c r="H10" s="1"/>
      <c r="I10" s="1"/>
    </row>
    <row r="11" spans="1:12" x14ac:dyDescent="0.25">
      <c r="A11" s="8" t="s">
        <v>45</v>
      </c>
      <c r="B11" s="37">
        <v>1625050</v>
      </c>
      <c r="C11" s="37">
        <v>2268933</v>
      </c>
      <c r="D11" s="37">
        <v>16389038</v>
      </c>
      <c r="E11" s="37">
        <v>19081728</v>
      </c>
      <c r="F11" s="10">
        <f t="shared" si="0"/>
        <v>16.429823397810168</v>
      </c>
      <c r="G11" s="1"/>
      <c r="H11" s="1"/>
      <c r="I11" s="1"/>
    </row>
    <row r="12" spans="1:12" x14ac:dyDescent="0.25">
      <c r="A12" s="11" t="s">
        <v>46</v>
      </c>
      <c r="B12" s="38">
        <v>4989</v>
      </c>
      <c r="C12" s="38">
        <v>5012</v>
      </c>
      <c r="D12" s="38">
        <v>100247</v>
      </c>
      <c r="E12" s="38">
        <v>61939</v>
      </c>
      <c r="F12" s="13">
        <f t="shared" si="0"/>
        <v>-38.213612377427751</v>
      </c>
      <c r="G12" s="1"/>
      <c r="H12" s="1"/>
      <c r="I12" s="1"/>
    </row>
    <row r="13" spans="1:12" x14ac:dyDescent="0.25">
      <c r="A13" s="8" t="s">
        <v>47</v>
      </c>
      <c r="B13" s="37">
        <v>135838</v>
      </c>
      <c r="C13" s="37">
        <v>229487</v>
      </c>
      <c r="D13" s="37">
        <v>1757118</v>
      </c>
      <c r="E13" s="37">
        <v>1905977</v>
      </c>
      <c r="F13" s="10">
        <f t="shared" si="0"/>
        <v>8.4717702510588424</v>
      </c>
      <c r="G13" s="1"/>
      <c r="H13" s="1"/>
      <c r="I13" s="1"/>
    </row>
    <row r="14" spans="1:12" x14ac:dyDescent="0.25">
      <c r="A14" s="11" t="s">
        <v>48</v>
      </c>
      <c r="B14" s="38">
        <v>872622</v>
      </c>
      <c r="C14" s="38">
        <v>756968</v>
      </c>
      <c r="D14" s="38">
        <v>10494878</v>
      </c>
      <c r="E14" s="38">
        <v>8533721</v>
      </c>
      <c r="F14" s="13">
        <f t="shared" si="0"/>
        <v>-18.686801313936186</v>
      </c>
      <c r="G14" s="1"/>
      <c r="H14" s="1"/>
      <c r="I14" s="1"/>
    </row>
    <row r="15" spans="1:12" x14ac:dyDescent="0.25">
      <c r="A15" s="8" t="s">
        <v>49</v>
      </c>
      <c r="B15" s="37">
        <v>1934805</v>
      </c>
      <c r="C15" s="37">
        <v>2011310</v>
      </c>
      <c r="D15" s="37">
        <v>16466133</v>
      </c>
      <c r="E15" s="37">
        <v>18637875</v>
      </c>
      <c r="F15" s="10">
        <f t="shared" si="0"/>
        <v>13.189144044931496</v>
      </c>
      <c r="G15" s="1"/>
      <c r="H15" s="1"/>
      <c r="I15" s="1"/>
    </row>
    <row r="16" spans="1:12" x14ac:dyDescent="0.25">
      <c r="A16" s="11" t="s">
        <v>50</v>
      </c>
      <c r="B16" s="38">
        <v>1652816</v>
      </c>
      <c r="C16" s="38">
        <v>1599617</v>
      </c>
      <c r="D16" s="38">
        <v>17167166</v>
      </c>
      <c r="E16" s="38">
        <v>16039809</v>
      </c>
      <c r="F16" s="13">
        <f t="shared" si="0"/>
        <v>-6.5669371403526924</v>
      </c>
      <c r="G16" s="1"/>
      <c r="H16" s="1"/>
      <c r="I16" s="1"/>
    </row>
    <row r="17" spans="1:9" x14ac:dyDescent="0.25">
      <c r="A17" s="8" t="s">
        <v>51</v>
      </c>
      <c r="B17" s="37">
        <v>635739</v>
      </c>
      <c r="C17" s="37">
        <v>638504</v>
      </c>
      <c r="D17" s="37">
        <v>7672852</v>
      </c>
      <c r="E17" s="37">
        <v>6841871</v>
      </c>
      <c r="F17" s="10">
        <f t="shared" si="0"/>
        <v>-10.830145036030927</v>
      </c>
      <c r="G17" s="1"/>
      <c r="H17" s="1"/>
      <c r="I17" s="1"/>
    </row>
    <row r="18" spans="1:9" x14ac:dyDescent="0.25">
      <c r="A18" s="11" t="s">
        <v>52</v>
      </c>
      <c r="B18" s="38">
        <v>52916</v>
      </c>
      <c r="C18" s="38">
        <v>63875</v>
      </c>
      <c r="D18" s="38">
        <v>460532</v>
      </c>
      <c r="E18" s="38">
        <v>785182</v>
      </c>
      <c r="F18" s="13">
        <f t="shared" si="0"/>
        <v>70.494558467164069</v>
      </c>
      <c r="G18" s="1"/>
      <c r="H18" s="1"/>
      <c r="I18" s="1"/>
    </row>
    <row r="19" spans="1:9" x14ac:dyDescent="0.25">
      <c r="A19" s="8" t="s">
        <v>53</v>
      </c>
      <c r="B19" s="37">
        <v>67442</v>
      </c>
      <c r="C19" s="37">
        <v>101250</v>
      </c>
      <c r="D19" s="37">
        <v>677733</v>
      </c>
      <c r="E19" s="37">
        <v>790968</v>
      </c>
      <c r="F19" s="10">
        <f t="shared" si="0"/>
        <v>16.707907096157342</v>
      </c>
      <c r="G19" s="1"/>
      <c r="H19" s="1"/>
      <c r="I19" s="1"/>
    </row>
    <row r="20" spans="1:9" x14ac:dyDescent="0.25">
      <c r="A20" s="11" t="s">
        <v>54</v>
      </c>
      <c r="B20" s="38">
        <v>113631</v>
      </c>
      <c r="C20" s="38">
        <v>111583</v>
      </c>
      <c r="D20" s="38">
        <v>1172898</v>
      </c>
      <c r="E20" s="38">
        <v>1103554</v>
      </c>
      <c r="F20" s="13">
        <f t="shared" si="0"/>
        <v>-5.9121935581781173</v>
      </c>
      <c r="G20" s="1"/>
      <c r="H20" s="1"/>
      <c r="I20" s="1"/>
    </row>
    <row r="21" spans="1:9" x14ac:dyDescent="0.25">
      <c r="A21" s="8" t="s">
        <v>55</v>
      </c>
      <c r="B21" s="37">
        <v>972747</v>
      </c>
      <c r="C21" s="37">
        <v>1050213</v>
      </c>
      <c r="D21" s="37">
        <v>10320224</v>
      </c>
      <c r="E21" s="37">
        <v>10654763</v>
      </c>
      <c r="F21" s="10">
        <f t="shared" si="0"/>
        <v>3.2415866167246037</v>
      </c>
      <c r="G21" s="1"/>
      <c r="H21" s="1"/>
      <c r="I21" s="1"/>
    </row>
    <row r="22" spans="1:9" x14ac:dyDescent="0.25">
      <c r="A22" s="11" t="s">
        <v>56</v>
      </c>
      <c r="B22" s="38">
        <v>351433</v>
      </c>
      <c r="C22" s="38">
        <v>448522</v>
      </c>
      <c r="D22" s="38">
        <v>4079343</v>
      </c>
      <c r="E22" s="38">
        <v>3832451</v>
      </c>
      <c r="F22" s="13">
        <f t="shared" si="0"/>
        <v>-6.0522490999163381</v>
      </c>
      <c r="G22" s="1"/>
      <c r="H22" s="1"/>
      <c r="I22" s="1"/>
    </row>
    <row r="23" spans="1:9" x14ac:dyDescent="0.25">
      <c r="A23" s="8" t="s">
        <v>57</v>
      </c>
      <c r="B23" s="37">
        <v>3714</v>
      </c>
      <c r="C23" s="37">
        <v>5060</v>
      </c>
      <c r="D23" s="37">
        <v>70396</v>
      </c>
      <c r="E23" s="37">
        <v>42559</v>
      </c>
      <c r="F23" s="10">
        <f t="shared" si="0"/>
        <v>-39.54343996818001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13</v>
      </c>
      <c r="D24" s="38">
        <v>0</v>
      </c>
      <c r="E24" s="38">
        <v>952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6818</v>
      </c>
      <c r="C25" s="37">
        <v>5568</v>
      </c>
      <c r="D25" s="37">
        <v>62913</v>
      </c>
      <c r="E25" s="37">
        <v>63319</v>
      </c>
      <c r="F25" s="10">
        <f t="shared" si="0"/>
        <v>0.64533562220844942</v>
      </c>
      <c r="G25" s="1"/>
      <c r="H25" s="1"/>
      <c r="I25" s="1"/>
    </row>
    <row r="26" spans="1:9" x14ac:dyDescent="0.25">
      <c r="A26" s="11" t="s">
        <v>60</v>
      </c>
      <c r="B26" s="38">
        <v>99406</v>
      </c>
      <c r="C26" s="38">
        <v>142214</v>
      </c>
      <c r="D26" s="38">
        <v>1090298</v>
      </c>
      <c r="E26" s="38">
        <v>1213657</v>
      </c>
      <c r="F26" s="13">
        <f t="shared" si="0"/>
        <v>11.314246196911299</v>
      </c>
      <c r="G26" s="1"/>
      <c r="H26" s="1"/>
      <c r="I26" s="1"/>
    </row>
    <row r="27" spans="1:9" x14ac:dyDescent="0.25">
      <c r="A27" s="8" t="s">
        <v>61</v>
      </c>
      <c r="B27" s="37">
        <v>483</v>
      </c>
      <c r="C27" s="37">
        <v>0</v>
      </c>
      <c r="D27" s="37">
        <v>2020</v>
      </c>
      <c r="E27" s="37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8">
        <v>649304</v>
      </c>
      <c r="C28" s="38">
        <v>873635</v>
      </c>
      <c r="D28" s="38">
        <v>8064743</v>
      </c>
      <c r="E28" s="38">
        <v>8161430</v>
      </c>
      <c r="F28" s="13">
        <f t="shared" si="0"/>
        <v>1.1988850729651261</v>
      </c>
      <c r="G28" s="1"/>
      <c r="H28" s="1"/>
      <c r="I28" s="1"/>
    </row>
    <row r="29" spans="1:9" x14ac:dyDescent="0.25">
      <c r="A29" s="8" t="s">
        <v>63</v>
      </c>
      <c r="B29" s="37">
        <v>25092</v>
      </c>
      <c r="C29" s="37">
        <v>47670</v>
      </c>
      <c r="D29" s="37">
        <v>245248</v>
      </c>
      <c r="E29" s="37">
        <v>355488</v>
      </c>
      <c r="F29" s="10">
        <f t="shared" si="0"/>
        <v>44.950417536534445</v>
      </c>
      <c r="G29" s="1"/>
      <c r="H29" s="1"/>
      <c r="I29" s="1"/>
    </row>
    <row r="30" spans="1:9" x14ac:dyDescent="0.25">
      <c r="A30" s="11" t="s">
        <v>64</v>
      </c>
      <c r="B30" s="38">
        <v>21194</v>
      </c>
      <c r="C30" s="38">
        <v>22108</v>
      </c>
      <c r="D30" s="38">
        <v>307562</v>
      </c>
      <c r="E30" s="38">
        <v>299267</v>
      </c>
      <c r="F30" s="13">
        <f t="shared" si="0"/>
        <v>-2.697017186778595</v>
      </c>
      <c r="G30" s="1"/>
      <c r="H30" s="1"/>
      <c r="I30" s="1"/>
    </row>
    <row r="31" spans="1:9" x14ac:dyDescent="0.25">
      <c r="A31" s="8" t="s">
        <v>65</v>
      </c>
      <c r="B31" s="37">
        <v>1639781</v>
      </c>
      <c r="C31" s="37">
        <v>1408450</v>
      </c>
      <c r="D31" s="37">
        <v>14698330</v>
      </c>
      <c r="E31" s="37">
        <v>15405906</v>
      </c>
      <c r="F31" s="10">
        <f t="shared" si="0"/>
        <v>4.8139890722279404</v>
      </c>
      <c r="G31" s="1"/>
      <c r="H31" s="1"/>
      <c r="I31" s="1"/>
    </row>
    <row r="32" spans="1:9" x14ac:dyDescent="0.25">
      <c r="A32" s="11" t="s">
        <v>66</v>
      </c>
      <c r="B32" s="38">
        <v>69652</v>
      </c>
      <c r="C32" s="38">
        <v>445948</v>
      </c>
      <c r="D32" s="38">
        <v>1194950</v>
      </c>
      <c r="E32" s="38">
        <v>3396407</v>
      </c>
      <c r="F32" s="13">
        <f t="shared" si="0"/>
        <v>184.23005146658858</v>
      </c>
      <c r="G32" s="1"/>
      <c r="H32" s="1"/>
      <c r="I32" s="1"/>
    </row>
    <row r="33" spans="1:9" x14ac:dyDescent="0.25">
      <c r="A33" s="8" t="s">
        <v>67</v>
      </c>
      <c r="B33" s="37">
        <v>1981</v>
      </c>
      <c r="C33" s="37">
        <v>6551</v>
      </c>
      <c r="D33" s="37">
        <v>50073</v>
      </c>
      <c r="E33" s="37">
        <v>76626</v>
      </c>
      <c r="F33" s="10">
        <f t="shared" si="0"/>
        <v>53.02857827571745</v>
      </c>
      <c r="G33" s="1"/>
      <c r="H33" s="1"/>
      <c r="I33" s="1"/>
    </row>
    <row r="34" spans="1:9" x14ac:dyDescent="0.25">
      <c r="A34" s="11" t="s">
        <v>68</v>
      </c>
      <c r="B34" s="38">
        <v>34633</v>
      </c>
      <c r="C34" s="38">
        <v>20498</v>
      </c>
      <c r="D34" s="38">
        <v>299350</v>
      </c>
      <c r="E34" s="38">
        <v>279058</v>
      </c>
      <c r="F34" s="13">
        <f t="shared" si="0"/>
        <v>-6.7786871555035901</v>
      </c>
      <c r="G34" s="1"/>
      <c r="H34" s="1"/>
      <c r="I34" s="1"/>
    </row>
    <row r="35" spans="1:9" x14ac:dyDescent="0.25">
      <c r="A35" s="14" t="s">
        <v>69</v>
      </c>
      <c r="B35" s="15">
        <f>SUM(B7:B34)</f>
        <v>11801620</v>
      </c>
      <c r="C35" s="15">
        <f t="shared" ref="C35:E35" si="1">SUM(C7:C34)</f>
        <v>12722118</v>
      </c>
      <c r="D35" s="15">
        <f t="shared" si="1"/>
        <v>120701216</v>
      </c>
      <c r="E35" s="15">
        <f t="shared" si="1"/>
        <v>125219843</v>
      </c>
      <c r="F35" s="16">
        <f t="shared" si="0"/>
        <v>3.7436466257307615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6827217</v>
      </c>
      <c r="C38" s="41">
        <f>D7</f>
        <v>7112277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19081728</v>
      </c>
      <c r="G38" s="42">
        <f>LOOKUP(E38,$A$38:$A$65,$C$38:$C$65)</f>
        <v>16389038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153964</v>
      </c>
      <c r="C39" s="41">
        <f t="shared" ref="C39:C65" si="5">D8</f>
        <v>124163</v>
      </c>
      <c r="D39" s="41">
        <f t="shared" ref="D39:D65" si="6">_xlfn.RANK.EQ(B39,$B$38:$B$65)+COUNTIF($B$38:$B$65,B39)-1</f>
        <v>21</v>
      </c>
      <c r="E39" s="42" t="str">
        <f t="shared" si="2"/>
        <v>BILBAO</v>
      </c>
      <c r="F39" s="42">
        <f t="shared" ref="F39:F54" si="7">LOOKUP(E39,$A$38:$A$65,$B$38:$B$65)</f>
        <v>18637875</v>
      </c>
      <c r="G39" s="42">
        <f t="shared" ref="G39:G65" si="8">LOOKUP(E39,$A$38:$A$65,$C$38:$C$65)</f>
        <v>16466133</v>
      </c>
    </row>
    <row r="40" spans="1:9" x14ac:dyDescent="0.25">
      <c r="A40" s="42" t="str">
        <f t="shared" si="3"/>
        <v>ALMERIA</v>
      </c>
      <c r="B40" s="41">
        <f t="shared" si="4"/>
        <v>5051</v>
      </c>
      <c r="C40" s="41">
        <f t="shared" si="5"/>
        <v>6094</v>
      </c>
      <c r="D40" s="41">
        <f t="shared" si="6"/>
        <v>26</v>
      </c>
      <c r="E40" s="42" t="str">
        <f t="shared" si="2"/>
        <v>CARTAGENA</v>
      </c>
      <c r="F40" s="42">
        <f t="shared" si="7"/>
        <v>16039809</v>
      </c>
      <c r="G40" s="42">
        <f t="shared" si="8"/>
        <v>17167166</v>
      </c>
    </row>
    <row r="41" spans="1:9" x14ac:dyDescent="0.25">
      <c r="A41" s="42" t="str">
        <f t="shared" si="3"/>
        <v>AVILES</v>
      </c>
      <c r="B41" s="41">
        <f t="shared" si="4"/>
        <v>669104</v>
      </c>
      <c r="C41" s="41">
        <f t="shared" si="5"/>
        <v>614637</v>
      </c>
      <c r="D41" s="41">
        <f t="shared" si="6"/>
        <v>17</v>
      </c>
      <c r="E41" s="42" t="str">
        <f t="shared" si="2"/>
        <v>TARRAGONA</v>
      </c>
      <c r="F41" s="42">
        <f t="shared" si="7"/>
        <v>15405906</v>
      </c>
      <c r="G41" s="42">
        <f t="shared" si="8"/>
        <v>14698330</v>
      </c>
    </row>
    <row r="42" spans="1:9" x14ac:dyDescent="0.25">
      <c r="A42" s="42" t="str">
        <f t="shared" si="3"/>
        <v>BAHIA DE ALGECIRAS</v>
      </c>
      <c r="B42" s="41">
        <f t="shared" si="4"/>
        <v>19081728</v>
      </c>
      <c r="C42" s="41">
        <f t="shared" si="5"/>
        <v>16389038</v>
      </c>
      <c r="D42" s="41">
        <f t="shared" si="6"/>
        <v>1</v>
      </c>
      <c r="E42" s="42" t="str">
        <f t="shared" si="2"/>
        <v>HUELVA</v>
      </c>
      <c r="F42" s="42">
        <f t="shared" si="7"/>
        <v>10654763</v>
      </c>
      <c r="G42" s="42">
        <f t="shared" si="8"/>
        <v>10320224</v>
      </c>
    </row>
    <row r="43" spans="1:9" x14ac:dyDescent="0.25">
      <c r="A43" s="42" t="str">
        <f t="shared" si="3"/>
        <v>BAHIA DE CADIZ</v>
      </c>
      <c r="B43" s="41">
        <f t="shared" si="4"/>
        <v>61939</v>
      </c>
      <c r="C43" s="41">
        <f t="shared" si="5"/>
        <v>100247</v>
      </c>
      <c r="D43" s="41">
        <f t="shared" si="6"/>
        <v>24</v>
      </c>
      <c r="E43" s="42" t="str">
        <f t="shared" si="2"/>
        <v>BARCELONA</v>
      </c>
      <c r="F43" s="42">
        <f t="shared" si="7"/>
        <v>8533721</v>
      </c>
      <c r="G43" s="42">
        <f t="shared" si="8"/>
        <v>10494878</v>
      </c>
    </row>
    <row r="44" spans="1:9" x14ac:dyDescent="0.25">
      <c r="A44" s="42" t="str">
        <f t="shared" si="3"/>
        <v>BALEARES</v>
      </c>
      <c r="B44" s="41">
        <f t="shared" si="4"/>
        <v>1905977</v>
      </c>
      <c r="C44" s="41">
        <f t="shared" si="5"/>
        <v>1757118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8161430</v>
      </c>
      <c r="G44" s="42">
        <f t="shared" si="8"/>
        <v>8064743</v>
      </c>
    </row>
    <row r="45" spans="1:9" x14ac:dyDescent="0.25">
      <c r="A45" s="42" t="str">
        <f t="shared" si="3"/>
        <v>BARCELONA</v>
      </c>
      <c r="B45" s="41">
        <f t="shared" si="4"/>
        <v>8533721</v>
      </c>
      <c r="C45" s="41">
        <f t="shared" si="5"/>
        <v>10494878</v>
      </c>
      <c r="D45" s="41">
        <f t="shared" si="6"/>
        <v>6</v>
      </c>
      <c r="E45" s="42" t="str">
        <f t="shared" si="2"/>
        <v>CASTELLON</v>
      </c>
      <c r="F45" s="42">
        <f t="shared" si="7"/>
        <v>6841871</v>
      </c>
      <c r="G45" s="42">
        <f t="shared" si="8"/>
        <v>7672852</v>
      </c>
    </row>
    <row r="46" spans="1:9" x14ac:dyDescent="0.25">
      <c r="A46" s="42" t="str">
        <f t="shared" si="3"/>
        <v>BILBAO</v>
      </c>
      <c r="B46" s="41">
        <f t="shared" si="4"/>
        <v>18637875</v>
      </c>
      <c r="C46" s="41">
        <f t="shared" si="5"/>
        <v>16466133</v>
      </c>
      <c r="D46" s="41">
        <f t="shared" si="6"/>
        <v>2</v>
      </c>
      <c r="E46" s="42" t="str">
        <f t="shared" si="2"/>
        <v>A CORUÑA</v>
      </c>
      <c r="F46" s="42">
        <f t="shared" si="7"/>
        <v>6827217</v>
      </c>
      <c r="G46" s="42">
        <f t="shared" si="8"/>
        <v>7112277</v>
      </c>
    </row>
    <row r="47" spans="1:9" x14ac:dyDescent="0.25">
      <c r="A47" s="42" t="str">
        <f t="shared" si="3"/>
        <v>CARTAGENA</v>
      </c>
      <c r="B47" s="41">
        <f t="shared" si="4"/>
        <v>16039809</v>
      </c>
      <c r="C47" s="41">
        <f t="shared" si="5"/>
        <v>17167166</v>
      </c>
      <c r="D47" s="41">
        <f t="shared" si="6"/>
        <v>3</v>
      </c>
      <c r="E47" s="42" t="str">
        <f t="shared" si="2"/>
        <v>LAS PALMAS</v>
      </c>
      <c r="F47" s="42">
        <f t="shared" si="7"/>
        <v>3832451</v>
      </c>
      <c r="G47" s="42">
        <f t="shared" si="8"/>
        <v>4079343</v>
      </c>
    </row>
    <row r="48" spans="1:9" x14ac:dyDescent="0.25">
      <c r="A48" s="42" t="str">
        <f t="shared" si="3"/>
        <v>CASTELLON</v>
      </c>
      <c r="B48" s="41">
        <f t="shared" si="4"/>
        <v>6841871</v>
      </c>
      <c r="C48" s="41">
        <f t="shared" si="5"/>
        <v>7672852</v>
      </c>
      <c r="D48" s="41">
        <f t="shared" si="6"/>
        <v>8</v>
      </c>
      <c r="E48" s="42" t="str">
        <f t="shared" si="2"/>
        <v>VALENCIA</v>
      </c>
      <c r="F48" s="42">
        <f t="shared" si="7"/>
        <v>3396407</v>
      </c>
      <c r="G48" s="42">
        <f t="shared" si="8"/>
        <v>1194950</v>
      </c>
    </row>
    <row r="49" spans="1:7" x14ac:dyDescent="0.25">
      <c r="A49" s="42" t="str">
        <f t="shared" si="3"/>
        <v>CEUTA</v>
      </c>
      <c r="B49" s="41">
        <f t="shared" si="4"/>
        <v>785182</v>
      </c>
      <c r="C49" s="41">
        <f t="shared" si="5"/>
        <v>460532</v>
      </c>
      <c r="D49" s="41">
        <f t="shared" si="6"/>
        <v>16</v>
      </c>
      <c r="E49" s="42" t="str">
        <f t="shared" si="2"/>
        <v>BALEARES</v>
      </c>
      <c r="F49" s="42">
        <f t="shared" si="7"/>
        <v>1905977</v>
      </c>
      <c r="G49" s="42">
        <f t="shared" si="8"/>
        <v>1757118</v>
      </c>
    </row>
    <row r="50" spans="1:7" x14ac:dyDescent="0.25">
      <c r="A50" s="42" t="str">
        <f t="shared" si="3"/>
        <v>FERROL-SAN CIBRAO</v>
      </c>
      <c r="B50" s="41">
        <f t="shared" si="4"/>
        <v>790968</v>
      </c>
      <c r="C50" s="41">
        <f t="shared" si="5"/>
        <v>677733</v>
      </c>
      <c r="D50" s="41">
        <f t="shared" si="6"/>
        <v>15</v>
      </c>
      <c r="E50" s="42" t="str">
        <f t="shared" si="2"/>
        <v>MOTRIL</v>
      </c>
      <c r="F50" s="42">
        <f t="shared" si="7"/>
        <v>1213657</v>
      </c>
      <c r="G50" s="42">
        <f t="shared" si="8"/>
        <v>1090298</v>
      </c>
    </row>
    <row r="51" spans="1:7" x14ac:dyDescent="0.25">
      <c r="A51" s="42" t="str">
        <f t="shared" si="3"/>
        <v>GIJON</v>
      </c>
      <c r="B51" s="41">
        <f t="shared" si="4"/>
        <v>1103554</v>
      </c>
      <c r="C51" s="41">
        <f t="shared" si="5"/>
        <v>1172898</v>
      </c>
      <c r="D51" s="41">
        <f t="shared" si="6"/>
        <v>14</v>
      </c>
      <c r="E51" s="42" t="str">
        <f t="shared" si="2"/>
        <v>GIJON</v>
      </c>
      <c r="F51" s="42">
        <f t="shared" si="7"/>
        <v>1103554</v>
      </c>
      <c r="G51" s="42">
        <f t="shared" si="8"/>
        <v>1172898</v>
      </c>
    </row>
    <row r="52" spans="1:7" x14ac:dyDescent="0.25">
      <c r="A52" s="42" t="str">
        <f t="shared" si="3"/>
        <v>HUELVA</v>
      </c>
      <c r="B52" s="41">
        <f t="shared" si="4"/>
        <v>10654763</v>
      </c>
      <c r="C52" s="41">
        <f t="shared" si="5"/>
        <v>10320224</v>
      </c>
      <c r="D52" s="41">
        <f t="shared" si="6"/>
        <v>5</v>
      </c>
      <c r="E52" s="42" t="str">
        <f t="shared" si="2"/>
        <v>FERROL-SAN CIBRAO</v>
      </c>
      <c r="F52" s="42">
        <f t="shared" si="7"/>
        <v>790968</v>
      </c>
      <c r="G52" s="42">
        <f t="shared" si="8"/>
        <v>677733</v>
      </c>
    </row>
    <row r="53" spans="1:7" x14ac:dyDescent="0.25">
      <c r="A53" s="42" t="str">
        <f t="shared" si="3"/>
        <v>LAS PALMAS</v>
      </c>
      <c r="B53" s="41">
        <f t="shared" si="4"/>
        <v>3832451</v>
      </c>
      <c r="C53" s="41">
        <f t="shared" si="5"/>
        <v>4079343</v>
      </c>
      <c r="D53" s="41">
        <f t="shared" si="6"/>
        <v>10</v>
      </c>
      <c r="E53" s="42" t="str">
        <f t="shared" si="2"/>
        <v>CEUTA</v>
      </c>
      <c r="F53" s="42">
        <f t="shared" si="7"/>
        <v>785182</v>
      </c>
      <c r="G53" s="42">
        <f t="shared" si="8"/>
        <v>460532</v>
      </c>
    </row>
    <row r="54" spans="1:7" x14ac:dyDescent="0.25">
      <c r="A54" s="42" t="str">
        <f t="shared" si="3"/>
        <v>MALAGA</v>
      </c>
      <c r="B54" s="41">
        <f t="shared" si="4"/>
        <v>42559</v>
      </c>
      <c r="C54" s="41">
        <f t="shared" si="5"/>
        <v>70396</v>
      </c>
      <c r="D54" s="41">
        <f t="shared" si="6"/>
        <v>25</v>
      </c>
      <c r="E54" s="42" t="str">
        <f t="shared" si="2"/>
        <v>AVILES</v>
      </c>
      <c r="F54" s="42">
        <f t="shared" si="7"/>
        <v>669104</v>
      </c>
      <c r="G54" s="42">
        <f t="shared" si="8"/>
        <v>614637</v>
      </c>
    </row>
    <row r="55" spans="1:7" x14ac:dyDescent="0.25">
      <c r="A55" s="42" t="str">
        <f t="shared" si="3"/>
        <v>MARIN Y RIA DE PONTEVEDRA</v>
      </c>
      <c r="B55" s="41">
        <f t="shared" si="4"/>
        <v>952</v>
      </c>
      <c r="C55" s="41">
        <f t="shared" si="5"/>
        <v>0</v>
      </c>
      <c r="D55" s="41">
        <f t="shared" si="6"/>
        <v>27</v>
      </c>
      <c r="E55" s="42" t="str">
        <f t="shared" si="2"/>
        <v>SANTANDER</v>
      </c>
      <c r="F55" s="42">
        <f t="shared" ref="F55:F65" si="9">LOOKUP(E55,$A$38:$A$65,$B$38:$B$65)</f>
        <v>355488</v>
      </c>
      <c r="G55" s="42">
        <f t="shared" si="8"/>
        <v>245248</v>
      </c>
    </row>
    <row r="56" spans="1:7" x14ac:dyDescent="0.25">
      <c r="A56" s="42" t="str">
        <f t="shared" si="3"/>
        <v>MELILLA</v>
      </c>
      <c r="B56" s="41">
        <f t="shared" si="4"/>
        <v>63319</v>
      </c>
      <c r="C56" s="41">
        <f t="shared" si="5"/>
        <v>62913</v>
      </c>
      <c r="D56" s="41">
        <f t="shared" si="6"/>
        <v>23</v>
      </c>
      <c r="E56" s="42" t="str">
        <f t="shared" si="2"/>
        <v>SEVILLA</v>
      </c>
      <c r="F56" s="42">
        <f t="shared" si="9"/>
        <v>299267</v>
      </c>
      <c r="G56" s="42">
        <f t="shared" si="8"/>
        <v>307562</v>
      </c>
    </row>
    <row r="57" spans="1:7" x14ac:dyDescent="0.25">
      <c r="A57" s="42" t="str">
        <f t="shared" si="3"/>
        <v>MOTRIL</v>
      </c>
      <c r="B57" s="41">
        <f t="shared" si="4"/>
        <v>1213657</v>
      </c>
      <c r="C57" s="41">
        <f t="shared" si="5"/>
        <v>1090298</v>
      </c>
      <c r="D57" s="41">
        <f t="shared" si="6"/>
        <v>13</v>
      </c>
      <c r="E57" s="42" t="str">
        <f t="shared" si="2"/>
        <v>VILAGARCIA</v>
      </c>
      <c r="F57" s="42">
        <f t="shared" si="9"/>
        <v>279058</v>
      </c>
      <c r="G57" s="42">
        <f t="shared" si="8"/>
        <v>299350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2020</v>
      </c>
      <c r="D58" s="41">
        <f t="shared" si="6"/>
        <v>28</v>
      </c>
      <c r="E58" s="42" t="str">
        <f t="shared" si="2"/>
        <v>ALICANTE</v>
      </c>
      <c r="F58" s="42">
        <f t="shared" si="9"/>
        <v>153964</v>
      </c>
      <c r="G58" s="42">
        <f t="shared" si="8"/>
        <v>124163</v>
      </c>
    </row>
    <row r="59" spans="1:7" x14ac:dyDescent="0.25">
      <c r="A59" s="42" t="str">
        <f t="shared" si="3"/>
        <v>SANTA CRUZ DE TENERIFE</v>
      </c>
      <c r="B59" s="41">
        <f t="shared" si="4"/>
        <v>8161430</v>
      </c>
      <c r="C59" s="41">
        <f t="shared" si="5"/>
        <v>8064743</v>
      </c>
      <c r="D59" s="41">
        <f t="shared" si="6"/>
        <v>7</v>
      </c>
      <c r="E59" s="42" t="str">
        <f t="shared" si="2"/>
        <v>VIGO</v>
      </c>
      <c r="F59" s="42">
        <f t="shared" si="9"/>
        <v>76626</v>
      </c>
      <c r="G59" s="42">
        <f t="shared" si="8"/>
        <v>50073</v>
      </c>
    </row>
    <row r="60" spans="1:7" x14ac:dyDescent="0.25">
      <c r="A60" s="42" t="str">
        <f t="shared" si="3"/>
        <v>SANTANDER</v>
      </c>
      <c r="B60" s="41">
        <f t="shared" si="4"/>
        <v>355488</v>
      </c>
      <c r="C60" s="41">
        <f t="shared" si="5"/>
        <v>245248</v>
      </c>
      <c r="D60" s="41">
        <f t="shared" si="6"/>
        <v>18</v>
      </c>
      <c r="E60" s="42" t="str">
        <f t="shared" si="2"/>
        <v>MELILLA</v>
      </c>
      <c r="F60" s="42">
        <f t="shared" si="9"/>
        <v>63319</v>
      </c>
      <c r="G60" s="42">
        <f t="shared" si="8"/>
        <v>62913</v>
      </c>
    </row>
    <row r="61" spans="1:7" x14ac:dyDescent="0.25">
      <c r="A61" s="42" t="str">
        <f t="shared" si="3"/>
        <v>SEVILLA</v>
      </c>
      <c r="B61" s="41">
        <f t="shared" si="4"/>
        <v>299267</v>
      </c>
      <c r="C61" s="41">
        <f t="shared" si="5"/>
        <v>307562</v>
      </c>
      <c r="D61" s="41">
        <f t="shared" si="6"/>
        <v>19</v>
      </c>
      <c r="E61" s="42" t="str">
        <f t="shared" si="2"/>
        <v>BAHIA DE CADIZ</v>
      </c>
      <c r="F61" s="42">
        <f t="shared" si="9"/>
        <v>61939</v>
      </c>
      <c r="G61" s="42">
        <f t="shared" si="8"/>
        <v>100247</v>
      </c>
    </row>
    <row r="62" spans="1:7" x14ac:dyDescent="0.25">
      <c r="A62" s="42" t="str">
        <f t="shared" si="3"/>
        <v>TARRAGONA</v>
      </c>
      <c r="B62" s="41">
        <f t="shared" si="4"/>
        <v>15405906</v>
      </c>
      <c r="C62" s="41">
        <f t="shared" si="5"/>
        <v>14698330</v>
      </c>
      <c r="D62" s="41">
        <f t="shared" si="6"/>
        <v>4</v>
      </c>
      <c r="E62" s="42" t="str">
        <f t="shared" si="2"/>
        <v>MALAGA</v>
      </c>
      <c r="F62" s="42">
        <f t="shared" si="9"/>
        <v>42559</v>
      </c>
      <c r="G62" s="42">
        <f t="shared" si="8"/>
        <v>70396</v>
      </c>
    </row>
    <row r="63" spans="1:7" x14ac:dyDescent="0.25">
      <c r="A63" s="42" t="str">
        <f t="shared" si="3"/>
        <v>VALENCIA</v>
      </c>
      <c r="B63" s="41">
        <f t="shared" si="4"/>
        <v>3396407</v>
      </c>
      <c r="C63" s="41">
        <f t="shared" si="5"/>
        <v>1194950</v>
      </c>
      <c r="D63" s="41">
        <f t="shared" si="6"/>
        <v>11</v>
      </c>
      <c r="E63" s="42" t="str">
        <f t="shared" si="2"/>
        <v>ALMERIA</v>
      </c>
      <c r="F63" s="42">
        <f t="shared" si="9"/>
        <v>5051</v>
      </c>
      <c r="G63" s="42">
        <f t="shared" si="8"/>
        <v>6094</v>
      </c>
    </row>
    <row r="64" spans="1:7" x14ac:dyDescent="0.25">
      <c r="A64" s="42" t="str">
        <f t="shared" si="3"/>
        <v>VIGO</v>
      </c>
      <c r="B64" s="41">
        <f t="shared" si="4"/>
        <v>76626</v>
      </c>
      <c r="C64" s="41">
        <f t="shared" si="5"/>
        <v>50073</v>
      </c>
      <c r="D64" s="41">
        <f t="shared" si="6"/>
        <v>22</v>
      </c>
      <c r="E64" s="42" t="str">
        <f t="shared" si="2"/>
        <v>MARIN Y RIA DE PONTEVEDRA</v>
      </c>
      <c r="F64" s="42">
        <f t="shared" si="9"/>
        <v>952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279058</v>
      </c>
      <c r="C65" s="41">
        <f t="shared" si="5"/>
        <v>299350</v>
      </c>
      <c r="D65" s="41">
        <f t="shared" si="6"/>
        <v>20</v>
      </c>
      <c r="E65" s="42" t="str">
        <f t="shared" si="2"/>
        <v>PASAIA</v>
      </c>
      <c r="F65" s="42">
        <f t="shared" si="9"/>
        <v>0</v>
      </c>
      <c r="G65" s="42">
        <f t="shared" si="8"/>
        <v>2020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19">
        <v>268444</v>
      </c>
      <c r="C7" s="19">
        <v>367049</v>
      </c>
      <c r="D7" s="19">
        <v>3624767</v>
      </c>
      <c r="E7" s="19">
        <v>3417642</v>
      </c>
      <c r="F7" s="10">
        <f>((E7*100)/D7)-100</f>
        <v>-5.7141603860330861</v>
      </c>
      <c r="G7" s="1"/>
      <c r="H7" s="1"/>
      <c r="I7" s="1"/>
    </row>
    <row r="8" spans="1:12" x14ac:dyDescent="0.25">
      <c r="A8" s="11" t="s">
        <v>42</v>
      </c>
      <c r="B8" s="20">
        <v>92755</v>
      </c>
      <c r="C8" s="20">
        <v>90300</v>
      </c>
      <c r="D8" s="20">
        <v>1306792</v>
      </c>
      <c r="E8" s="20">
        <v>1339240</v>
      </c>
      <c r="F8" s="13">
        <f t="shared" ref="F8:F35" si="0">((E8*100)/D8)-100</f>
        <v>2.4830271382132736</v>
      </c>
      <c r="G8" s="1"/>
      <c r="H8" s="1"/>
      <c r="I8" s="1"/>
    </row>
    <row r="9" spans="1:12" x14ac:dyDescent="0.25">
      <c r="A9" s="8" t="s">
        <v>43</v>
      </c>
      <c r="B9" s="19">
        <v>694036</v>
      </c>
      <c r="C9" s="19">
        <v>702720</v>
      </c>
      <c r="D9" s="19">
        <v>5303130</v>
      </c>
      <c r="E9" s="19">
        <v>4905495</v>
      </c>
      <c r="F9" s="10">
        <f t="shared" si="0"/>
        <v>-7.4981190353621372</v>
      </c>
      <c r="G9" s="1"/>
      <c r="H9" s="1"/>
      <c r="I9" s="1"/>
    </row>
    <row r="10" spans="1:12" x14ac:dyDescent="0.25">
      <c r="A10" s="11" t="s">
        <v>44</v>
      </c>
      <c r="B10" s="20">
        <v>246088</v>
      </c>
      <c r="C10" s="20">
        <v>319030</v>
      </c>
      <c r="D10" s="20">
        <v>2497126</v>
      </c>
      <c r="E10" s="20">
        <v>3100618</v>
      </c>
      <c r="F10" s="13">
        <f t="shared" si="0"/>
        <v>24.167462915367508</v>
      </c>
      <c r="G10" s="1"/>
      <c r="H10" s="1"/>
      <c r="I10" s="1"/>
    </row>
    <row r="11" spans="1:12" x14ac:dyDescent="0.25">
      <c r="A11" s="8" t="s">
        <v>45</v>
      </c>
      <c r="B11" s="19">
        <v>133149</v>
      </c>
      <c r="C11" s="19">
        <v>216288</v>
      </c>
      <c r="D11" s="19">
        <v>2248438</v>
      </c>
      <c r="E11" s="19">
        <v>2186650</v>
      </c>
      <c r="F11" s="10">
        <f t="shared" si="0"/>
        <v>-2.7480410845217875</v>
      </c>
      <c r="G11" s="1"/>
      <c r="H11" s="1"/>
      <c r="I11" s="1"/>
    </row>
    <row r="12" spans="1:12" x14ac:dyDescent="0.25">
      <c r="A12" s="11" t="s">
        <v>46</v>
      </c>
      <c r="B12" s="20">
        <v>195967</v>
      </c>
      <c r="C12" s="20">
        <v>192965</v>
      </c>
      <c r="D12" s="20">
        <v>2166771</v>
      </c>
      <c r="E12" s="20">
        <v>2337329</v>
      </c>
      <c r="F12" s="13">
        <f t="shared" si="0"/>
        <v>7.8715286479281872</v>
      </c>
      <c r="G12" s="1"/>
      <c r="H12" s="1"/>
      <c r="I12" s="1"/>
    </row>
    <row r="13" spans="1:12" x14ac:dyDescent="0.25">
      <c r="A13" s="8" t="s">
        <v>47</v>
      </c>
      <c r="B13" s="19">
        <v>151799</v>
      </c>
      <c r="C13" s="19">
        <v>199354</v>
      </c>
      <c r="D13" s="19">
        <v>2043203</v>
      </c>
      <c r="E13" s="19">
        <v>1869719</v>
      </c>
      <c r="F13" s="10">
        <f t="shared" si="0"/>
        <v>-8.4907862801689333</v>
      </c>
      <c r="G13" s="1"/>
      <c r="H13" s="1"/>
      <c r="I13" s="1"/>
    </row>
    <row r="14" spans="1:12" x14ac:dyDescent="0.25">
      <c r="A14" s="11" t="s">
        <v>48</v>
      </c>
      <c r="B14" s="20">
        <v>336131</v>
      </c>
      <c r="C14" s="20">
        <v>387282</v>
      </c>
      <c r="D14" s="20">
        <v>3311215</v>
      </c>
      <c r="E14" s="20">
        <v>3459200</v>
      </c>
      <c r="F14" s="13">
        <f t="shared" si="0"/>
        <v>4.4692054125147394</v>
      </c>
      <c r="G14" s="1"/>
      <c r="H14" s="1"/>
      <c r="I14" s="1"/>
    </row>
    <row r="15" spans="1:12" x14ac:dyDescent="0.25">
      <c r="A15" s="8" t="s">
        <v>49</v>
      </c>
      <c r="B15" s="19">
        <v>393570</v>
      </c>
      <c r="C15" s="19">
        <v>456174</v>
      </c>
      <c r="D15" s="19">
        <v>3380567</v>
      </c>
      <c r="E15" s="19">
        <v>3933255</v>
      </c>
      <c r="F15" s="10">
        <f t="shared" si="0"/>
        <v>16.348973411856647</v>
      </c>
      <c r="G15" s="1"/>
      <c r="H15" s="1"/>
      <c r="I15" s="1"/>
    </row>
    <row r="16" spans="1:12" x14ac:dyDescent="0.25">
      <c r="A16" s="11" t="s">
        <v>50</v>
      </c>
      <c r="B16" s="20">
        <v>375852</v>
      </c>
      <c r="C16" s="20">
        <v>341417</v>
      </c>
      <c r="D16" s="20">
        <v>4312683</v>
      </c>
      <c r="E16" s="20">
        <v>4373341</v>
      </c>
      <c r="F16" s="13">
        <f t="shared" si="0"/>
        <v>1.4065026342070581</v>
      </c>
      <c r="G16" s="1"/>
      <c r="H16" s="1"/>
      <c r="I16" s="1"/>
    </row>
    <row r="17" spans="1:9" x14ac:dyDescent="0.25">
      <c r="A17" s="8" t="s">
        <v>51</v>
      </c>
      <c r="B17" s="19">
        <v>200267</v>
      </c>
      <c r="C17" s="19">
        <v>302376</v>
      </c>
      <c r="D17" s="19">
        <v>2731050</v>
      </c>
      <c r="E17" s="19">
        <v>2886175</v>
      </c>
      <c r="F17" s="10">
        <f t="shared" si="0"/>
        <v>5.6800497976968529</v>
      </c>
      <c r="G17" s="1"/>
      <c r="H17" s="1"/>
      <c r="I17" s="1"/>
    </row>
    <row r="18" spans="1:9" x14ac:dyDescent="0.25">
      <c r="A18" s="11" t="s">
        <v>52</v>
      </c>
      <c r="B18" s="20">
        <v>7133</v>
      </c>
      <c r="C18" s="20">
        <v>5623</v>
      </c>
      <c r="D18" s="20">
        <v>62319</v>
      </c>
      <c r="E18" s="20">
        <v>54919</v>
      </c>
      <c r="F18" s="13">
        <f t="shared" si="0"/>
        <v>-11.874388228309186</v>
      </c>
      <c r="G18" s="1"/>
      <c r="H18" s="1"/>
      <c r="I18" s="1"/>
    </row>
    <row r="19" spans="1:9" x14ac:dyDescent="0.25">
      <c r="A19" s="8" t="s">
        <v>53</v>
      </c>
      <c r="B19" s="19">
        <v>532231</v>
      </c>
      <c r="C19" s="19">
        <v>824860</v>
      </c>
      <c r="D19" s="19">
        <v>6729151</v>
      </c>
      <c r="E19" s="19">
        <v>7290936</v>
      </c>
      <c r="F19" s="10">
        <f t="shared" si="0"/>
        <v>8.3485271767567752</v>
      </c>
      <c r="G19" s="1"/>
      <c r="H19" s="1"/>
      <c r="I19" s="1"/>
    </row>
    <row r="20" spans="1:9" x14ac:dyDescent="0.25">
      <c r="A20" s="11" t="s">
        <v>54</v>
      </c>
      <c r="B20" s="20">
        <v>2095090</v>
      </c>
      <c r="C20" s="20">
        <v>1919029</v>
      </c>
      <c r="D20" s="20">
        <v>17013834</v>
      </c>
      <c r="E20" s="20">
        <v>15240442</v>
      </c>
      <c r="F20" s="13">
        <f t="shared" si="0"/>
        <v>-10.423235585817991</v>
      </c>
      <c r="G20" s="1"/>
      <c r="H20" s="1"/>
      <c r="I20" s="1"/>
    </row>
    <row r="21" spans="1:9" x14ac:dyDescent="0.25">
      <c r="A21" s="8" t="s">
        <v>55</v>
      </c>
      <c r="B21" s="19">
        <v>750968</v>
      </c>
      <c r="C21" s="19">
        <v>588411</v>
      </c>
      <c r="D21" s="19">
        <v>5855574</v>
      </c>
      <c r="E21" s="19">
        <v>5749323</v>
      </c>
      <c r="F21" s="10">
        <f t="shared" si="0"/>
        <v>-1.8145274912416767</v>
      </c>
      <c r="G21" s="1"/>
      <c r="H21" s="1"/>
      <c r="I21" s="1"/>
    </row>
    <row r="22" spans="1:9" x14ac:dyDescent="0.25">
      <c r="A22" s="11" t="s">
        <v>56</v>
      </c>
      <c r="B22" s="20">
        <v>148132</v>
      </c>
      <c r="C22" s="20">
        <v>139809</v>
      </c>
      <c r="D22" s="20">
        <v>1500301</v>
      </c>
      <c r="E22" s="20">
        <v>1391223</v>
      </c>
      <c r="F22" s="13">
        <f t="shared" si="0"/>
        <v>-7.2704077381805376</v>
      </c>
      <c r="G22" s="1"/>
      <c r="H22" s="1"/>
      <c r="I22" s="1"/>
    </row>
    <row r="23" spans="1:9" x14ac:dyDescent="0.25">
      <c r="A23" s="8" t="s">
        <v>57</v>
      </c>
      <c r="B23" s="19">
        <v>226641</v>
      </c>
      <c r="C23" s="19">
        <v>102940</v>
      </c>
      <c r="D23" s="19">
        <v>1715683</v>
      </c>
      <c r="E23" s="19">
        <v>1377426</v>
      </c>
      <c r="F23" s="10">
        <f t="shared" si="0"/>
        <v>-19.715588485751738</v>
      </c>
      <c r="G23" s="1"/>
      <c r="H23" s="1"/>
      <c r="I23" s="1"/>
    </row>
    <row r="24" spans="1:9" x14ac:dyDescent="0.25">
      <c r="A24" s="11" t="s">
        <v>58</v>
      </c>
      <c r="B24" s="20">
        <v>31239</v>
      </c>
      <c r="C24" s="20">
        <v>82575</v>
      </c>
      <c r="D24" s="20">
        <v>832899</v>
      </c>
      <c r="E24" s="20">
        <v>737740</v>
      </c>
      <c r="F24" s="13">
        <f t="shared" si="0"/>
        <v>-11.425034728100286</v>
      </c>
      <c r="G24" s="1"/>
      <c r="H24" s="1"/>
      <c r="I24" s="1"/>
    </row>
    <row r="25" spans="1:9" x14ac:dyDescent="0.25">
      <c r="A25" s="8" t="s">
        <v>59</v>
      </c>
      <c r="B25" s="19">
        <v>3109</v>
      </c>
      <c r="C25" s="19">
        <v>2463</v>
      </c>
      <c r="D25" s="19">
        <v>76124</v>
      </c>
      <c r="E25" s="19">
        <v>40013</v>
      </c>
      <c r="F25" s="10">
        <f t="shared" si="0"/>
        <v>-47.437076349114605</v>
      </c>
      <c r="G25" s="1"/>
      <c r="H25" s="1"/>
      <c r="I25" s="1"/>
    </row>
    <row r="26" spans="1:9" x14ac:dyDescent="0.25">
      <c r="A26" s="11" t="s">
        <v>60</v>
      </c>
      <c r="B26" s="20">
        <v>107770</v>
      </c>
      <c r="C26" s="20">
        <v>92738</v>
      </c>
      <c r="D26" s="20">
        <v>1022761</v>
      </c>
      <c r="E26" s="20">
        <v>983592</v>
      </c>
      <c r="F26" s="13">
        <f t="shared" si="0"/>
        <v>-3.8297314817440196</v>
      </c>
      <c r="G26" s="1"/>
      <c r="H26" s="1"/>
      <c r="I26" s="1"/>
    </row>
    <row r="27" spans="1:9" x14ac:dyDescent="0.25">
      <c r="A27" s="8" t="s">
        <v>61</v>
      </c>
      <c r="B27" s="19">
        <v>232424</v>
      </c>
      <c r="C27" s="19">
        <v>333869</v>
      </c>
      <c r="D27" s="19">
        <v>2642616</v>
      </c>
      <c r="E27" s="19">
        <v>2750317</v>
      </c>
      <c r="F27" s="10">
        <f t="shared" si="0"/>
        <v>4.0755448389020614</v>
      </c>
      <c r="G27" s="1"/>
      <c r="H27" s="1"/>
      <c r="I27" s="1"/>
    </row>
    <row r="28" spans="1:9" x14ac:dyDescent="0.25">
      <c r="A28" s="11" t="s">
        <v>62</v>
      </c>
      <c r="B28" s="20">
        <v>184352</v>
      </c>
      <c r="C28" s="20">
        <v>143242</v>
      </c>
      <c r="D28" s="20">
        <v>1552260</v>
      </c>
      <c r="E28" s="20">
        <v>1524723</v>
      </c>
      <c r="F28" s="13">
        <f t="shared" si="0"/>
        <v>-1.7739940473889675</v>
      </c>
      <c r="G28" s="1"/>
      <c r="H28" s="1"/>
      <c r="I28" s="1"/>
    </row>
    <row r="29" spans="1:9" x14ac:dyDescent="0.25">
      <c r="A29" s="8" t="s">
        <v>63</v>
      </c>
      <c r="B29" s="19">
        <v>518906</v>
      </c>
      <c r="C29" s="19">
        <v>350289</v>
      </c>
      <c r="D29" s="19">
        <v>4267457</v>
      </c>
      <c r="E29" s="19">
        <v>3469147</v>
      </c>
      <c r="F29" s="10">
        <f t="shared" si="0"/>
        <v>-18.706925459354366</v>
      </c>
      <c r="G29" s="1"/>
      <c r="H29" s="1"/>
      <c r="I29" s="1"/>
    </row>
    <row r="30" spans="1:9" x14ac:dyDescent="0.25">
      <c r="A30" s="11" t="s">
        <v>64</v>
      </c>
      <c r="B30" s="20">
        <v>266485</v>
      </c>
      <c r="C30" s="20">
        <v>273196</v>
      </c>
      <c r="D30" s="20">
        <v>2334132</v>
      </c>
      <c r="E30" s="20">
        <v>2403193</v>
      </c>
      <c r="F30" s="13">
        <f t="shared" si="0"/>
        <v>2.958744406914434</v>
      </c>
      <c r="G30" s="1"/>
      <c r="H30" s="1"/>
      <c r="I30" s="1"/>
    </row>
    <row r="31" spans="1:9" x14ac:dyDescent="0.25">
      <c r="A31" s="8" t="s">
        <v>65</v>
      </c>
      <c r="B31" s="19">
        <v>942898</v>
      </c>
      <c r="C31" s="19">
        <v>1129977</v>
      </c>
      <c r="D31" s="19">
        <v>9691110</v>
      </c>
      <c r="E31" s="19">
        <v>9425836</v>
      </c>
      <c r="F31" s="10">
        <f t="shared" si="0"/>
        <v>-2.7372922193639369</v>
      </c>
      <c r="G31" s="1"/>
      <c r="H31" s="1"/>
      <c r="I31" s="1"/>
    </row>
    <row r="32" spans="1:9" x14ac:dyDescent="0.25">
      <c r="A32" s="11" t="s">
        <v>66</v>
      </c>
      <c r="B32" s="20">
        <v>510690</v>
      </c>
      <c r="C32" s="20">
        <v>399405</v>
      </c>
      <c r="D32" s="20">
        <v>5394185</v>
      </c>
      <c r="E32" s="20">
        <v>5888842</v>
      </c>
      <c r="F32" s="13">
        <f t="shared" si="0"/>
        <v>9.1701897506296177</v>
      </c>
      <c r="G32" s="1"/>
      <c r="H32" s="1"/>
      <c r="I32" s="1"/>
    </row>
    <row r="33" spans="1:9" x14ac:dyDescent="0.25">
      <c r="A33" s="8" t="s">
        <v>67</v>
      </c>
      <c r="B33" s="19">
        <v>52874</v>
      </c>
      <c r="C33" s="19">
        <v>64814</v>
      </c>
      <c r="D33" s="19">
        <v>579744</v>
      </c>
      <c r="E33" s="19">
        <v>598181</v>
      </c>
      <c r="F33" s="10">
        <f t="shared" si="0"/>
        <v>3.1801967765082537</v>
      </c>
      <c r="G33" s="1"/>
      <c r="H33" s="1"/>
      <c r="I33" s="1"/>
    </row>
    <row r="34" spans="1:9" x14ac:dyDescent="0.25">
      <c r="A34" s="11" t="s">
        <v>68</v>
      </c>
      <c r="B34" s="20">
        <v>44868</v>
      </c>
      <c r="C34" s="20">
        <v>44491</v>
      </c>
      <c r="D34" s="20">
        <v>469029</v>
      </c>
      <c r="E34" s="20">
        <v>493921</v>
      </c>
      <c r="F34" s="13">
        <f t="shared" si="0"/>
        <v>5.3071345268629386</v>
      </c>
      <c r="G34" s="1"/>
      <c r="H34" s="1"/>
      <c r="I34" s="1"/>
    </row>
    <row r="35" spans="1:9" x14ac:dyDescent="0.25">
      <c r="A35" s="14" t="s">
        <v>69</v>
      </c>
      <c r="B35" s="15">
        <f>SUM(B7:B34)</f>
        <v>9743868</v>
      </c>
      <c r="C35" s="15">
        <f t="shared" ref="C35:E35" si="1">SUM(C7:C34)</f>
        <v>10072686</v>
      </c>
      <c r="D35" s="15">
        <f t="shared" si="1"/>
        <v>94664921</v>
      </c>
      <c r="E35" s="15">
        <f t="shared" si="1"/>
        <v>93228438</v>
      </c>
      <c r="F35" s="16">
        <f t="shared" si="0"/>
        <v>-1.5174396015182907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3417642</v>
      </c>
      <c r="C38" s="41">
        <f>D7</f>
        <v>3624767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15240442</v>
      </c>
      <c r="G38" s="42">
        <f>LOOKUP(E38,$A$38:$A$65,$C$38:$C$65)</f>
        <v>17013834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1339240</v>
      </c>
      <c r="C39" s="41">
        <f t="shared" ref="C39:C65" si="5">D8</f>
        <v>1306792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9425836</v>
      </c>
      <c r="G39" s="42">
        <f t="shared" ref="G39:G65" si="8">LOOKUP(E39,$A$38:$A$65,$C$38:$C$65)</f>
        <v>9691110</v>
      </c>
    </row>
    <row r="40" spans="1:9" x14ac:dyDescent="0.25">
      <c r="A40" s="42" t="str">
        <f t="shared" si="3"/>
        <v>ALMERIA</v>
      </c>
      <c r="B40" s="41">
        <f t="shared" si="4"/>
        <v>4905495</v>
      </c>
      <c r="C40" s="41">
        <f t="shared" si="5"/>
        <v>5303130</v>
      </c>
      <c r="D40" s="41">
        <f t="shared" si="6"/>
        <v>6</v>
      </c>
      <c r="E40" s="42" t="str">
        <f t="shared" si="2"/>
        <v>FERROL-SAN CIBRAO</v>
      </c>
      <c r="F40" s="42">
        <f t="shared" si="7"/>
        <v>7290936</v>
      </c>
      <c r="G40" s="42">
        <f t="shared" si="8"/>
        <v>6729151</v>
      </c>
    </row>
    <row r="41" spans="1:9" x14ac:dyDescent="0.25">
      <c r="A41" s="42" t="str">
        <f t="shared" si="3"/>
        <v>AVILES</v>
      </c>
      <c r="B41" s="41">
        <f t="shared" si="4"/>
        <v>3100618</v>
      </c>
      <c r="C41" s="41">
        <f t="shared" si="5"/>
        <v>2497126</v>
      </c>
      <c r="D41" s="41">
        <f t="shared" si="6"/>
        <v>12</v>
      </c>
      <c r="E41" s="42" t="str">
        <f t="shared" si="2"/>
        <v>VALENCIA</v>
      </c>
      <c r="F41" s="42">
        <f t="shared" si="7"/>
        <v>5888842</v>
      </c>
      <c r="G41" s="42">
        <f t="shared" si="8"/>
        <v>5394185</v>
      </c>
    </row>
    <row r="42" spans="1:9" x14ac:dyDescent="0.25">
      <c r="A42" s="42" t="str">
        <f t="shared" si="3"/>
        <v>BAHIA DE ALGECIRAS</v>
      </c>
      <c r="B42" s="41">
        <f t="shared" si="4"/>
        <v>2186650</v>
      </c>
      <c r="C42" s="41">
        <f t="shared" si="5"/>
        <v>2248438</v>
      </c>
      <c r="D42" s="41">
        <f t="shared" si="6"/>
        <v>17</v>
      </c>
      <c r="E42" s="42" t="str">
        <f t="shared" si="2"/>
        <v>HUELVA</v>
      </c>
      <c r="F42" s="42">
        <f t="shared" si="7"/>
        <v>5749323</v>
      </c>
      <c r="G42" s="42">
        <f t="shared" si="8"/>
        <v>5855574</v>
      </c>
    </row>
    <row r="43" spans="1:9" x14ac:dyDescent="0.25">
      <c r="A43" s="42" t="str">
        <f t="shared" si="3"/>
        <v>BAHIA DE CADIZ</v>
      </c>
      <c r="B43" s="41">
        <f t="shared" si="4"/>
        <v>2337329</v>
      </c>
      <c r="C43" s="41">
        <f t="shared" si="5"/>
        <v>2166771</v>
      </c>
      <c r="D43" s="41">
        <f t="shared" si="6"/>
        <v>16</v>
      </c>
      <c r="E43" s="42" t="str">
        <f t="shared" si="2"/>
        <v>ALMERIA</v>
      </c>
      <c r="F43" s="42">
        <f t="shared" si="7"/>
        <v>4905495</v>
      </c>
      <c r="G43" s="42">
        <f t="shared" si="8"/>
        <v>5303130</v>
      </c>
    </row>
    <row r="44" spans="1:9" x14ac:dyDescent="0.25">
      <c r="A44" s="42" t="str">
        <f t="shared" si="3"/>
        <v>BALEARES</v>
      </c>
      <c r="B44" s="41">
        <f t="shared" si="4"/>
        <v>1869719</v>
      </c>
      <c r="C44" s="41">
        <f t="shared" si="5"/>
        <v>2043203</v>
      </c>
      <c r="D44" s="41">
        <f t="shared" si="6"/>
        <v>18</v>
      </c>
      <c r="E44" s="42" t="str">
        <f t="shared" si="2"/>
        <v>CARTAGENA</v>
      </c>
      <c r="F44" s="42">
        <f t="shared" si="7"/>
        <v>4373341</v>
      </c>
      <c r="G44" s="42">
        <f t="shared" si="8"/>
        <v>4312683</v>
      </c>
    </row>
    <row r="45" spans="1:9" x14ac:dyDescent="0.25">
      <c r="A45" s="42" t="str">
        <f t="shared" si="3"/>
        <v>BARCELONA</v>
      </c>
      <c r="B45" s="41">
        <f t="shared" si="4"/>
        <v>3459200</v>
      </c>
      <c r="C45" s="41">
        <f t="shared" si="5"/>
        <v>3311215</v>
      </c>
      <c r="D45" s="41">
        <f t="shared" si="6"/>
        <v>10</v>
      </c>
      <c r="E45" s="42" t="str">
        <f t="shared" si="2"/>
        <v>BILBAO</v>
      </c>
      <c r="F45" s="42">
        <f t="shared" si="7"/>
        <v>3933255</v>
      </c>
      <c r="G45" s="42">
        <f t="shared" si="8"/>
        <v>3380567</v>
      </c>
    </row>
    <row r="46" spans="1:9" x14ac:dyDescent="0.25">
      <c r="A46" s="42" t="str">
        <f t="shared" si="3"/>
        <v>BILBAO</v>
      </c>
      <c r="B46" s="41">
        <f t="shared" si="4"/>
        <v>3933255</v>
      </c>
      <c r="C46" s="41">
        <f t="shared" si="5"/>
        <v>3380567</v>
      </c>
      <c r="D46" s="41">
        <f t="shared" si="6"/>
        <v>8</v>
      </c>
      <c r="E46" s="42" t="str">
        <f t="shared" si="2"/>
        <v>SANTANDER</v>
      </c>
      <c r="F46" s="42">
        <f t="shared" si="7"/>
        <v>3469147</v>
      </c>
      <c r="G46" s="42">
        <f t="shared" si="8"/>
        <v>4267457</v>
      </c>
    </row>
    <row r="47" spans="1:9" x14ac:dyDescent="0.25">
      <c r="A47" s="42" t="str">
        <f t="shared" si="3"/>
        <v>CARTAGENA</v>
      </c>
      <c r="B47" s="41">
        <f t="shared" si="4"/>
        <v>4373341</v>
      </c>
      <c r="C47" s="41">
        <f t="shared" si="5"/>
        <v>4312683</v>
      </c>
      <c r="D47" s="41">
        <f t="shared" si="6"/>
        <v>7</v>
      </c>
      <c r="E47" s="42" t="str">
        <f t="shared" si="2"/>
        <v>BARCELONA</v>
      </c>
      <c r="F47" s="42">
        <f t="shared" si="7"/>
        <v>3459200</v>
      </c>
      <c r="G47" s="42">
        <f t="shared" si="8"/>
        <v>3311215</v>
      </c>
    </row>
    <row r="48" spans="1:9" x14ac:dyDescent="0.25">
      <c r="A48" s="42" t="str">
        <f t="shared" si="3"/>
        <v>CASTELLON</v>
      </c>
      <c r="B48" s="41">
        <f t="shared" si="4"/>
        <v>2886175</v>
      </c>
      <c r="C48" s="41">
        <f t="shared" si="5"/>
        <v>2731050</v>
      </c>
      <c r="D48" s="41">
        <f t="shared" si="6"/>
        <v>13</v>
      </c>
      <c r="E48" s="42" t="str">
        <f t="shared" si="2"/>
        <v>A CORUÑA</v>
      </c>
      <c r="F48" s="42">
        <f t="shared" si="7"/>
        <v>3417642</v>
      </c>
      <c r="G48" s="42">
        <f t="shared" si="8"/>
        <v>3624767</v>
      </c>
    </row>
    <row r="49" spans="1:7" x14ac:dyDescent="0.25">
      <c r="A49" s="42" t="str">
        <f t="shared" si="3"/>
        <v>CEUTA</v>
      </c>
      <c r="B49" s="41">
        <f t="shared" si="4"/>
        <v>54919</v>
      </c>
      <c r="C49" s="41">
        <f t="shared" si="5"/>
        <v>62319</v>
      </c>
      <c r="D49" s="41">
        <f t="shared" si="6"/>
        <v>27</v>
      </c>
      <c r="E49" s="42" t="str">
        <f t="shared" si="2"/>
        <v>AVILES</v>
      </c>
      <c r="F49" s="42">
        <f t="shared" si="7"/>
        <v>3100618</v>
      </c>
      <c r="G49" s="42">
        <f t="shared" si="8"/>
        <v>2497126</v>
      </c>
    </row>
    <row r="50" spans="1:7" x14ac:dyDescent="0.25">
      <c r="A50" s="42" t="str">
        <f t="shared" si="3"/>
        <v>FERROL-SAN CIBRAO</v>
      </c>
      <c r="B50" s="41">
        <f t="shared" si="4"/>
        <v>7290936</v>
      </c>
      <c r="C50" s="41">
        <f t="shared" si="5"/>
        <v>6729151</v>
      </c>
      <c r="D50" s="41">
        <f t="shared" si="6"/>
        <v>3</v>
      </c>
      <c r="E50" s="42" t="str">
        <f t="shared" si="2"/>
        <v>CASTELLON</v>
      </c>
      <c r="F50" s="42">
        <f t="shared" si="7"/>
        <v>2886175</v>
      </c>
      <c r="G50" s="42">
        <f t="shared" si="8"/>
        <v>2731050</v>
      </c>
    </row>
    <row r="51" spans="1:7" x14ac:dyDescent="0.25">
      <c r="A51" s="42" t="str">
        <f t="shared" si="3"/>
        <v>GIJON</v>
      </c>
      <c r="B51" s="41">
        <f t="shared" si="4"/>
        <v>15240442</v>
      </c>
      <c r="C51" s="41">
        <f t="shared" si="5"/>
        <v>17013834</v>
      </c>
      <c r="D51" s="41">
        <f t="shared" si="6"/>
        <v>1</v>
      </c>
      <c r="E51" s="42" t="str">
        <f t="shared" si="2"/>
        <v>PASAIA</v>
      </c>
      <c r="F51" s="42">
        <f t="shared" si="7"/>
        <v>2750317</v>
      </c>
      <c r="G51" s="42">
        <f t="shared" si="8"/>
        <v>2642616</v>
      </c>
    </row>
    <row r="52" spans="1:7" x14ac:dyDescent="0.25">
      <c r="A52" s="42" t="str">
        <f t="shared" si="3"/>
        <v>HUELVA</v>
      </c>
      <c r="B52" s="41">
        <f t="shared" si="4"/>
        <v>5749323</v>
      </c>
      <c r="C52" s="41">
        <f t="shared" si="5"/>
        <v>5855574</v>
      </c>
      <c r="D52" s="41">
        <f t="shared" si="6"/>
        <v>5</v>
      </c>
      <c r="E52" s="42" t="str">
        <f t="shared" si="2"/>
        <v>SEVILLA</v>
      </c>
      <c r="F52" s="42">
        <f t="shared" si="7"/>
        <v>2403193</v>
      </c>
      <c r="G52" s="42">
        <f t="shared" si="8"/>
        <v>2334132</v>
      </c>
    </row>
    <row r="53" spans="1:7" x14ac:dyDescent="0.25">
      <c r="A53" s="42" t="str">
        <f t="shared" si="3"/>
        <v>LAS PALMAS</v>
      </c>
      <c r="B53" s="41">
        <f t="shared" si="4"/>
        <v>1391223</v>
      </c>
      <c r="C53" s="41">
        <f t="shared" si="5"/>
        <v>1500301</v>
      </c>
      <c r="D53" s="41">
        <f t="shared" si="6"/>
        <v>20</v>
      </c>
      <c r="E53" s="42" t="str">
        <f t="shared" si="2"/>
        <v>BAHIA DE CADIZ</v>
      </c>
      <c r="F53" s="42">
        <f t="shared" si="7"/>
        <v>2337329</v>
      </c>
      <c r="G53" s="42">
        <f t="shared" si="8"/>
        <v>2166771</v>
      </c>
    </row>
    <row r="54" spans="1:7" x14ac:dyDescent="0.25">
      <c r="A54" s="42" t="str">
        <f t="shared" si="3"/>
        <v>MALAGA</v>
      </c>
      <c r="B54" s="41">
        <f t="shared" si="4"/>
        <v>1377426</v>
      </c>
      <c r="C54" s="41">
        <f t="shared" si="5"/>
        <v>1715683</v>
      </c>
      <c r="D54" s="41">
        <f t="shared" si="6"/>
        <v>21</v>
      </c>
      <c r="E54" s="42" t="str">
        <f t="shared" si="2"/>
        <v>BAHIA DE ALGECIRAS</v>
      </c>
      <c r="F54" s="42">
        <f t="shared" si="7"/>
        <v>2186650</v>
      </c>
      <c r="G54" s="42">
        <f t="shared" si="8"/>
        <v>2248438</v>
      </c>
    </row>
    <row r="55" spans="1:7" x14ac:dyDescent="0.25">
      <c r="A55" s="42" t="str">
        <f t="shared" si="3"/>
        <v>MARIN Y RIA DE PONTEVEDRA</v>
      </c>
      <c r="B55" s="41">
        <f t="shared" si="4"/>
        <v>737740</v>
      </c>
      <c r="C55" s="41">
        <f t="shared" si="5"/>
        <v>832899</v>
      </c>
      <c r="D55" s="41">
        <f t="shared" si="6"/>
        <v>24</v>
      </c>
      <c r="E55" s="42" t="str">
        <f t="shared" si="2"/>
        <v>BALEARES</v>
      </c>
      <c r="F55" s="42">
        <f t="shared" ref="F55:F65" si="9">LOOKUP(E55,$A$38:$A$65,$B$38:$B$65)</f>
        <v>1869719</v>
      </c>
      <c r="G55" s="42">
        <f t="shared" si="8"/>
        <v>2043203</v>
      </c>
    </row>
    <row r="56" spans="1:7" x14ac:dyDescent="0.25">
      <c r="A56" s="42" t="str">
        <f t="shared" si="3"/>
        <v>MELILLA</v>
      </c>
      <c r="B56" s="41">
        <f t="shared" si="4"/>
        <v>40013</v>
      </c>
      <c r="C56" s="41">
        <f t="shared" si="5"/>
        <v>76124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1524723</v>
      </c>
      <c r="G56" s="42">
        <f t="shared" si="8"/>
        <v>1552260</v>
      </c>
    </row>
    <row r="57" spans="1:7" x14ac:dyDescent="0.25">
      <c r="A57" s="42" t="str">
        <f t="shared" si="3"/>
        <v>MOTRIL</v>
      </c>
      <c r="B57" s="41">
        <f t="shared" si="4"/>
        <v>983592</v>
      </c>
      <c r="C57" s="41">
        <f t="shared" si="5"/>
        <v>1022761</v>
      </c>
      <c r="D57" s="41">
        <f t="shared" si="6"/>
        <v>23</v>
      </c>
      <c r="E57" s="42" t="str">
        <f t="shared" si="2"/>
        <v>LAS PALMAS</v>
      </c>
      <c r="F57" s="42">
        <f t="shared" si="9"/>
        <v>1391223</v>
      </c>
      <c r="G57" s="42">
        <f t="shared" si="8"/>
        <v>1500301</v>
      </c>
    </row>
    <row r="58" spans="1:7" x14ac:dyDescent="0.25">
      <c r="A58" s="42" t="str">
        <f t="shared" si="3"/>
        <v>PASAIA</v>
      </c>
      <c r="B58" s="41">
        <f t="shared" si="4"/>
        <v>2750317</v>
      </c>
      <c r="C58" s="41">
        <f t="shared" si="5"/>
        <v>2642616</v>
      </c>
      <c r="D58" s="41">
        <f t="shared" si="6"/>
        <v>14</v>
      </c>
      <c r="E58" s="42" t="str">
        <f t="shared" si="2"/>
        <v>MALAGA</v>
      </c>
      <c r="F58" s="42">
        <f t="shared" si="9"/>
        <v>1377426</v>
      </c>
      <c r="G58" s="42">
        <f t="shared" si="8"/>
        <v>1715683</v>
      </c>
    </row>
    <row r="59" spans="1:7" x14ac:dyDescent="0.25">
      <c r="A59" s="42" t="str">
        <f t="shared" si="3"/>
        <v>SANTA CRUZ DE TENERIFE</v>
      </c>
      <c r="B59" s="41">
        <f t="shared" si="4"/>
        <v>1524723</v>
      </c>
      <c r="C59" s="41">
        <f t="shared" si="5"/>
        <v>1552260</v>
      </c>
      <c r="D59" s="41">
        <f t="shared" si="6"/>
        <v>19</v>
      </c>
      <c r="E59" s="42" t="str">
        <f t="shared" si="2"/>
        <v>ALICANTE</v>
      </c>
      <c r="F59" s="42">
        <f t="shared" si="9"/>
        <v>1339240</v>
      </c>
      <c r="G59" s="42">
        <f t="shared" si="8"/>
        <v>1306792</v>
      </c>
    </row>
    <row r="60" spans="1:7" x14ac:dyDescent="0.25">
      <c r="A60" s="42" t="str">
        <f t="shared" si="3"/>
        <v>SANTANDER</v>
      </c>
      <c r="B60" s="41">
        <f t="shared" si="4"/>
        <v>3469147</v>
      </c>
      <c r="C60" s="41">
        <f t="shared" si="5"/>
        <v>4267457</v>
      </c>
      <c r="D60" s="41">
        <f t="shared" si="6"/>
        <v>9</v>
      </c>
      <c r="E60" s="42" t="str">
        <f t="shared" si="2"/>
        <v>MOTRIL</v>
      </c>
      <c r="F60" s="42">
        <f t="shared" si="9"/>
        <v>983592</v>
      </c>
      <c r="G60" s="42">
        <f t="shared" si="8"/>
        <v>1022761</v>
      </c>
    </row>
    <row r="61" spans="1:7" x14ac:dyDescent="0.25">
      <c r="A61" s="42" t="str">
        <f t="shared" si="3"/>
        <v>SEVILLA</v>
      </c>
      <c r="B61" s="41">
        <f t="shared" si="4"/>
        <v>2403193</v>
      </c>
      <c r="C61" s="41">
        <f t="shared" si="5"/>
        <v>2334132</v>
      </c>
      <c r="D61" s="41">
        <f t="shared" si="6"/>
        <v>15</v>
      </c>
      <c r="E61" s="42" t="str">
        <f t="shared" si="2"/>
        <v>MARIN Y RIA DE PONTEVEDRA</v>
      </c>
      <c r="F61" s="42">
        <f t="shared" si="9"/>
        <v>737740</v>
      </c>
      <c r="G61" s="42">
        <f t="shared" si="8"/>
        <v>832899</v>
      </c>
    </row>
    <row r="62" spans="1:7" x14ac:dyDescent="0.25">
      <c r="A62" s="42" t="str">
        <f t="shared" si="3"/>
        <v>TARRAGONA</v>
      </c>
      <c r="B62" s="41">
        <f t="shared" si="4"/>
        <v>9425836</v>
      </c>
      <c r="C62" s="41">
        <f t="shared" si="5"/>
        <v>9691110</v>
      </c>
      <c r="D62" s="41">
        <f t="shared" si="6"/>
        <v>2</v>
      </c>
      <c r="E62" s="42" t="str">
        <f t="shared" si="2"/>
        <v>VIGO</v>
      </c>
      <c r="F62" s="42">
        <f t="shared" si="9"/>
        <v>598181</v>
      </c>
      <c r="G62" s="42">
        <f t="shared" si="8"/>
        <v>579744</v>
      </c>
    </row>
    <row r="63" spans="1:7" x14ac:dyDescent="0.25">
      <c r="A63" s="42" t="str">
        <f t="shared" si="3"/>
        <v>VALENCIA</v>
      </c>
      <c r="B63" s="41">
        <f t="shared" si="4"/>
        <v>5888842</v>
      </c>
      <c r="C63" s="41">
        <f t="shared" si="5"/>
        <v>5394185</v>
      </c>
      <c r="D63" s="41">
        <f t="shared" si="6"/>
        <v>4</v>
      </c>
      <c r="E63" s="42" t="str">
        <f t="shared" si="2"/>
        <v>VILAGARCIA</v>
      </c>
      <c r="F63" s="42">
        <f t="shared" si="9"/>
        <v>493921</v>
      </c>
      <c r="G63" s="42">
        <f t="shared" si="8"/>
        <v>469029</v>
      </c>
    </row>
    <row r="64" spans="1:7" x14ac:dyDescent="0.25">
      <c r="A64" s="42" t="str">
        <f t="shared" si="3"/>
        <v>VIGO</v>
      </c>
      <c r="B64" s="41">
        <f t="shared" si="4"/>
        <v>598181</v>
      </c>
      <c r="C64" s="41">
        <f t="shared" si="5"/>
        <v>579744</v>
      </c>
      <c r="D64" s="41">
        <f t="shared" si="6"/>
        <v>25</v>
      </c>
      <c r="E64" s="42" t="str">
        <f t="shared" si="2"/>
        <v>CEUTA</v>
      </c>
      <c r="F64" s="42">
        <f t="shared" si="9"/>
        <v>54919</v>
      </c>
      <c r="G64" s="42">
        <f t="shared" si="8"/>
        <v>62319</v>
      </c>
    </row>
    <row r="65" spans="1:7" x14ac:dyDescent="0.25">
      <c r="A65" s="42" t="str">
        <f t="shared" si="3"/>
        <v>VILAGARCIA</v>
      </c>
      <c r="B65" s="41">
        <f t="shared" si="4"/>
        <v>493921</v>
      </c>
      <c r="C65" s="41">
        <f t="shared" si="5"/>
        <v>469029</v>
      </c>
      <c r="D65" s="41">
        <f t="shared" si="6"/>
        <v>26</v>
      </c>
      <c r="E65" s="42" t="str">
        <f t="shared" si="2"/>
        <v>MELILLA</v>
      </c>
      <c r="F65" s="42">
        <f t="shared" si="9"/>
        <v>40013</v>
      </c>
      <c r="G65" s="42">
        <f t="shared" si="8"/>
        <v>76124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1">
        <v>65546</v>
      </c>
      <c r="C7" s="21">
        <v>102636</v>
      </c>
      <c r="D7" s="21">
        <v>830983</v>
      </c>
      <c r="E7" s="21">
        <v>975709</v>
      </c>
      <c r="F7" s="10">
        <f>((E7*100)/D7)-100</f>
        <v>17.416240765454887</v>
      </c>
      <c r="G7" s="1"/>
      <c r="H7" s="1"/>
      <c r="I7" s="1"/>
    </row>
    <row r="8" spans="1:12" x14ac:dyDescent="0.25">
      <c r="A8" s="11" t="s">
        <v>42</v>
      </c>
      <c r="B8" s="22">
        <v>132555</v>
      </c>
      <c r="C8" s="22">
        <v>162118</v>
      </c>
      <c r="D8" s="22">
        <v>1370405</v>
      </c>
      <c r="E8" s="22">
        <v>1467140</v>
      </c>
      <c r="F8" s="13">
        <f t="shared" ref="F8:F35" si="0">((E8*100)/D8)-100</f>
        <v>7.0588621611859281</v>
      </c>
      <c r="G8" s="1"/>
      <c r="H8" s="1"/>
      <c r="I8" s="1"/>
    </row>
    <row r="9" spans="1:12" x14ac:dyDescent="0.25">
      <c r="A9" s="8" t="s">
        <v>43</v>
      </c>
      <c r="B9" s="21">
        <v>36254</v>
      </c>
      <c r="C9" s="21">
        <v>47260</v>
      </c>
      <c r="D9" s="21">
        <v>420373</v>
      </c>
      <c r="E9" s="21">
        <v>472284</v>
      </c>
      <c r="F9" s="10">
        <f t="shared" si="0"/>
        <v>12.348794998727314</v>
      </c>
      <c r="G9" s="1"/>
      <c r="H9" s="1"/>
      <c r="I9" s="1"/>
    </row>
    <row r="10" spans="1:12" x14ac:dyDescent="0.25">
      <c r="A10" s="11" t="s">
        <v>44</v>
      </c>
      <c r="B10" s="22">
        <v>110290</v>
      </c>
      <c r="C10" s="22">
        <v>83292</v>
      </c>
      <c r="D10" s="22">
        <v>874657</v>
      </c>
      <c r="E10" s="22">
        <v>1281139</v>
      </c>
      <c r="F10" s="13">
        <f t="shared" si="0"/>
        <v>46.473303249159386</v>
      </c>
      <c r="G10" s="1"/>
      <c r="H10" s="1"/>
      <c r="I10" s="1"/>
    </row>
    <row r="11" spans="1:12" x14ac:dyDescent="0.25">
      <c r="A11" s="8" t="s">
        <v>45</v>
      </c>
      <c r="B11" s="21">
        <v>3264334</v>
      </c>
      <c r="C11" s="21">
        <v>3938130</v>
      </c>
      <c r="D11" s="21">
        <v>33125634</v>
      </c>
      <c r="E11" s="21">
        <v>35527744</v>
      </c>
      <c r="F11" s="10">
        <f t="shared" si="0"/>
        <v>7.2515140389463966</v>
      </c>
      <c r="G11" s="1"/>
      <c r="H11" s="1"/>
      <c r="I11" s="1"/>
    </row>
    <row r="12" spans="1:12" x14ac:dyDescent="0.25">
      <c r="A12" s="11" t="s">
        <v>46</v>
      </c>
      <c r="B12" s="22">
        <v>247528</v>
      </c>
      <c r="C12" s="22">
        <v>249074</v>
      </c>
      <c r="D12" s="22">
        <v>2456572</v>
      </c>
      <c r="E12" s="22">
        <v>2522267</v>
      </c>
      <c r="F12" s="13">
        <f t="shared" si="0"/>
        <v>2.6742550187822758</v>
      </c>
      <c r="G12" s="1"/>
      <c r="H12" s="1"/>
      <c r="I12" s="1"/>
    </row>
    <row r="13" spans="1:12" x14ac:dyDescent="0.25">
      <c r="A13" s="8" t="s">
        <v>47</v>
      </c>
      <c r="B13" s="21">
        <v>651403</v>
      </c>
      <c r="C13" s="21">
        <v>796327</v>
      </c>
      <c r="D13" s="21">
        <v>7420483</v>
      </c>
      <c r="E13" s="21">
        <v>8450617</v>
      </c>
      <c r="F13" s="10">
        <f t="shared" si="0"/>
        <v>13.882303887765801</v>
      </c>
      <c r="G13" s="1"/>
      <c r="H13" s="1"/>
      <c r="I13" s="1"/>
    </row>
    <row r="14" spans="1:12" x14ac:dyDescent="0.25">
      <c r="A14" s="11" t="s">
        <v>48</v>
      </c>
      <c r="B14" s="22">
        <v>2246724</v>
      </c>
      <c r="C14" s="22">
        <v>2738024</v>
      </c>
      <c r="D14" s="22">
        <v>22561385</v>
      </c>
      <c r="E14" s="22">
        <v>26376095</v>
      </c>
      <c r="F14" s="13">
        <f t="shared" si="0"/>
        <v>16.908137510175024</v>
      </c>
      <c r="G14" s="1"/>
      <c r="H14" s="1"/>
      <c r="I14" s="1"/>
    </row>
    <row r="15" spans="1:12" x14ac:dyDescent="0.25">
      <c r="A15" s="8" t="s">
        <v>49</v>
      </c>
      <c r="B15" s="21">
        <v>769640</v>
      </c>
      <c r="C15" s="21">
        <v>905254</v>
      </c>
      <c r="D15" s="21">
        <v>7527406</v>
      </c>
      <c r="E15" s="21">
        <v>8155946</v>
      </c>
      <c r="F15" s="10">
        <f t="shared" si="0"/>
        <v>8.3500212423775224</v>
      </c>
      <c r="G15" s="1"/>
      <c r="H15" s="1"/>
      <c r="I15" s="1"/>
    </row>
    <row r="16" spans="1:12" x14ac:dyDescent="0.25">
      <c r="A16" s="11" t="s">
        <v>50</v>
      </c>
      <c r="B16" s="22">
        <v>66370</v>
      </c>
      <c r="C16" s="22">
        <v>57768</v>
      </c>
      <c r="D16" s="22">
        <v>664053</v>
      </c>
      <c r="E16" s="22">
        <v>823983</v>
      </c>
      <c r="F16" s="13">
        <f t="shared" si="0"/>
        <v>24.08392101232883</v>
      </c>
      <c r="G16" s="1"/>
      <c r="H16" s="1"/>
      <c r="I16" s="1"/>
    </row>
    <row r="17" spans="1:9" x14ac:dyDescent="0.25">
      <c r="A17" s="8" t="s">
        <v>51</v>
      </c>
      <c r="B17" s="21">
        <v>70840</v>
      </c>
      <c r="C17" s="21">
        <v>157692</v>
      </c>
      <c r="D17" s="21">
        <v>910777</v>
      </c>
      <c r="E17" s="21">
        <v>1215766</v>
      </c>
      <c r="F17" s="10">
        <f t="shared" si="0"/>
        <v>33.486682250430135</v>
      </c>
      <c r="G17" s="1"/>
      <c r="H17" s="1"/>
      <c r="I17" s="1"/>
    </row>
    <row r="18" spans="1:9" x14ac:dyDescent="0.25">
      <c r="A18" s="11" t="s">
        <v>52</v>
      </c>
      <c r="B18" s="22">
        <v>81302</v>
      </c>
      <c r="C18" s="22">
        <v>79315</v>
      </c>
      <c r="D18" s="22">
        <v>708750</v>
      </c>
      <c r="E18" s="22">
        <v>730577</v>
      </c>
      <c r="F18" s="13">
        <f t="shared" si="0"/>
        <v>3.0796472663139269</v>
      </c>
      <c r="G18" s="1"/>
      <c r="H18" s="1"/>
      <c r="I18" s="1"/>
    </row>
    <row r="19" spans="1:9" x14ac:dyDescent="0.25">
      <c r="A19" s="8" t="s">
        <v>53</v>
      </c>
      <c r="B19" s="21">
        <v>59113</v>
      </c>
      <c r="C19" s="21">
        <v>50135</v>
      </c>
      <c r="D19" s="21">
        <v>451223</v>
      </c>
      <c r="E19" s="21">
        <v>449183</v>
      </c>
      <c r="F19" s="10">
        <f t="shared" si="0"/>
        <v>-0.45210461346164266</v>
      </c>
      <c r="G19" s="1"/>
      <c r="H19" s="1"/>
      <c r="I19" s="1"/>
    </row>
    <row r="20" spans="1:9" x14ac:dyDescent="0.25">
      <c r="A20" s="11" t="s">
        <v>54</v>
      </c>
      <c r="B20" s="22">
        <v>22935</v>
      </c>
      <c r="C20" s="22">
        <v>52898</v>
      </c>
      <c r="D20" s="22">
        <v>398797</v>
      </c>
      <c r="E20" s="22">
        <v>479224</v>
      </c>
      <c r="F20" s="13">
        <f t="shared" si="0"/>
        <v>20.167403465923769</v>
      </c>
      <c r="G20" s="1"/>
      <c r="H20" s="1"/>
      <c r="I20" s="1"/>
    </row>
    <row r="21" spans="1:9" x14ac:dyDescent="0.25">
      <c r="A21" s="8" t="s">
        <v>55</v>
      </c>
      <c r="B21" s="21">
        <v>39644</v>
      </c>
      <c r="C21" s="21">
        <v>117907</v>
      </c>
      <c r="D21" s="21">
        <v>367100</v>
      </c>
      <c r="E21" s="21">
        <v>521902</v>
      </c>
      <c r="F21" s="10">
        <f t="shared" si="0"/>
        <v>42.168891310269686</v>
      </c>
      <c r="G21" s="1"/>
      <c r="H21" s="1"/>
      <c r="I21" s="1"/>
    </row>
    <row r="22" spans="1:9" x14ac:dyDescent="0.25">
      <c r="A22" s="11" t="s">
        <v>56</v>
      </c>
      <c r="B22" s="22">
        <v>1243032</v>
      </c>
      <c r="C22" s="22">
        <v>1388586</v>
      </c>
      <c r="D22" s="22">
        <v>13624204</v>
      </c>
      <c r="E22" s="22">
        <v>14012429</v>
      </c>
      <c r="F22" s="13">
        <f t="shared" si="0"/>
        <v>2.8495242731245014</v>
      </c>
      <c r="G22" s="1"/>
      <c r="H22" s="1"/>
      <c r="I22" s="1"/>
    </row>
    <row r="23" spans="1:9" x14ac:dyDescent="0.25">
      <c r="A23" s="8" t="s">
        <v>57</v>
      </c>
      <c r="B23" s="21">
        <v>214896</v>
      </c>
      <c r="C23" s="21">
        <v>299990</v>
      </c>
      <c r="D23" s="21">
        <v>2021728</v>
      </c>
      <c r="E23" s="21">
        <v>2277603</v>
      </c>
      <c r="F23" s="10">
        <f t="shared" si="0"/>
        <v>12.6562524731319</v>
      </c>
      <c r="G23" s="1"/>
      <c r="H23" s="1"/>
      <c r="I23" s="1"/>
    </row>
    <row r="24" spans="1:9" x14ac:dyDescent="0.25">
      <c r="A24" s="11" t="s">
        <v>58</v>
      </c>
      <c r="B24" s="22">
        <v>67221</v>
      </c>
      <c r="C24" s="22">
        <v>75075</v>
      </c>
      <c r="D24" s="22">
        <v>699076</v>
      </c>
      <c r="E24" s="22">
        <v>746965</v>
      </c>
      <c r="F24" s="13">
        <f t="shared" si="0"/>
        <v>6.8503281474403366</v>
      </c>
      <c r="G24" s="1"/>
      <c r="H24" s="1"/>
      <c r="I24" s="1"/>
    </row>
    <row r="25" spans="1:9" x14ac:dyDescent="0.25">
      <c r="A25" s="8" t="s">
        <v>59</v>
      </c>
      <c r="B25" s="21">
        <v>58604</v>
      </c>
      <c r="C25" s="21">
        <v>56798</v>
      </c>
      <c r="D25" s="21">
        <v>535053</v>
      </c>
      <c r="E25" s="21">
        <v>576548</v>
      </c>
      <c r="F25" s="10">
        <f t="shared" si="0"/>
        <v>7.7553064836567529</v>
      </c>
      <c r="G25" s="1"/>
      <c r="H25" s="1"/>
      <c r="I25" s="1"/>
    </row>
    <row r="26" spans="1:9" x14ac:dyDescent="0.25">
      <c r="A26" s="11" t="s">
        <v>60</v>
      </c>
      <c r="B26" s="22">
        <v>20211</v>
      </c>
      <c r="C26" s="22">
        <v>17904</v>
      </c>
      <c r="D26" s="22">
        <v>166711</v>
      </c>
      <c r="E26" s="22">
        <v>209327</v>
      </c>
      <c r="F26" s="13">
        <f t="shared" si="0"/>
        <v>25.562800295121491</v>
      </c>
      <c r="G26" s="1"/>
      <c r="H26" s="1"/>
      <c r="I26" s="1"/>
    </row>
    <row r="27" spans="1:9" x14ac:dyDescent="0.25">
      <c r="A27" s="8" t="s">
        <v>61</v>
      </c>
      <c r="B27" s="21">
        <v>172677</v>
      </c>
      <c r="C27" s="21">
        <v>187079</v>
      </c>
      <c r="D27" s="21">
        <v>1724338</v>
      </c>
      <c r="E27" s="21">
        <v>1792992</v>
      </c>
      <c r="F27" s="10">
        <f t="shared" si="0"/>
        <v>3.9814699902223367</v>
      </c>
      <c r="G27" s="1"/>
      <c r="H27" s="1"/>
      <c r="I27" s="1"/>
    </row>
    <row r="28" spans="1:9" x14ac:dyDescent="0.25">
      <c r="A28" s="11" t="s">
        <v>62</v>
      </c>
      <c r="B28" s="22">
        <v>599534</v>
      </c>
      <c r="C28" s="22">
        <v>631415</v>
      </c>
      <c r="D28" s="22">
        <v>6010035</v>
      </c>
      <c r="E28" s="22">
        <v>6010024</v>
      </c>
      <c r="F28" s="13">
        <f t="shared" si="0"/>
        <v>-1.8302722030227869E-4</v>
      </c>
      <c r="G28" s="1"/>
      <c r="H28" s="1"/>
      <c r="I28" s="1"/>
    </row>
    <row r="29" spans="1:9" x14ac:dyDescent="0.25">
      <c r="A29" s="8" t="s">
        <v>63</v>
      </c>
      <c r="B29" s="21">
        <v>96791</v>
      </c>
      <c r="C29" s="21">
        <v>113419</v>
      </c>
      <c r="D29" s="21">
        <v>1003760</v>
      </c>
      <c r="E29" s="21">
        <v>1034048</v>
      </c>
      <c r="F29" s="10">
        <f t="shared" si="0"/>
        <v>3.0174543715629198</v>
      </c>
      <c r="G29" s="1"/>
      <c r="H29" s="1"/>
      <c r="I29" s="1"/>
    </row>
    <row r="30" spans="1:9" x14ac:dyDescent="0.25">
      <c r="A30" s="11" t="s">
        <v>64</v>
      </c>
      <c r="B30" s="22">
        <v>155453</v>
      </c>
      <c r="C30" s="22">
        <v>151138</v>
      </c>
      <c r="D30" s="22">
        <v>1347522</v>
      </c>
      <c r="E30" s="22">
        <v>1745167</v>
      </c>
      <c r="F30" s="13">
        <f t="shared" si="0"/>
        <v>29.509351238792391</v>
      </c>
      <c r="G30" s="1"/>
      <c r="H30" s="1"/>
      <c r="I30" s="1"/>
    </row>
    <row r="31" spans="1:9" x14ac:dyDescent="0.25">
      <c r="A31" s="8" t="s">
        <v>65</v>
      </c>
      <c r="B31" s="21">
        <v>120946</v>
      </c>
      <c r="C31" s="21">
        <v>132964</v>
      </c>
      <c r="D31" s="21">
        <v>977729</v>
      </c>
      <c r="E31" s="21">
        <v>1167058</v>
      </c>
      <c r="F31" s="10">
        <f t="shared" si="0"/>
        <v>19.364159189305013</v>
      </c>
      <c r="G31" s="1"/>
      <c r="H31" s="1"/>
      <c r="I31" s="1"/>
    </row>
    <row r="32" spans="1:9" x14ac:dyDescent="0.25">
      <c r="A32" s="11" t="s">
        <v>66</v>
      </c>
      <c r="B32" s="22">
        <v>2591756</v>
      </c>
      <c r="C32" s="22">
        <v>2906135</v>
      </c>
      <c r="D32" s="22">
        <v>27341076</v>
      </c>
      <c r="E32" s="22">
        <v>29506061</v>
      </c>
      <c r="F32" s="13">
        <f t="shared" si="0"/>
        <v>7.9184337880484321</v>
      </c>
      <c r="G32" s="1"/>
      <c r="H32" s="1"/>
      <c r="I32" s="1"/>
    </row>
    <row r="33" spans="1:9" x14ac:dyDescent="0.25">
      <c r="A33" s="8" t="s">
        <v>67</v>
      </c>
      <c r="B33" s="21">
        <v>307487</v>
      </c>
      <c r="C33" s="21">
        <v>380319</v>
      </c>
      <c r="D33" s="21">
        <v>2930727</v>
      </c>
      <c r="E33" s="21">
        <v>3245859</v>
      </c>
      <c r="F33" s="10">
        <f t="shared" si="0"/>
        <v>10.752690373412463</v>
      </c>
      <c r="G33" s="1"/>
      <c r="H33" s="1"/>
      <c r="I33" s="1"/>
    </row>
    <row r="34" spans="1:9" x14ac:dyDescent="0.25">
      <c r="A34" s="11" t="s">
        <v>68</v>
      </c>
      <c r="B34" s="22">
        <v>16189</v>
      </c>
      <c r="C34" s="22">
        <v>26842</v>
      </c>
      <c r="D34" s="22">
        <v>195621</v>
      </c>
      <c r="E34" s="22">
        <v>191833</v>
      </c>
      <c r="F34" s="13">
        <f t="shared" si="0"/>
        <v>-1.9363974215447257</v>
      </c>
      <c r="G34" s="1"/>
      <c r="H34" s="1"/>
      <c r="I34" s="1"/>
    </row>
    <row r="35" spans="1:9" x14ac:dyDescent="0.25">
      <c r="A35" s="14" t="s">
        <v>69</v>
      </c>
      <c r="B35" s="15">
        <f>SUM(B7:B34)</f>
        <v>13529275</v>
      </c>
      <c r="C35" s="15">
        <f t="shared" ref="C35:E35" si="1">SUM(C7:C34)</f>
        <v>15905494</v>
      </c>
      <c r="D35" s="15">
        <f t="shared" si="1"/>
        <v>138666178</v>
      </c>
      <c r="E35" s="15">
        <f t="shared" si="1"/>
        <v>151965490</v>
      </c>
      <c r="F35" s="16">
        <f t="shared" si="0"/>
        <v>9.5908837986433895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975709</v>
      </c>
      <c r="C38" s="41">
        <f>D7</f>
        <v>830983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35527744</v>
      </c>
      <c r="G38" s="42">
        <f>LOOKUP(E38,$A$38:$A$65,$C$38:$C$65)</f>
        <v>33125634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1467140</v>
      </c>
      <c r="C39" s="41">
        <f t="shared" ref="C39:C65" si="5">D8</f>
        <v>1370405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29506061</v>
      </c>
      <c r="G39" s="42">
        <f t="shared" ref="G39:G65" si="8">LOOKUP(E39,$A$38:$A$65,$C$38:$C$65)</f>
        <v>27341076</v>
      </c>
    </row>
    <row r="40" spans="1:9" x14ac:dyDescent="0.25">
      <c r="A40" s="42" t="str">
        <f t="shared" si="3"/>
        <v>ALMERIA</v>
      </c>
      <c r="B40" s="41">
        <f t="shared" si="4"/>
        <v>472284</v>
      </c>
      <c r="C40" s="41">
        <f t="shared" si="5"/>
        <v>420373</v>
      </c>
      <c r="D40" s="41">
        <f t="shared" si="6"/>
        <v>25</v>
      </c>
      <c r="E40" s="42" t="str">
        <f t="shared" si="2"/>
        <v>BARCELONA</v>
      </c>
      <c r="F40" s="42">
        <f t="shared" si="7"/>
        <v>26376095</v>
      </c>
      <c r="G40" s="42">
        <f t="shared" si="8"/>
        <v>22561385</v>
      </c>
    </row>
    <row r="41" spans="1:9" x14ac:dyDescent="0.25">
      <c r="A41" s="42" t="str">
        <f t="shared" si="3"/>
        <v>AVILES</v>
      </c>
      <c r="B41" s="41">
        <f t="shared" si="4"/>
        <v>1281139</v>
      </c>
      <c r="C41" s="41">
        <f t="shared" si="5"/>
        <v>874657</v>
      </c>
      <c r="D41" s="41">
        <f t="shared" si="6"/>
        <v>14</v>
      </c>
      <c r="E41" s="42" t="str">
        <f t="shared" si="2"/>
        <v>LAS PALMAS</v>
      </c>
      <c r="F41" s="42">
        <f t="shared" si="7"/>
        <v>14012429</v>
      </c>
      <c r="G41" s="42">
        <f t="shared" si="8"/>
        <v>13624204</v>
      </c>
    </row>
    <row r="42" spans="1:9" x14ac:dyDescent="0.25">
      <c r="A42" s="42" t="str">
        <f t="shared" si="3"/>
        <v>BAHIA DE ALGECIRAS</v>
      </c>
      <c r="B42" s="41">
        <f t="shared" si="4"/>
        <v>35527744</v>
      </c>
      <c r="C42" s="41">
        <f t="shared" si="5"/>
        <v>33125634</v>
      </c>
      <c r="D42" s="41">
        <f t="shared" si="6"/>
        <v>1</v>
      </c>
      <c r="E42" s="42" t="str">
        <f t="shared" si="2"/>
        <v>BALEARES</v>
      </c>
      <c r="F42" s="42">
        <f t="shared" si="7"/>
        <v>8450617</v>
      </c>
      <c r="G42" s="42">
        <f t="shared" si="8"/>
        <v>7420483</v>
      </c>
    </row>
    <row r="43" spans="1:9" x14ac:dyDescent="0.25">
      <c r="A43" s="42" t="str">
        <f t="shared" si="3"/>
        <v>BAHIA DE CADIZ</v>
      </c>
      <c r="B43" s="41">
        <f t="shared" si="4"/>
        <v>2522267</v>
      </c>
      <c r="C43" s="41">
        <f t="shared" si="5"/>
        <v>2456572</v>
      </c>
      <c r="D43" s="41">
        <f t="shared" si="6"/>
        <v>9</v>
      </c>
      <c r="E43" s="42" t="str">
        <f t="shared" si="2"/>
        <v>BILBAO</v>
      </c>
      <c r="F43" s="42">
        <f t="shared" si="7"/>
        <v>8155946</v>
      </c>
      <c r="G43" s="42">
        <f t="shared" si="8"/>
        <v>7527406</v>
      </c>
    </row>
    <row r="44" spans="1:9" x14ac:dyDescent="0.25">
      <c r="A44" s="42" t="str">
        <f t="shared" si="3"/>
        <v>BALEARES</v>
      </c>
      <c r="B44" s="41">
        <f t="shared" si="4"/>
        <v>8450617</v>
      </c>
      <c r="C44" s="41">
        <f t="shared" si="5"/>
        <v>7420483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6010024</v>
      </c>
      <c r="G44" s="42">
        <f t="shared" si="8"/>
        <v>6010035</v>
      </c>
    </row>
    <row r="45" spans="1:9" x14ac:dyDescent="0.25">
      <c r="A45" s="42" t="str">
        <f t="shared" si="3"/>
        <v>BARCELONA</v>
      </c>
      <c r="B45" s="41">
        <f t="shared" si="4"/>
        <v>26376095</v>
      </c>
      <c r="C45" s="41">
        <f t="shared" si="5"/>
        <v>22561385</v>
      </c>
      <c r="D45" s="41">
        <f t="shared" si="6"/>
        <v>3</v>
      </c>
      <c r="E45" s="42" t="str">
        <f t="shared" si="2"/>
        <v>VIGO</v>
      </c>
      <c r="F45" s="42">
        <f t="shared" si="7"/>
        <v>3245859</v>
      </c>
      <c r="G45" s="42">
        <f t="shared" si="8"/>
        <v>2930727</v>
      </c>
    </row>
    <row r="46" spans="1:9" x14ac:dyDescent="0.25">
      <c r="A46" s="42" t="str">
        <f t="shared" si="3"/>
        <v>BILBAO</v>
      </c>
      <c r="B46" s="41">
        <f t="shared" si="4"/>
        <v>8155946</v>
      </c>
      <c r="C46" s="41">
        <f t="shared" si="5"/>
        <v>7527406</v>
      </c>
      <c r="D46" s="41">
        <f t="shared" si="6"/>
        <v>6</v>
      </c>
      <c r="E46" s="42" t="str">
        <f t="shared" si="2"/>
        <v>BAHIA DE CADIZ</v>
      </c>
      <c r="F46" s="42">
        <f t="shared" si="7"/>
        <v>2522267</v>
      </c>
      <c r="G46" s="42">
        <f t="shared" si="8"/>
        <v>2456572</v>
      </c>
    </row>
    <row r="47" spans="1:9" x14ac:dyDescent="0.25">
      <c r="A47" s="42" t="str">
        <f t="shared" si="3"/>
        <v>CARTAGENA</v>
      </c>
      <c r="B47" s="41">
        <f t="shared" si="4"/>
        <v>823983</v>
      </c>
      <c r="C47" s="41">
        <f t="shared" si="5"/>
        <v>664053</v>
      </c>
      <c r="D47" s="41">
        <f t="shared" si="6"/>
        <v>19</v>
      </c>
      <c r="E47" s="42" t="str">
        <f t="shared" si="2"/>
        <v>MALAGA</v>
      </c>
      <c r="F47" s="42">
        <f t="shared" si="7"/>
        <v>2277603</v>
      </c>
      <c r="G47" s="42">
        <f t="shared" si="8"/>
        <v>2021728</v>
      </c>
    </row>
    <row r="48" spans="1:9" x14ac:dyDescent="0.25">
      <c r="A48" s="42" t="str">
        <f t="shared" si="3"/>
        <v>CASTELLON</v>
      </c>
      <c r="B48" s="41">
        <f t="shared" si="4"/>
        <v>1215766</v>
      </c>
      <c r="C48" s="41">
        <f t="shared" si="5"/>
        <v>910777</v>
      </c>
      <c r="D48" s="41">
        <f t="shared" si="6"/>
        <v>15</v>
      </c>
      <c r="E48" s="42" t="str">
        <f t="shared" si="2"/>
        <v>PASAIA</v>
      </c>
      <c r="F48" s="42">
        <f t="shared" si="7"/>
        <v>1792992</v>
      </c>
      <c r="G48" s="42">
        <f t="shared" si="8"/>
        <v>1724338</v>
      </c>
    </row>
    <row r="49" spans="1:7" x14ac:dyDescent="0.25">
      <c r="A49" s="42" t="str">
        <f t="shared" si="3"/>
        <v>CEUTA</v>
      </c>
      <c r="B49" s="41">
        <f t="shared" si="4"/>
        <v>730577</v>
      </c>
      <c r="C49" s="41">
        <f t="shared" si="5"/>
        <v>708750</v>
      </c>
      <c r="D49" s="41">
        <f t="shared" si="6"/>
        <v>21</v>
      </c>
      <c r="E49" s="42" t="str">
        <f t="shared" si="2"/>
        <v>SEVILLA</v>
      </c>
      <c r="F49" s="42">
        <f t="shared" si="7"/>
        <v>1745167</v>
      </c>
      <c r="G49" s="42">
        <f t="shared" si="8"/>
        <v>1347522</v>
      </c>
    </row>
    <row r="50" spans="1:7" x14ac:dyDescent="0.25">
      <c r="A50" s="42" t="str">
        <f t="shared" si="3"/>
        <v>FERROL-SAN CIBRAO</v>
      </c>
      <c r="B50" s="41">
        <f t="shared" si="4"/>
        <v>449183</v>
      </c>
      <c r="C50" s="41">
        <f t="shared" si="5"/>
        <v>451223</v>
      </c>
      <c r="D50" s="41">
        <f t="shared" si="6"/>
        <v>26</v>
      </c>
      <c r="E50" s="42" t="str">
        <f t="shared" si="2"/>
        <v>ALICANTE</v>
      </c>
      <c r="F50" s="42">
        <f t="shared" si="7"/>
        <v>1467140</v>
      </c>
      <c r="G50" s="42">
        <f t="shared" si="8"/>
        <v>1370405</v>
      </c>
    </row>
    <row r="51" spans="1:7" x14ac:dyDescent="0.25">
      <c r="A51" s="42" t="str">
        <f t="shared" si="3"/>
        <v>GIJON</v>
      </c>
      <c r="B51" s="41">
        <f t="shared" si="4"/>
        <v>479224</v>
      </c>
      <c r="C51" s="41">
        <f t="shared" si="5"/>
        <v>398797</v>
      </c>
      <c r="D51" s="41">
        <f t="shared" si="6"/>
        <v>24</v>
      </c>
      <c r="E51" s="42" t="str">
        <f t="shared" si="2"/>
        <v>AVILES</v>
      </c>
      <c r="F51" s="42">
        <f t="shared" si="7"/>
        <v>1281139</v>
      </c>
      <c r="G51" s="42">
        <f t="shared" si="8"/>
        <v>874657</v>
      </c>
    </row>
    <row r="52" spans="1:7" x14ac:dyDescent="0.25">
      <c r="A52" s="42" t="str">
        <f t="shared" si="3"/>
        <v>HUELVA</v>
      </c>
      <c r="B52" s="41">
        <f t="shared" si="4"/>
        <v>521902</v>
      </c>
      <c r="C52" s="41">
        <f t="shared" si="5"/>
        <v>367100</v>
      </c>
      <c r="D52" s="41">
        <f t="shared" si="6"/>
        <v>23</v>
      </c>
      <c r="E52" s="42" t="str">
        <f t="shared" si="2"/>
        <v>CASTELLON</v>
      </c>
      <c r="F52" s="42">
        <f t="shared" si="7"/>
        <v>1215766</v>
      </c>
      <c r="G52" s="42">
        <f t="shared" si="8"/>
        <v>910777</v>
      </c>
    </row>
    <row r="53" spans="1:7" x14ac:dyDescent="0.25">
      <c r="A53" s="42" t="str">
        <f t="shared" si="3"/>
        <v>LAS PALMAS</v>
      </c>
      <c r="B53" s="41">
        <f t="shared" si="4"/>
        <v>14012429</v>
      </c>
      <c r="C53" s="41">
        <f t="shared" si="5"/>
        <v>13624204</v>
      </c>
      <c r="D53" s="41">
        <f t="shared" si="6"/>
        <v>4</v>
      </c>
      <c r="E53" s="42" t="str">
        <f t="shared" si="2"/>
        <v>TARRAGONA</v>
      </c>
      <c r="F53" s="42">
        <f t="shared" si="7"/>
        <v>1167058</v>
      </c>
      <c r="G53" s="42">
        <f t="shared" si="8"/>
        <v>977729</v>
      </c>
    </row>
    <row r="54" spans="1:7" x14ac:dyDescent="0.25">
      <c r="A54" s="42" t="str">
        <f t="shared" si="3"/>
        <v>MALAGA</v>
      </c>
      <c r="B54" s="41">
        <f t="shared" si="4"/>
        <v>2277603</v>
      </c>
      <c r="C54" s="41">
        <f t="shared" si="5"/>
        <v>2021728</v>
      </c>
      <c r="D54" s="41">
        <f t="shared" si="6"/>
        <v>10</v>
      </c>
      <c r="E54" s="42" t="str">
        <f t="shared" si="2"/>
        <v>SANTANDER</v>
      </c>
      <c r="F54" s="42">
        <f t="shared" si="7"/>
        <v>1034048</v>
      </c>
      <c r="G54" s="42">
        <f t="shared" si="8"/>
        <v>1003760</v>
      </c>
    </row>
    <row r="55" spans="1:7" x14ac:dyDescent="0.25">
      <c r="A55" s="42" t="str">
        <f t="shared" si="3"/>
        <v>MARIN Y RIA DE PONTEVEDRA</v>
      </c>
      <c r="B55" s="41">
        <f t="shared" si="4"/>
        <v>746965</v>
      </c>
      <c r="C55" s="41">
        <f t="shared" si="5"/>
        <v>699076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975709</v>
      </c>
      <c r="G55" s="42">
        <f t="shared" si="8"/>
        <v>830983</v>
      </c>
    </row>
    <row r="56" spans="1:7" x14ac:dyDescent="0.25">
      <c r="A56" s="42" t="str">
        <f t="shared" si="3"/>
        <v>MELILLA</v>
      </c>
      <c r="B56" s="41">
        <f t="shared" si="4"/>
        <v>576548</v>
      </c>
      <c r="C56" s="41">
        <f t="shared" si="5"/>
        <v>535053</v>
      </c>
      <c r="D56" s="41">
        <f t="shared" si="6"/>
        <v>22</v>
      </c>
      <c r="E56" s="42" t="str">
        <f t="shared" si="2"/>
        <v>CARTAGENA</v>
      </c>
      <c r="F56" s="42">
        <f t="shared" si="9"/>
        <v>823983</v>
      </c>
      <c r="G56" s="42">
        <f t="shared" si="8"/>
        <v>664053</v>
      </c>
    </row>
    <row r="57" spans="1:7" x14ac:dyDescent="0.25">
      <c r="A57" s="42" t="str">
        <f t="shared" si="3"/>
        <v>MOTRIL</v>
      </c>
      <c r="B57" s="41">
        <f t="shared" si="4"/>
        <v>209327</v>
      </c>
      <c r="C57" s="41">
        <f t="shared" si="5"/>
        <v>166711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746965</v>
      </c>
      <c r="G57" s="42">
        <f t="shared" si="8"/>
        <v>699076</v>
      </c>
    </row>
    <row r="58" spans="1:7" x14ac:dyDescent="0.25">
      <c r="A58" s="42" t="str">
        <f t="shared" si="3"/>
        <v>PASAIA</v>
      </c>
      <c r="B58" s="41">
        <f t="shared" si="4"/>
        <v>1792992</v>
      </c>
      <c r="C58" s="41">
        <f t="shared" si="5"/>
        <v>1724338</v>
      </c>
      <c r="D58" s="41">
        <f t="shared" si="6"/>
        <v>11</v>
      </c>
      <c r="E58" s="42" t="str">
        <f t="shared" si="2"/>
        <v>CEUTA</v>
      </c>
      <c r="F58" s="42">
        <f t="shared" si="9"/>
        <v>730577</v>
      </c>
      <c r="G58" s="42">
        <f t="shared" si="8"/>
        <v>708750</v>
      </c>
    </row>
    <row r="59" spans="1:7" x14ac:dyDescent="0.25">
      <c r="A59" s="42" t="str">
        <f t="shared" si="3"/>
        <v>SANTA CRUZ DE TENERIFE</v>
      </c>
      <c r="B59" s="41">
        <f t="shared" si="4"/>
        <v>6010024</v>
      </c>
      <c r="C59" s="41">
        <f t="shared" si="5"/>
        <v>6010035</v>
      </c>
      <c r="D59" s="41">
        <f t="shared" si="6"/>
        <v>7</v>
      </c>
      <c r="E59" s="42" t="str">
        <f t="shared" si="2"/>
        <v>MELILLA</v>
      </c>
      <c r="F59" s="42">
        <f t="shared" si="9"/>
        <v>576548</v>
      </c>
      <c r="G59" s="42">
        <f t="shared" si="8"/>
        <v>535053</v>
      </c>
    </row>
    <row r="60" spans="1:7" x14ac:dyDescent="0.25">
      <c r="A60" s="42" t="str">
        <f t="shared" si="3"/>
        <v>SANTANDER</v>
      </c>
      <c r="B60" s="41">
        <f t="shared" si="4"/>
        <v>1034048</v>
      </c>
      <c r="C60" s="41">
        <f t="shared" si="5"/>
        <v>1003760</v>
      </c>
      <c r="D60" s="41">
        <f t="shared" si="6"/>
        <v>17</v>
      </c>
      <c r="E60" s="42" t="str">
        <f t="shared" si="2"/>
        <v>HUELVA</v>
      </c>
      <c r="F60" s="42">
        <f t="shared" si="9"/>
        <v>521902</v>
      </c>
      <c r="G60" s="42">
        <f t="shared" si="8"/>
        <v>367100</v>
      </c>
    </row>
    <row r="61" spans="1:7" x14ac:dyDescent="0.25">
      <c r="A61" s="42" t="str">
        <f t="shared" si="3"/>
        <v>SEVILLA</v>
      </c>
      <c r="B61" s="41">
        <f t="shared" si="4"/>
        <v>1745167</v>
      </c>
      <c r="C61" s="41">
        <f t="shared" si="5"/>
        <v>1347522</v>
      </c>
      <c r="D61" s="41">
        <f t="shared" si="6"/>
        <v>12</v>
      </c>
      <c r="E61" s="42" t="str">
        <f t="shared" si="2"/>
        <v>GIJON</v>
      </c>
      <c r="F61" s="42">
        <f t="shared" si="9"/>
        <v>479224</v>
      </c>
      <c r="G61" s="42">
        <f t="shared" si="8"/>
        <v>398797</v>
      </c>
    </row>
    <row r="62" spans="1:7" x14ac:dyDescent="0.25">
      <c r="A62" s="42" t="str">
        <f t="shared" si="3"/>
        <v>TARRAGONA</v>
      </c>
      <c r="B62" s="41">
        <f t="shared" si="4"/>
        <v>1167058</v>
      </c>
      <c r="C62" s="41">
        <f t="shared" si="5"/>
        <v>977729</v>
      </c>
      <c r="D62" s="41">
        <f t="shared" si="6"/>
        <v>16</v>
      </c>
      <c r="E62" s="42" t="str">
        <f t="shared" si="2"/>
        <v>ALMERIA</v>
      </c>
      <c r="F62" s="42">
        <f t="shared" si="9"/>
        <v>472284</v>
      </c>
      <c r="G62" s="42">
        <f t="shared" si="8"/>
        <v>420373</v>
      </c>
    </row>
    <row r="63" spans="1:7" x14ac:dyDescent="0.25">
      <c r="A63" s="42" t="str">
        <f t="shared" si="3"/>
        <v>VALENCIA</v>
      </c>
      <c r="B63" s="41">
        <f t="shared" si="4"/>
        <v>29506061</v>
      </c>
      <c r="C63" s="41">
        <f t="shared" si="5"/>
        <v>27341076</v>
      </c>
      <c r="D63" s="41">
        <f t="shared" si="6"/>
        <v>2</v>
      </c>
      <c r="E63" s="42" t="str">
        <f t="shared" si="2"/>
        <v>FERROL-SAN CIBRAO</v>
      </c>
      <c r="F63" s="42">
        <f t="shared" si="9"/>
        <v>449183</v>
      </c>
      <c r="G63" s="42">
        <f t="shared" si="8"/>
        <v>451223</v>
      </c>
    </row>
    <row r="64" spans="1:7" x14ac:dyDescent="0.25">
      <c r="A64" s="42" t="str">
        <f t="shared" si="3"/>
        <v>VIGO</v>
      </c>
      <c r="B64" s="41">
        <f t="shared" si="4"/>
        <v>3245859</v>
      </c>
      <c r="C64" s="41">
        <f t="shared" si="5"/>
        <v>2930727</v>
      </c>
      <c r="D64" s="41">
        <f t="shared" si="6"/>
        <v>8</v>
      </c>
      <c r="E64" s="42" t="str">
        <f t="shared" si="2"/>
        <v>MOTRIL</v>
      </c>
      <c r="F64" s="42">
        <f t="shared" si="9"/>
        <v>209327</v>
      </c>
      <c r="G64" s="42">
        <f t="shared" si="8"/>
        <v>166711</v>
      </c>
    </row>
    <row r="65" spans="1:7" x14ac:dyDescent="0.25">
      <c r="A65" s="42" t="str">
        <f t="shared" si="3"/>
        <v>VILAGARCIA</v>
      </c>
      <c r="B65" s="41">
        <f t="shared" si="4"/>
        <v>191833</v>
      </c>
      <c r="C65" s="41">
        <f t="shared" si="5"/>
        <v>195621</v>
      </c>
      <c r="D65" s="41">
        <f t="shared" si="6"/>
        <v>28</v>
      </c>
      <c r="E65" s="42" t="str">
        <f t="shared" si="2"/>
        <v>VILAGARCIA</v>
      </c>
      <c r="F65" s="42">
        <f t="shared" si="9"/>
        <v>191833</v>
      </c>
      <c r="G65" s="42">
        <f t="shared" si="8"/>
        <v>195621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3">
        <v>1301</v>
      </c>
      <c r="C7" s="23">
        <v>2272</v>
      </c>
      <c r="D7" s="23">
        <v>24865</v>
      </c>
      <c r="E7" s="23">
        <v>26161</v>
      </c>
      <c r="F7" s="10">
        <f>((E7*100)/D7)-100</f>
        <v>5.2121455861652919</v>
      </c>
      <c r="G7" s="1"/>
      <c r="H7" s="1"/>
      <c r="I7" s="1"/>
    </row>
    <row r="8" spans="1:12" x14ac:dyDescent="0.25">
      <c r="A8" s="11" t="s">
        <v>42</v>
      </c>
      <c r="B8" s="24">
        <v>244</v>
      </c>
      <c r="C8" s="24">
        <v>0</v>
      </c>
      <c r="D8" s="24">
        <v>3360</v>
      </c>
      <c r="E8" s="24">
        <v>796</v>
      </c>
      <c r="F8" s="13">
        <f t="shared" ref="F8:F35" si="0">((E8*100)/D8)-100</f>
        <v>-76.30952380952381</v>
      </c>
      <c r="G8" s="1"/>
      <c r="H8" s="1"/>
      <c r="I8" s="1"/>
    </row>
    <row r="9" spans="1:12" x14ac:dyDescent="0.25">
      <c r="A9" s="8" t="s">
        <v>43</v>
      </c>
      <c r="B9" s="23">
        <v>180</v>
      </c>
      <c r="C9" s="23">
        <v>572</v>
      </c>
      <c r="D9" s="23">
        <v>4335</v>
      </c>
      <c r="E9" s="23">
        <v>5704</v>
      </c>
      <c r="F9" s="10">
        <f t="shared" si="0"/>
        <v>31.580161476355244</v>
      </c>
      <c r="G9" s="1"/>
      <c r="H9" s="1"/>
      <c r="I9" s="1"/>
    </row>
    <row r="10" spans="1:12" x14ac:dyDescent="0.25">
      <c r="A10" s="11" t="s">
        <v>44</v>
      </c>
      <c r="B10" s="24">
        <v>992</v>
      </c>
      <c r="C10" s="24">
        <v>857</v>
      </c>
      <c r="D10" s="24">
        <v>15758</v>
      </c>
      <c r="E10" s="24">
        <v>13507</v>
      </c>
      <c r="F10" s="13">
        <f t="shared" si="0"/>
        <v>-14.284807716715321</v>
      </c>
      <c r="G10" s="1"/>
      <c r="H10" s="1"/>
      <c r="I10" s="1"/>
    </row>
    <row r="11" spans="1:12" x14ac:dyDescent="0.25">
      <c r="A11" s="8" t="s">
        <v>45</v>
      </c>
      <c r="B11" s="23">
        <v>88</v>
      </c>
      <c r="C11" s="23">
        <v>75</v>
      </c>
      <c r="D11" s="23">
        <v>910</v>
      </c>
      <c r="E11" s="23">
        <v>924</v>
      </c>
      <c r="F11" s="10">
        <f t="shared" si="0"/>
        <v>1.538461538461533</v>
      </c>
      <c r="G11" s="1"/>
      <c r="H11" s="1"/>
      <c r="I11" s="1"/>
    </row>
    <row r="12" spans="1:12" x14ac:dyDescent="0.25">
      <c r="A12" s="11" t="s">
        <v>46</v>
      </c>
      <c r="B12" s="24">
        <v>1713</v>
      </c>
      <c r="C12" s="24">
        <v>1351</v>
      </c>
      <c r="D12" s="24">
        <v>22822</v>
      </c>
      <c r="E12" s="24">
        <v>20670</v>
      </c>
      <c r="F12" s="13">
        <f t="shared" si="0"/>
        <v>-9.4294978529489129</v>
      </c>
      <c r="G12" s="1"/>
      <c r="H12" s="1"/>
      <c r="I12" s="1"/>
    </row>
    <row r="13" spans="1:12" x14ac:dyDescent="0.25">
      <c r="A13" s="8" t="s">
        <v>47</v>
      </c>
      <c r="B13" s="23">
        <v>252</v>
      </c>
      <c r="C13" s="23">
        <v>228</v>
      </c>
      <c r="D13" s="23">
        <v>2524</v>
      </c>
      <c r="E13" s="23">
        <v>1975</v>
      </c>
      <c r="F13" s="10">
        <f t="shared" si="0"/>
        <v>-21.751188589540419</v>
      </c>
      <c r="G13" s="1"/>
      <c r="H13" s="1"/>
      <c r="I13" s="1"/>
    </row>
    <row r="14" spans="1:12" x14ac:dyDescent="0.25">
      <c r="A14" s="11" t="s">
        <v>48</v>
      </c>
      <c r="B14" s="24">
        <v>66</v>
      </c>
      <c r="C14" s="24">
        <v>200</v>
      </c>
      <c r="D14" s="24">
        <v>2643</v>
      </c>
      <c r="E14" s="24">
        <v>2987</v>
      </c>
      <c r="F14" s="13">
        <f t="shared" si="0"/>
        <v>13.015512674990546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57</v>
      </c>
      <c r="C16" s="24">
        <v>129</v>
      </c>
      <c r="D16" s="24">
        <v>1195</v>
      </c>
      <c r="E16" s="24">
        <v>1190</v>
      </c>
      <c r="F16" s="13">
        <f t="shared" si="0"/>
        <v>-0.41841004184099972</v>
      </c>
      <c r="G16" s="1"/>
      <c r="H16" s="1"/>
      <c r="I16" s="1"/>
    </row>
    <row r="17" spans="1:9" x14ac:dyDescent="0.25">
      <c r="A17" s="8" t="s">
        <v>51</v>
      </c>
      <c r="B17" s="23">
        <v>271</v>
      </c>
      <c r="C17" s="23">
        <v>642</v>
      </c>
      <c r="D17" s="23">
        <v>6654</v>
      </c>
      <c r="E17" s="23">
        <v>7653</v>
      </c>
      <c r="F17" s="10">
        <f t="shared" si="0"/>
        <v>15.013525698827777</v>
      </c>
      <c r="G17" s="1"/>
      <c r="H17" s="1"/>
      <c r="I17" s="1"/>
    </row>
    <row r="18" spans="1:9" x14ac:dyDescent="0.25">
      <c r="A18" s="11" t="s">
        <v>52</v>
      </c>
      <c r="B18" s="24">
        <v>0</v>
      </c>
      <c r="C18" s="24">
        <v>15</v>
      </c>
      <c r="D18" s="24">
        <v>45</v>
      </c>
      <c r="E18" s="24">
        <v>58</v>
      </c>
      <c r="F18" s="13">
        <f t="shared" si="0"/>
        <v>28.888888888888886</v>
      </c>
      <c r="G18" s="1"/>
      <c r="H18" s="1"/>
      <c r="I18" s="1"/>
    </row>
    <row r="19" spans="1:9" x14ac:dyDescent="0.25">
      <c r="A19" s="8" t="s">
        <v>53</v>
      </c>
      <c r="B19" s="23">
        <v>11</v>
      </c>
      <c r="C19" s="23">
        <v>0</v>
      </c>
      <c r="D19" s="23">
        <v>265</v>
      </c>
      <c r="E19" s="23">
        <v>129</v>
      </c>
      <c r="F19" s="10">
        <f t="shared" si="0"/>
        <v>-51.320754716981135</v>
      </c>
      <c r="G19" s="1"/>
      <c r="H19" s="1"/>
      <c r="I19" s="1"/>
    </row>
    <row r="20" spans="1:9" x14ac:dyDescent="0.25">
      <c r="A20" s="11" t="s">
        <v>54</v>
      </c>
      <c r="B20" s="24">
        <v>4231</v>
      </c>
      <c r="C20" s="24">
        <v>308</v>
      </c>
      <c r="D20" s="24">
        <v>7561</v>
      </c>
      <c r="E20" s="24">
        <v>11858</v>
      </c>
      <c r="F20" s="13">
        <f t="shared" si="0"/>
        <v>56.831106996429043</v>
      </c>
      <c r="G20" s="1"/>
      <c r="H20" s="1"/>
      <c r="I20" s="1"/>
    </row>
    <row r="21" spans="1:9" x14ac:dyDescent="0.25">
      <c r="A21" s="8" t="s">
        <v>55</v>
      </c>
      <c r="B21" s="23">
        <v>56</v>
      </c>
      <c r="C21" s="23">
        <v>254</v>
      </c>
      <c r="D21" s="23">
        <v>1330</v>
      </c>
      <c r="E21" s="23">
        <v>2458</v>
      </c>
      <c r="F21" s="10">
        <f t="shared" si="0"/>
        <v>84.812030075187977</v>
      </c>
      <c r="G21" s="1"/>
      <c r="H21" s="1"/>
      <c r="I21" s="1"/>
    </row>
    <row r="22" spans="1:9" x14ac:dyDescent="0.25">
      <c r="A22" s="11" t="s">
        <v>56</v>
      </c>
      <c r="B22" s="24">
        <v>409</v>
      </c>
      <c r="C22" s="24">
        <v>298</v>
      </c>
      <c r="D22" s="24">
        <v>4946</v>
      </c>
      <c r="E22" s="24">
        <v>4064</v>
      </c>
      <c r="F22" s="13">
        <f t="shared" si="0"/>
        <v>-17.83259199353013</v>
      </c>
      <c r="G22" s="1"/>
      <c r="H22" s="1"/>
      <c r="I22" s="1"/>
    </row>
    <row r="23" spans="1:9" x14ac:dyDescent="0.25">
      <c r="A23" s="8" t="s">
        <v>57</v>
      </c>
      <c r="B23" s="23">
        <v>128</v>
      </c>
      <c r="C23" s="23">
        <v>0</v>
      </c>
      <c r="D23" s="23">
        <v>1110</v>
      </c>
      <c r="E23" s="23">
        <v>992</v>
      </c>
      <c r="F23" s="10">
        <f t="shared" si="0"/>
        <v>-10.630630630630634</v>
      </c>
      <c r="G23" s="1"/>
      <c r="H23" s="1"/>
      <c r="I23" s="1"/>
    </row>
    <row r="24" spans="1:9" x14ac:dyDescent="0.25">
      <c r="A24" s="11" t="s">
        <v>58</v>
      </c>
      <c r="B24" s="24">
        <v>333</v>
      </c>
      <c r="C24" s="24">
        <v>311</v>
      </c>
      <c r="D24" s="24">
        <v>4467</v>
      </c>
      <c r="E24" s="24">
        <v>3789</v>
      </c>
      <c r="F24" s="13">
        <f t="shared" si="0"/>
        <v>-15.177971793149766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323</v>
      </c>
      <c r="C26" s="24">
        <v>365</v>
      </c>
      <c r="D26" s="24">
        <v>2040</v>
      </c>
      <c r="E26" s="24">
        <v>3272</v>
      </c>
      <c r="F26" s="13">
        <f t="shared" si="0"/>
        <v>60.392156862745111</v>
      </c>
      <c r="G26" s="1"/>
      <c r="H26" s="1"/>
      <c r="I26" s="1"/>
    </row>
    <row r="27" spans="1:9" x14ac:dyDescent="0.25">
      <c r="A27" s="8" t="s">
        <v>61</v>
      </c>
      <c r="B27" s="23">
        <v>904</v>
      </c>
      <c r="C27" s="23">
        <v>610</v>
      </c>
      <c r="D27" s="23">
        <v>10475</v>
      </c>
      <c r="E27" s="23">
        <v>9250</v>
      </c>
      <c r="F27" s="10">
        <f t="shared" si="0"/>
        <v>-11.694510739856796</v>
      </c>
      <c r="G27" s="1"/>
      <c r="H27" s="1"/>
      <c r="I27" s="1"/>
    </row>
    <row r="28" spans="1:9" x14ac:dyDescent="0.25">
      <c r="A28" s="11" t="s">
        <v>62</v>
      </c>
      <c r="B28" s="24">
        <v>307</v>
      </c>
      <c r="C28" s="24">
        <v>263</v>
      </c>
      <c r="D28" s="24">
        <v>2755</v>
      </c>
      <c r="E28" s="24">
        <v>3530</v>
      </c>
      <c r="F28" s="13">
        <f t="shared" si="0"/>
        <v>28.130671506352087</v>
      </c>
      <c r="G28" s="1"/>
      <c r="H28" s="1"/>
      <c r="I28" s="1"/>
    </row>
    <row r="29" spans="1:9" x14ac:dyDescent="0.25">
      <c r="A29" s="8" t="s">
        <v>63</v>
      </c>
      <c r="B29" s="23">
        <v>159</v>
      </c>
      <c r="C29" s="23">
        <v>92</v>
      </c>
      <c r="D29" s="23">
        <v>5490</v>
      </c>
      <c r="E29" s="23">
        <v>6216</v>
      </c>
      <c r="F29" s="10">
        <f t="shared" si="0"/>
        <v>13.224043715846989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230</v>
      </c>
      <c r="C31" s="23">
        <v>551</v>
      </c>
      <c r="D31" s="23">
        <v>3456</v>
      </c>
      <c r="E31" s="23">
        <v>3623</v>
      </c>
      <c r="F31" s="10">
        <f t="shared" si="0"/>
        <v>4.8321759259259238</v>
      </c>
      <c r="G31" s="1"/>
      <c r="H31" s="1"/>
      <c r="I31" s="1"/>
    </row>
    <row r="32" spans="1:9" x14ac:dyDescent="0.25">
      <c r="A32" s="11" t="s">
        <v>66</v>
      </c>
      <c r="B32" s="24">
        <v>77</v>
      </c>
      <c r="C32" s="24">
        <v>100</v>
      </c>
      <c r="D32" s="24">
        <v>1678</v>
      </c>
      <c r="E32" s="24">
        <v>1243</v>
      </c>
      <c r="F32" s="13">
        <f t="shared" si="0"/>
        <v>-25.923718712753271</v>
      </c>
      <c r="G32" s="1"/>
      <c r="H32" s="1"/>
      <c r="I32" s="1"/>
    </row>
    <row r="33" spans="1:9" x14ac:dyDescent="0.25">
      <c r="A33" s="8" t="s">
        <v>67</v>
      </c>
      <c r="B33" s="23">
        <v>6473</v>
      </c>
      <c r="C33" s="23">
        <v>7183</v>
      </c>
      <c r="D33" s="23">
        <v>68790</v>
      </c>
      <c r="E33" s="23">
        <v>74027</v>
      </c>
      <c r="F33" s="10">
        <f t="shared" si="0"/>
        <v>7.6130251490042156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18805</v>
      </c>
      <c r="C35" s="15">
        <f t="shared" ref="C35:E35" si="1">SUM(C7:C34)</f>
        <v>16676</v>
      </c>
      <c r="D35" s="15">
        <f t="shared" si="1"/>
        <v>199474</v>
      </c>
      <c r="E35" s="15">
        <f t="shared" si="1"/>
        <v>206076</v>
      </c>
      <c r="F35" s="16">
        <f t="shared" si="0"/>
        <v>3.3097045228952169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26161</v>
      </c>
      <c r="C38" s="41">
        <f>D7</f>
        <v>24865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74027</v>
      </c>
      <c r="G38" s="42">
        <f>LOOKUP(E38,$A$38:$A$65,$C$38:$C$65)</f>
        <v>68790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796</v>
      </c>
      <c r="C39" s="41">
        <f t="shared" ref="C39:C65" si="5">D8</f>
        <v>3360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26161</v>
      </c>
      <c r="G39" s="42">
        <f t="shared" ref="G39:G65" si="8">LOOKUP(E39,$A$38:$A$65,$C$38:$C$65)</f>
        <v>24865</v>
      </c>
    </row>
    <row r="40" spans="1:9" x14ac:dyDescent="0.25">
      <c r="A40" s="42" t="str">
        <f t="shared" si="3"/>
        <v>ALMERIA</v>
      </c>
      <c r="B40" s="41">
        <f t="shared" si="4"/>
        <v>5704</v>
      </c>
      <c r="C40" s="41">
        <f t="shared" si="5"/>
        <v>4335</v>
      </c>
      <c r="D40" s="41">
        <f t="shared" si="6"/>
        <v>9</v>
      </c>
      <c r="E40" s="42" t="str">
        <f t="shared" si="2"/>
        <v>BAHIA DE CADIZ</v>
      </c>
      <c r="F40" s="42">
        <f t="shared" si="7"/>
        <v>20670</v>
      </c>
      <c r="G40" s="42">
        <f t="shared" si="8"/>
        <v>22822</v>
      </c>
    </row>
    <row r="41" spans="1:9" x14ac:dyDescent="0.25">
      <c r="A41" s="42" t="str">
        <f t="shared" si="3"/>
        <v>AVILES</v>
      </c>
      <c r="B41" s="41">
        <f t="shared" si="4"/>
        <v>13507</v>
      </c>
      <c r="C41" s="41">
        <f t="shared" si="5"/>
        <v>15758</v>
      </c>
      <c r="D41" s="41">
        <f t="shared" si="6"/>
        <v>4</v>
      </c>
      <c r="E41" s="42" t="str">
        <f t="shared" si="2"/>
        <v>AVILES</v>
      </c>
      <c r="F41" s="42">
        <f t="shared" si="7"/>
        <v>13507</v>
      </c>
      <c r="G41" s="42">
        <f t="shared" si="8"/>
        <v>15758</v>
      </c>
    </row>
    <row r="42" spans="1:9" x14ac:dyDescent="0.25">
      <c r="A42" s="42" t="str">
        <f t="shared" si="3"/>
        <v>BAHIA DE ALGECIRAS</v>
      </c>
      <c r="B42" s="41">
        <f t="shared" si="4"/>
        <v>924</v>
      </c>
      <c r="C42" s="41">
        <f t="shared" si="5"/>
        <v>910</v>
      </c>
      <c r="D42" s="41">
        <f t="shared" si="6"/>
        <v>21</v>
      </c>
      <c r="E42" s="42" t="str">
        <f t="shared" si="2"/>
        <v>GIJON</v>
      </c>
      <c r="F42" s="42">
        <f t="shared" si="7"/>
        <v>11858</v>
      </c>
      <c r="G42" s="42">
        <f t="shared" si="8"/>
        <v>7561</v>
      </c>
    </row>
    <row r="43" spans="1:9" x14ac:dyDescent="0.25">
      <c r="A43" s="42" t="str">
        <f t="shared" si="3"/>
        <v>BAHIA DE CADIZ</v>
      </c>
      <c r="B43" s="41">
        <f t="shared" si="4"/>
        <v>20670</v>
      </c>
      <c r="C43" s="41">
        <f t="shared" si="5"/>
        <v>22822</v>
      </c>
      <c r="D43" s="41">
        <f t="shared" si="6"/>
        <v>3</v>
      </c>
      <c r="E43" s="42" t="str">
        <f t="shared" si="2"/>
        <v>PASAIA</v>
      </c>
      <c r="F43" s="42">
        <f t="shared" si="7"/>
        <v>9250</v>
      </c>
      <c r="G43" s="42">
        <f t="shared" si="8"/>
        <v>10475</v>
      </c>
    </row>
    <row r="44" spans="1:9" x14ac:dyDescent="0.25">
      <c r="A44" s="42" t="str">
        <f t="shared" si="3"/>
        <v>BALEARES</v>
      </c>
      <c r="B44" s="41">
        <f t="shared" si="4"/>
        <v>1975</v>
      </c>
      <c r="C44" s="41">
        <f t="shared" si="5"/>
        <v>2524</v>
      </c>
      <c r="D44" s="41">
        <f t="shared" si="6"/>
        <v>17</v>
      </c>
      <c r="E44" s="42" t="str">
        <f t="shared" si="2"/>
        <v>CASTELLON</v>
      </c>
      <c r="F44" s="42">
        <f t="shared" si="7"/>
        <v>7653</v>
      </c>
      <c r="G44" s="42">
        <f t="shared" si="8"/>
        <v>6654</v>
      </c>
    </row>
    <row r="45" spans="1:9" x14ac:dyDescent="0.25">
      <c r="A45" s="42" t="str">
        <f t="shared" si="3"/>
        <v>BARCELONA</v>
      </c>
      <c r="B45" s="41">
        <f t="shared" si="4"/>
        <v>2987</v>
      </c>
      <c r="C45" s="41">
        <f t="shared" si="5"/>
        <v>2643</v>
      </c>
      <c r="D45" s="41">
        <f t="shared" si="6"/>
        <v>15</v>
      </c>
      <c r="E45" s="42" t="str">
        <f t="shared" si="2"/>
        <v>SANTANDER</v>
      </c>
      <c r="F45" s="42">
        <f t="shared" si="7"/>
        <v>6216</v>
      </c>
      <c r="G45" s="42">
        <f t="shared" si="8"/>
        <v>5490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ALMERIA</v>
      </c>
      <c r="F46" s="42">
        <f t="shared" si="7"/>
        <v>5704</v>
      </c>
      <c r="G46" s="42">
        <f t="shared" si="8"/>
        <v>4335</v>
      </c>
    </row>
    <row r="47" spans="1:9" x14ac:dyDescent="0.25">
      <c r="A47" s="42" t="str">
        <f t="shared" si="3"/>
        <v>CARTAGENA</v>
      </c>
      <c r="B47" s="41">
        <f t="shared" si="4"/>
        <v>1190</v>
      </c>
      <c r="C47" s="41">
        <f t="shared" si="5"/>
        <v>1195</v>
      </c>
      <c r="D47" s="41">
        <f t="shared" si="6"/>
        <v>19</v>
      </c>
      <c r="E47" s="42" t="str">
        <f t="shared" si="2"/>
        <v>LAS PALMAS</v>
      </c>
      <c r="F47" s="42">
        <f t="shared" si="7"/>
        <v>4064</v>
      </c>
      <c r="G47" s="42">
        <f t="shared" si="8"/>
        <v>4946</v>
      </c>
    </row>
    <row r="48" spans="1:9" x14ac:dyDescent="0.25">
      <c r="A48" s="42" t="str">
        <f t="shared" si="3"/>
        <v>CASTELLON</v>
      </c>
      <c r="B48" s="41">
        <f t="shared" si="4"/>
        <v>7653</v>
      </c>
      <c r="C48" s="41">
        <f t="shared" si="5"/>
        <v>6654</v>
      </c>
      <c r="D48" s="41">
        <f t="shared" si="6"/>
        <v>7</v>
      </c>
      <c r="E48" s="42" t="str">
        <f t="shared" si="2"/>
        <v>MARIN Y RIA DE PONTEVEDRA</v>
      </c>
      <c r="F48" s="42">
        <f t="shared" si="7"/>
        <v>3789</v>
      </c>
      <c r="G48" s="42">
        <f t="shared" si="8"/>
        <v>4467</v>
      </c>
    </row>
    <row r="49" spans="1:7" x14ac:dyDescent="0.25">
      <c r="A49" s="42" t="str">
        <f t="shared" si="3"/>
        <v>CEUTA</v>
      </c>
      <c r="B49" s="41">
        <f t="shared" si="4"/>
        <v>58</v>
      </c>
      <c r="C49" s="41">
        <f t="shared" si="5"/>
        <v>45</v>
      </c>
      <c r="D49" s="41">
        <f t="shared" si="6"/>
        <v>24</v>
      </c>
      <c r="E49" s="42" t="str">
        <f t="shared" si="2"/>
        <v>TARRAGONA</v>
      </c>
      <c r="F49" s="42">
        <f t="shared" si="7"/>
        <v>3623</v>
      </c>
      <c r="G49" s="42">
        <f t="shared" si="8"/>
        <v>3456</v>
      </c>
    </row>
    <row r="50" spans="1:7" x14ac:dyDescent="0.25">
      <c r="A50" s="42" t="str">
        <f t="shared" si="3"/>
        <v>FERROL-SAN CIBRAO</v>
      </c>
      <c r="B50" s="41">
        <f t="shared" si="4"/>
        <v>129</v>
      </c>
      <c r="C50" s="41">
        <f t="shared" si="5"/>
        <v>265</v>
      </c>
      <c r="D50" s="41">
        <f t="shared" si="6"/>
        <v>23</v>
      </c>
      <c r="E50" s="42" t="str">
        <f t="shared" si="2"/>
        <v>SANTA CRUZ DE TENERIFE</v>
      </c>
      <c r="F50" s="42">
        <f t="shared" si="7"/>
        <v>3530</v>
      </c>
      <c r="G50" s="42">
        <f t="shared" si="8"/>
        <v>2755</v>
      </c>
    </row>
    <row r="51" spans="1:7" x14ac:dyDescent="0.25">
      <c r="A51" s="42" t="str">
        <f t="shared" si="3"/>
        <v>GIJON</v>
      </c>
      <c r="B51" s="41">
        <f t="shared" si="4"/>
        <v>11858</v>
      </c>
      <c r="C51" s="41">
        <f t="shared" si="5"/>
        <v>7561</v>
      </c>
      <c r="D51" s="41">
        <f t="shared" si="6"/>
        <v>5</v>
      </c>
      <c r="E51" s="42" t="str">
        <f t="shared" si="2"/>
        <v>MOTRIL</v>
      </c>
      <c r="F51" s="42">
        <f t="shared" si="7"/>
        <v>3272</v>
      </c>
      <c r="G51" s="42">
        <f t="shared" si="8"/>
        <v>2040</v>
      </c>
    </row>
    <row r="52" spans="1:7" x14ac:dyDescent="0.25">
      <c r="A52" s="42" t="str">
        <f t="shared" si="3"/>
        <v>HUELVA</v>
      </c>
      <c r="B52" s="41">
        <f t="shared" si="4"/>
        <v>2458</v>
      </c>
      <c r="C52" s="41">
        <f t="shared" si="5"/>
        <v>1330</v>
      </c>
      <c r="D52" s="41">
        <f t="shared" si="6"/>
        <v>16</v>
      </c>
      <c r="E52" s="42" t="str">
        <f t="shared" si="2"/>
        <v>BARCELONA</v>
      </c>
      <c r="F52" s="42">
        <f t="shared" si="7"/>
        <v>2987</v>
      </c>
      <c r="G52" s="42">
        <f t="shared" si="8"/>
        <v>2643</v>
      </c>
    </row>
    <row r="53" spans="1:7" x14ac:dyDescent="0.25">
      <c r="A53" s="42" t="str">
        <f t="shared" si="3"/>
        <v>LAS PALMAS</v>
      </c>
      <c r="B53" s="41">
        <f t="shared" si="4"/>
        <v>4064</v>
      </c>
      <c r="C53" s="41">
        <f t="shared" si="5"/>
        <v>4946</v>
      </c>
      <c r="D53" s="41">
        <f t="shared" si="6"/>
        <v>10</v>
      </c>
      <c r="E53" s="42" t="str">
        <f t="shared" si="2"/>
        <v>HUELVA</v>
      </c>
      <c r="F53" s="42">
        <f t="shared" si="7"/>
        <v>2458</v>
      </c>
      <c r="G53" s="42">
        <f t="shared" si="8"/>
        <v>1330</v>
      </c>
    </row>
    <row r="54" spans="1:7" x14ac:dyDescent="0.25">
      <c r="A54" s="42" t="str">
        <f t="shared" si="3"/>
        <v>MALAGA</v>
      </c>
      <c r="B54" s="41">
        <f t="shared" si="4"/>
        <v>992</v>
      </c>
      <c r="C54" s="41">
        <f t="shared" si="5"/>
        <v>1110</v>
      </c>
      <c r="D54" s="41">
        <f t="shared" si="6"/>
        <v>20</v>
      </c>
      <c r="E54" s="42" t="str">
        <f t="shared" si="2"/>
        <v>BALEARES</v>
      </c>
      <c r="F54" s="42">
        <f t="shared" si="7"/>
        <v>1975</v>
      </c>
      <c r="G54" s="42">
        <f t="shared" si="8"/>
        <v>2524</v>
      </c>
    </row>
    <row r="55" spans="1:7" x14ac:dyDescent="0.25">
      <c r="A55" s="42" t="str">
        <f t="shared" si="3"/>
        <v>MARIN Y RIA DE PONTEVEDRA</v>
      </c>
      <c r="B55" s="41">
        <f t="shared" si="4"/>
        <v>3789</v>
      </c>
      <c r="C55" s="41">
        <f t="shared" si="5"/>
        <v>4467</v>
      </c>
      <c r="D55" s="41">
        <f t="shared" si="6"/>
        <v>11</v>
      </c>
      <c r="E55" s="42" t="str">
        <f t="shared" si="2"/>
        <v>VALENCIA</v>
      </c>
      <c r="F55" s="42">
        <f t="shared" ref="F55:F65" si="9">LOOKUP(E55,$A$38:$A$65,$B$38:$B$65)</f>
        <v>1243</v>
      </c>
      <c r="G55" s="42">
        <f t="shared" si="8"/>
        <v>1678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1190</v>
      </c>
      <c r="G56" s="42">
        <f t="shared" si="8"/>
        <v>1195</v>
      </c>
    </row>
    <row r="57" spans="1:7" x14ac:dyDescent="0.25">
      <c r="A57" s="42" t="str">
        <f t="shared" si="3"/>
        <v>MOTRIL</v>
      </c>
      <c r="B57" s="41">
        <f t="shared" si="4"/>
        <v>3272</v>
      </c>
      <c r="C57" s="41">
        <f t="shared" si="5"/>
        <v>2040</v>
      </c>
      <c r="D57" s="41">
        <f t="shared" si="6"/>
        <v>14</v>
      </c>
      <c r="E57" s="42" t="str">
        <f t="shared" si="2"/>
        <v>MALAGA</v>
      </c>
      <c r="F57" s="42">
        <f t="shared" si="9"/>
        <v>992</v>
      </c>
      <c r="G57" s="42">
        <f t="shared" si="8"/>
        <v>1110</v>
      </c>
    </row>
    <row r="58" spans="1:7" x14ac:dyDescent="0.25">
      <c r="A58" s="42" t="str">
        <f t="shared" si="3"/>
        <v>PASAIA</v>
      </c>
      <c r="B58" s="41">
        <f t="shared" si="4"/>
        <v>9250</v>
      </c>
      <c r="C58" s="41">
        <f t="shared" si="5"/>
        <v>10475</v>
      </c>
      <c r="D58" s="41">
        <f t="shared" si="6"/>
        <v>6</v>
      </c>
      <c r="E58" s="42" t="str">
        <f t="shared" si="2"/>
        <v>BAHIA DE ALGECIRAS</v>
      </c>
      <c r="F58" s="42">
        <f t="shared" si="9"/>
        <v>924</v>
      </c>
      <c r="G58" s="42">
        <f t="shared" si="8"/>
        <v>910</v>
      </c>
    </row>
    <row r="59" spans="1:7" x14ac:dyDescent="0.25">
      <c r="A59" s="42" t="str">
        <f t="shared" si="3"/>
        <v>SANTA CRUZ DE TENERIFE</v>
      </c>
      <c r="B59" s="41">
        <f t="shared" si="4"/>
        <v>3530</v>
      </c>
      <c r="C59" s="41">
        <f t="shared" si="5"/>
        <v>2755</v>
      </c>
      <c r="D59" s="41">
        <f t="shared" si="6"/>
        <v>13</v>
      </c>
      <c r="E59" s="42" t="str">
        <f t="shared" si="2"/>
        <v>ALICANTE</v>
      </c>
      <c r="F59" s="42">
        <f t="shared" si="9"/>
        <v>796</v>
      </c>
      <c r="G59" s="42">
        <f t="shared" si="8"/>
        <v>3360</v>
      </c>
    </row>
    <row r="60" spans="1:7" x14ac:dyDescent="0.25">
      <c r="A60" s="42" t="str">
        <f t="shared" si="3"/>
        <v>SANTANDER</v>
      </c>
      <c r="B60" s="41">
        <f t="shared" si="4"/>
        <v>6216</v>
      </c>
      <c r="C60" s="41">
        <f t="shared" si="5"/>
        <v>5490</v>
      </c>
      <c r="D60" s="41">
        <f t="shared" si="6"/>
        <v>8</v>
      </c>
      <c r="E60" s="42" t="str">
        <f t="shared" si="2"/>
        <v>FERROL-SAN CIBRAO</v>
      </c>
      <c r="F60" s="42">
        <f t="shared" si="9"/>
        <v>129</v>
      </c>
      <c r="G60" s="42">
        <f t="shared" si="8"/>
        <v>265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58</v>
      </c>
      <c r="G61" s="42">
        <f t="shared" si="8"/>
        <v>45</v>
      </c>
    </row>
    <row r="62" spans="1:7" x14ac:dyDescent="0.25">
      <c r="A62" s="42" t="str">
        <f t="shared" si="3"/>
        <v>TARRAGONA</v>
      </c>
      <c r="B62" s="41">
        <f t="shared" si="4"/>
        <v>3623</v>
      </c>
      <c r="C62" s="41">
        <f t="shared" si="5"/>
        <v>3456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1243</v>
      </c>
      <c r="C63" s="41">
        <f t="shared" si="5"/>
        <v>1678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74027</v>
      </c>
      <c r="C64" s="41">
        <f t="shared" si="5"/>
        <v>68790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5">
        <v>5177</v>
      </c>
      <c r="C7" s="25">
        <v>18339</v>
      </c>
      <c r="D7" s="25">
        <v>60249</v>
      </c>
      <c r="E7" s="25">
        <v>63295</v>
      </c>
      <c r="F7" s="10">
        <f>((E7*100)/D7)-100</f>
        <v>5.0556855715447568</v>
      </c>
      <c r="G7" s="1"/>
      <c r="H7" s="1"/>
      <c r="I7" s="1"/>
    </row>
    <row r="8" spans="1:12" x14ac:dyDescent="0.25">
      <c r="A8" s="11" t="s">
        <v>42</v>
      </c>
      <c r="B8" s="26">
        <v>3615</v>
      </c>
      <c r="C8" s="26">
        <v>5198</v>
      </c>
      <c r="D8" s="26">
        <v>50205</v>
      </c>
      <c r="E8" s="26">
        <v>63643</v>
      </c>
      <c r="F8" s="13">
        <f t="shared" ref="F8:F35" si="0">((E8*100)/D8)-100</f>
        <v>26.766258340802707</v>
      </c>
      <c r="G8" s="1"/>
      <c r="H8" s="1"/>
      <c r="I8" s="1"/>
    </row>
    <row r="9" spans="1:12" x14ac:dyDescent="0.25">
      <c r="A9" s="8" t="s">
        <v>43</v>
      </c>
      <c r="B9" s="25">
        <v>7444</v>
      </c>
      <c r="C9" s="25">
        <v>11592</v>
      </c>
      <c r="D9" s="25">
        <v>126312</v>
      </c>
      <c r="E9" s="25">
        <v>117659</v>
      </c>
      <c r="F9" s="10">
        <f t="shared" si="0"/>
        <v>-6.8504971815821136</v>
      </c>
      <c r="G9" s="1"/>
      <c r="H9" s="1"/>
      <c r="I9" s="1"/>
    </row>
    <row r="10" spans="1:12" x14ac:dyDescent="0.25">
      <c r="A10" s="11" t="s">
        <v>44</v>
      </c>
      <c r="B10" s="26">
        <v>3539</v>
      </c>
      <c r="C10" s="26">
        <v>4377</v>
      </c>
      <c r="D10" s="26">
        <v>45411</v>
      </c>
      <c r="E10" s="26">
        <v>49422</v>
      </c>
      <c r="F10" s="13">
        <f t="shared" si="0"/>
        <v>8.8326616898989272</v>
      </c>
      <c r="G10" s="1"/>
      <c r="H10" s="1"/>
      <c r="I10" s="1"/>
    </row>
    <row r="11" spans="1:12" x14ac:dyDescent="0.25">
      <c r="A11" s="8" t="s">
        <v>45</v>
      </c>
      <c r="B11" s="25">
        <v>244422</v>
      </c>
      <c r="C11" s="25">
        <v>261640</v>
      </c>
      <c r="D11" s="25">
        <v>2350724</v>
      </c>
      <c r="E11" s="25">
        <v>2580237</v>
      </c>
      <c r="F11" s="10">
        <f t="shared" si="0"/>
        <v>9.7635026485457246</v>
      </c>
      <c r="G11" s="1"/>
      <c r="H11" s="1"/>
      <c r="I11" s="1"/>
    </row>
    <row r="12" spans="1:12" x14ac:dyDescent="0.25">
      <c r="A12" s="11" t="s">
        <v>46</v>
      </c>
      <c r="B12" s="26">
        <v>6535</v>
      </c>
      <c r="C12" s="26">
        <v>6084</v>
      </c>
      <c r="D12" s="26">
        <v>70853</v>
      </c>
      <c r="E12" s="26">
        <v>77540</v>
      </c>
      <c r="F12" s="13">
        <f t="shared" si="0"/>
        <v>9.4378501968865152</v>
      </c>
      <c r="G12" s="1"/>
      <c r="H12" s="1"/>
      <c r="I12" s="1"/>
    </row>
    <row r="13" spans="1:12" x14ac:dyDescent="0.25">
      <c r="A13" s="8" t="s">
        <v>47</v>
      </c>
      <c r="B13" s="25">
        <v>40867</v>
      </c>
      <c r="C13" s="25">
        <v>31386</v>
      </c>
      <c r="D13" s="25">
        <v>277670</v>
      </c>
      <c r="E13" s="25">
        <v>225286</v>
      </c>
      <c r="F13" s="10">
        <f t="shared" si="0"/>
        <v>-18.865559837216836</v>
      </c>
      <c r="G13" s="1"/>
      <c r="H13" s="1"/>
      <c r="I13" s="1"/>
    </row>
    <row r="14" spans="1:12" x14ac:dyDescent="0.25">
      <c r="A14" s="11" t="s">
        <v>48</v>
      </c>
      <c r="B14" s="26">
        <v>133799</v>
      </c>
      <c r="C14" s="26">
        <v>137449</v>
      </c>
      <c r="D14" s="26">
        <v>1025196</v>
      </c>
      <c r="E14" s="26">
        <v>1062556</v>
      </c>
      <c r="F14" s="13">
        <f t="shared" si="0"/>
        <v>3.6441812102271172</v>
      </c>
      <c r="G14" s="1"/>
      <c r="H14" s="1"/>
      <c r="I14" s="1"/>
    </row>
    <row r="15" spans="1:12" x14ac:dyDescent="0.25">
      <c r="A15" s="8" t="s">
        <v>49</v>
      </c>
      <c r="B15" s="25">
        <v>11010</v>
      </c>
      <c r="C15" s="25">
        <v>12475</v>
      </c>
      <c r="D15" s="25">
        <v>111703</v>
      </c>
      <c r="E15" s="25">
        <v>117692</v>
      </c>
      <c r="F15" s="10">
        <f t="shared" si="0"/>
        <v>5.3615390813138362</v>
      </c>
      <c r="G15" s="1"/>
      <c r="H15" s="1"/>
      <c r="I15" s="1"/>
    </row>
    <row r="16" spans="1:12" x14ac:dyDescent="0.25">
      <c r="A16" s="11" t="s">
        <v>50</v>
      </c>
      <c r="B16" s="26">
        <v>7805</v>
      </c>
      <c r="C16" s="26">
        <v>8509</v>
      </c>
      <c r="D16" s="26">
        <v>111403</v>
      </c>
      <c r="E16" s="26">
        <v>93614</v>
      </c>
      <c r="F16" s="13">
        <f t="shared" si="0"/>
        <v>-15.968151665574538</v>
      </c>
      <c r="G16" s="1"/>
      <c r="H16" s="1"/>
      <c r="I16" s="1"/>
    </row>
    <row r="17" spans="1:9" x14ac:dyDescent="0.25">
      <c r="A17" s="8" t="s">
        <v>51</v>
      </c>
      <c r="B17" s="25">
        <v>2701</v>
      </c>
      <c r="C17" s="25">
        <v>4182</v>
      </c>
      <c r="D17" s="25">
        <v>33146</v>
      </c>
      <c r="E17" s="25">
        <v>39029</v>
      </c>
      <c r="F17" s="10">
        <f t="shared" si="0"/>
        <v>17.748747963555175</v>
      </c>
      <c r="G17" s="1"/>
      <c r="H17" s="1"/>
      <c r="I17" s="1"/>
    </row>
    <row r="18" spans="1:9" x14ac:dyDescent="0.25">
      <c r="A18" s="11" t="s">
        <v>52</v>
      </c>
      <c r="B18" s="26">
        <v>47084</v>
      </c>
      <c r="C18" s="26">
        <v>30569</v>
      </c>
      <c r="D18" s="26">
        <v>322613</v>
      </c>
      <c r="E18" s="26">
        <v>327157</v>
      </c>
      <c r="F18" s="13">
        <f t="shared" si="0"/>
        <v>1.4084987275776228</v>
      </c>
      <c r="G18" s="1"/>
      <c r="H18" s="1"/>
      <c r="I18" s="1"/>
    </row>
    <row r="19" spans="1:9" x14ac:dyDescent="0.25">
      <c r="A19" s="8" t="s">
        <v>53</v>
      </c>
      <c r="B19" s="25">
        <v>705</v>
      </c>
      <c r="C19" s="25">
        <v>1798</v>
      </c>
      <c r="D19" s="25">
        <v>12543</v>
      </c>
      <c r="E19" s="25">
        <v>14473</v>
      </c>
      <c r="F19" s="10">
        <f t="shared" si="0"/>
        <v>15.387068484413618</v>
      </c>
      <c r="G19" s="1"/>
      <c r="H19" s="1"/>
      <c r="I19" s="1"/>
    </row>
    <row r="20" spans="1:9" x14ac:dyDescent="0.25">
      <c r="A20" s="11" t="s">
        <v>54</v>
      </c>
      <c r="B20" s="26">
        <v>27723</v>
      </c>
      <c r="C20" s="26">
        <v>3052</v>
      </c>
      <c r="D20" s="26">
        <v>183819</v>
      </c>
      <c r="E20" s="26">
        <v>179369</v>
      </c>
      <c r="F20" s="13">
        <f t="shared" si="0"/>
        <v>-2.4208596499817787</v>
      </c>
      <c r="G20" s="1"/>
      <c r="H20" s="1"/>
      <c r="I20" s="1"/>
    </row>
    <row r="21" spans="1:9" x14ac:dyDescent="0.25">
      <c r="A21" s="8" t="s">
        <v>55</v>
      </c>
      <c r="B21" s="25">
        <v>5781</v>
      </c>
      <c r="C21" s="25">
        <v>4205</v>
      </c>
      <c r="D21" s="25">
        <v>79624</v>
      </c>
      <c r="E21" s="25">
        <v>86787</v>
      </c>
      <c r="F21" s="10">
        <f t="shared" si="0"/>
        <v>8.9960313473324618</v>
      </c>
      <c r="G21" s="1"/>
      <c r="H21" s="1"/>
      <c r="I21" s="1"/>
    </row>
    <row r="22" spans="1:9" x14ac:dyDescent="0.25">
      <c r="A22" s="11" t="s">
        <v>56</v>
      </c>
      <c r="B22" s="26">
        <v>183663</v>
      </c>
      <c r="C22" s="26">
        <v>188108</v>
      </c>
      <c r="D22" s="26">
        <v>1740084</v>
      </c>
      <c r="E22" s="26">
        <v>1733619</v>
      </c>
      <c r="F22" s="13">
        <f t="shared" si="0"/>
        <v>-0.37153378802402415</v>
      </c>
      <c r="G22" s="1"/>
      <c r="H22" s="1"/>
      <c r="I22" s="1"/>
    </row>
    <row r="23" spans="1:9" x14ac:dyDescent="0.25">
      <c r="A23" s="8" t="s">
        <v>57</v>
      </c>
      <c r="B23" s="25">
        <v>11151</v>
      </c>
      <c r="C23" s="25">
        <v>5746</v>
      </c>
      <c r="D23" s="25">
        <v>79218</v>
      </c>
      <c r="E23" s="25">
        <v>90603</v>
      </c>
      <c r="F23" s="10">
        <f t="shared" si="0"/>
        <v>14.371733696887077</v>
      </c>
      <c r="G23" s="1"/>
      <c r="H23" s="1"/>
      <c r="I23" s="1"/>
    </row>
    <row r="24" spans="1:9" x14ac:dyDescent="0.25">
      <c r="A24" s="11" t="s">
        <v>58</v>
      </c>
      <c r="B24" s="26">
        <v>9463</v>
      </c>
      <c r="C24" s="26">
        <v>7367</v>
      </c>
      <c r="D24" s="26">
        <v>69403</v>
      </c>
      <c r="E24" s="26">
        <v>59148</v>
      </c>
      <c r="F24" s="13">
        <f t="shared" si="0"/>
        <v>-14.776018327738001</v>
      </c>
      <c r="G24" s="1"/>
      <c r="H24" s="1"/>
      <c r="I24" s="1"/>
    </row>
    <row r="25" spans="1:9" x14ac:dyDescent="0.25">
      <c r="A25" s="8" t="s">
        <v>59</v>
      </c>
      <c r="B25" s="25">
        <v>1942</v>
      </c>
      <c r="C25" s="25">
        <v>28</v>
      </c>
      <c r="D25" s="25">
        <v>9316</v>
      </c>
      <c r="E25" s="25">
        <v>18557</v>
      </c>
      <c r="F25" s="10">
        <f t="shared" si="0"/>
        <v>99.194933447831687</v>
      </c>
      <c r="G25" s="1"/>
      <c r="H25" s="1"/>
      <c r="I25" s="1"/>
    </row>
    <row r="26" spans="1:9" x14ac:dyDescent="0.25">
      <c r="A26" s="11" t="s">
        <v>60</v>
      </c>
      <c r="B26" s="26">
        <v>755</v>
      </c>
      <c r="C26" s="26">
        <v>1656</v>
      </c>
      <c r="D26" s="26">
        <v>14451</v>
      </c>
      <c r="E26" s="26">
        <v>15505</v>
      </c>
      <c r="F26" s="13">
        <f t="shared" si="0"/>
        <v>7.2936128987613245</v>
      </c>
      <c r="G26" s="1"/>
      <c r="H26" s="1"/>
      <c r="I26" s="1"/>
    </row>
    <row r="27" spans="1:9" x14ac:dyDescent="0.25">
      <c r="A27" s="8" t="s">
        <v>61</v>
      </c>
      <c r="B27" s="25">
        <v>3836</v>
      </c>
      <c r="C27" s="25">
        <v>3644</v>
      </c>
      <c r="D27" s="25">
        <v>32622</v>
      </c>
      <c r="E27" s="25">
        <v>38240</v>
      </c>
      <c r="F27" s="10">
        <f t="shared" si="0"/>
        <v>17.221506958494274</v>
      </c>
      <c r="G27" s="1"/>
      <c r="H27" s="1"/>
      <c r="I27" s="1"/>
    </row>
    <row r="28" spans="1:9" x14ac:dyDescent="0.25">
      <c r="A28" s="11" t="s">
        <v>62</v>
      </c>
      <c r="B28" s="26">
        <v>94145</v>
      </c>
      <c r="C28" s="26">
        <v>91217</v>
      </c>
      <c r="D28" s="26">
        <v>841699</v>
      </c>
      <c r="E28" s="26">
        <v>792127</v>
      </c>
      <c r="F28" s="13">
        <f t="shared" si="0"/>
        <v>-5.889516323531339</v>
      </c>
      <c r="G28" s="1"/>
      <c r="H28" s="1"/>
      <c r="I28" s="1"/>
    </row>
    <row r="29" spans="1:9" x14ac:dyDescent="0.25">
      <c r="A29" s="8" t="s">
        <v>63</v>
      </c>
      <c r="B29" s="25">
        <v>5506</v>
      </c>
      <c r="C29" s="25">
        <v>5924</v>
      </c>
      <c r="D29" s="25">
        <v>52022</v>
      </c>
      <c r="E29" s="25">
        <v>51704</v>
      </c>
      <c r="F29" s="10">
        <f t="shared" si="0"/>
        <v>-0.61127984314327932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10132</v>
      </c>
      <c r="C31" s="25">
        <v>9603</v>
      </c>
      <c r="D31" s="25">
        <v>167716</v>
      </c>
      <c r="E31" s="25">
        <v>135015</v>
      </c>
      <c r="F31" s="10">
        <f t="shared" si="0"/>
        <v>-19.497841589353428</v>
      </c>
      <c r="G31" s="1"/>
      <c r="H31" s="1"/>
      <c r="I31" s="1"/>
    </row>
    <row r="32" spans="1:9" x14ac:dyDescent="0.25">
      <c r="A32" s="11" t="s">
        <v>66</v>
      </c>
      <c r="B32" s="26">
        <v>30854</v>
      </c>
      <c r="C32" s="26">
        <v>21962</v>
      </c>
      <c r="D32" s="26">
        <v>276089</v>
      </c>
      <c r="E32" s="26">
        <v>193009</v>
      </c>
      <c r="F32" s="13">
        <f t="shared" si="0"/>
        <v>-30.091745777629683</v>
      </c>
      <c r="G32" s="1"/>
      <c r="H32" s="1"/>
      <c r="I32" s="1"/>
    </row>
    <row r="33" spans="1:9" x14ac:dyDescent="0.25">
      <c r="A33" s="8" t="s">
        <v>67</v>
      </c>
      <c r="B33" s="25">
        <v>36723</v>
      </c>
      <c r="C33" s="25">
        <v>37604</v>
      </c>
      <c r="D33" s="25">
        <v>360740</v>
      </c>
      <c r="E33" s="25">
        <v>377322</v>
      </c>
      <c r="F33" s="10">
        <f t="shared" si="0"/>
        <v>4.5966624161445964</v>
      </c>
      <c r="G33" s="1"/>
      <c r="H33" s="1"/>
      <c r="I33" s="1"/>
    </row>
    <row r="34" spans="1:9" x14ac:dyDescent="0.25">
      <c r="A34" s="11" t="s">
        <v>68</v>
      </c>
      <c r="B34" s="26">
        <v>787</v>
      </c>
      <c r="C34" s="26">
        <v>702</v>
      </c>
      <c r="D34" s="26">
        <v>7147</v>
      </c>
      <c r="E34" s="26">
        <v>7295</v>
      </c>
      <c r="F34" s="13">
        <f t="shared" si="0"/>
        <v>2.0707989366167681</v>
      </c>
      <c r="G34" s="1"/>
      <c r="H34" s="1"/>
      <c r="I34" s="1"/>
    </row>
    <row r="35" spans="1:9" x14ac:dyDescent="0.25">
      <c r="A35" s="14" t="s">
        <v>69</v>
      </c>
      <c r="B35" s="15">
        <f>SUM(B7:B34)</f>
        <v>937164</v>
      </c>
      <c r="C35" s="15">
        <f t="shared" ref="C35:E35" si="1">SUM(C7:C34)</f>
        <v>914416</v>
      </c>
      <c r="D35" s="15">
        <f t="shared" si="1"/>
        <v>8511978</v>
      </c>
      <c r="E35" s="15">
        <f t="shared" si="1"/>
        <v>8609903</v>
      </c>
      <c r="F35" s="16">
        <f t="shared" si="0"/>
        <v>1.1504376538567129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63295</v>
      </c>
      <c r="C38" s="41">
        <f>D7</f>
        <v>60249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2580237</v>
      </c>
      <c r="G38" s="42">
        <f>LOOKUP(E38,$A$38:$A$65,$C$38:$C$65)</f>
        <v>2350724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63643</v>
      </c>
      <c r="C39" s="41">
        <f t="shared" ref="C39:C65" si="5">D8</f>
        <v>50205</v>
      </c>
      <c r="D39" s="41">
        <f t="shared" ref="D39:D65" si="6">_xlfn.RANK.EQ(B39,$B$38:$B$65)+COUNTIF($B$38:$B$65,B39)-1</f>
        <v>17</v>
      </c>
      <c r="E39" s="42" t="str">
        <f t="shared" si="2"/>
        <v>LAS PALMAS</v>
      </c>
      <c r="F39" s="42">
        <f t="shared" ref="F39:F54" si="7">LOOKUP(E39,$A$38:$A$65,$B$38:$B$65)</f>
        <v>1733619</v>
      </c>
      <c r="G39" s="42">
        <f t="shared" ref="G39:G65" si="8">LOOKUP(E39,$A$38:$A$65,$C$38:$C$65)</f>
        <v>1740084</v>
      </c>
    </row>
    <row r="40" spans="1:9" x14ac:dyDescent="0.25">
      <c r="A40" s="42" t="str">
        <f t="shared" si="3"/>
        <v>ALMERIA</v>
      </c>
      <c r="B40" s="41">
        <f t="shared" si="4"/>
        <v>117659</v>
      </c>
      <c r="C40" s="41">
        <f t="shared" si="5"/>
        <v>126312</v>
      </c>
      <c r="D40" s="41">
        <f t="shared" si="6"/>
        <v>12</v>
      </c>
      <c r="E40" s="42" t="str">
        <f t="shared" si="2"/>
        <v>BARCELONA</v>
      </c>
      <c r="F40" s="42">
        <f t="shared" si="7"/>
        <v>1062556</v>
      </c>
      <c r="G40" s="42">
        <f t="shared" si="8"/>
        <v>1025196</v>
      </c>
    </row>
    <row r="41" spans="1:9" x14ac:dyDescent="0.25">
      <c r="A41" s="42" t="str">
        <f t="shared" si="3"/>
        <v>AVILES</v>
      </c>
      <c r="B41" s="41">
        <f t="shared" si="4"/>
        <v>49422</v>
      </c>
      <c r="C41" s="41">
        <f t="shared" si="5"/>
        <v>45411</v>
      </c>
      <c r="D41" s="41">
        <f t="shared" si="6"/>
        <v>21</v>
      </c>
      <c r="E41" s="42" t="str">
        <f t="shared" si="2"/>
        <v>SANTA CRUZ DE TENERIFE</v>
      </c>
      <c r="F41" s="42">
        <f t="shared" si="7"/>
        <v>792127</v>
      </c>
      <c r="G41" s="42">
        <f t="shared" si="8"/>
        <v>841699</v>
      </c>
    </row>
    <row r="42" spans="1:9" x14ac:dyDescent="0.25">
      <c r="A42" s="42" t="str">
        <f t="shared" si="3"/>
        <v>BAHIA DE ALGECIRAS</v>
      </c>
      <c r="B42" s="41">
        <f t="shared" si="4"/>
        <v>2580237</v>
      </c>
      <c r="C42" s="41">
        <f t="shared" si="5"/>
        <v>2350724</v>
      </c>
      <c r="D42" s="41">
        <f t="shared" si="6"/>
        <v>1</v>
      </c>
      <c r="E42" s="42" t="str">
        <f t="shared" si="2"/>
        <v>VIGO</v>
      </c>
      <c r="F42" s="42">
        <f t="shared" si="7"/>
        <v>377322</v>
      </c>
      <c r="G42" s="42">
        <f t="shared" si="8"/>
        <v>360740</v>
      </c>
    </row>
    <row r="43" spans="1:9" x14ac:dyDescent="0.25">
      <c r="A43" s="42" t="str">
        <f t="shared" si="3"/>
        <v>BAHIA DE CADIZ</v>
      </c>
      <c r="B43" s="41">
        <f t="shared" si="4"/>
        <v>77540</v>
      </c>
      <c r="C43" s="41">
        <f t="shared" si="5"/>
        <v>70853</v>
      </c>
      <c r="D43" s="41">
        <f t="shared" si="6"/>
        <v>16</v>
      </c>
      <c r="E43" s="42" t="str">
        <f t="shared" si="2"/>
        <v>CEUTA</v>
      </c>
      <c r="F43" s="42">
        <f t="shared" si="7"/>
        <v>327157</v>
      </c>
      <c r="G43" s="42">
        <f t="shared" si="8"/>
        <v>322613</v>
      </c>
    </row>
    <row r="44" spans="1:9" x14ac:dyDescent="0.25">
      <c r="A44" s="42" t="str">
        <f t="shared" si="3"/>
        <v>BALEARES</v>
      </c>
      <c r="B44" s="41">
        <f t="shared" si="4"/>
        <v>225286</v>
      </c>
      <c r="C44" s="41">
        <f t="shared" si="5"/>
        <v>277670</v>
      </c>
      <c r="D44" s="41">
        <f t="shared" si="6"/>
        <v>7</v>
      </c>
      <c r="E44" s="42" t="str">
        <f t="shared" si="2"/>
        <v>BALEARES</v>
      </c>
      <c r="F44" s="42">
        <f t="shared" si="7"/>
        <v>225286</v>
      </c>
      <c r="G44" s="42">
        <f t="shared" si="8"/>
        <v>277670</v>
      </c>
    </row>
    <row r="45" spans="1:9" x14ac:dyDescent="0.25">
      <c r="A45" s="42" t="str">
        <f t="shared" si="3"/>
        <v>BARCELONA</v>
      </c>
      <c r="B45" s="41">
        <f t="shared" si="4"/>
        <v>1062556</v>
      </c>
      <c r="C45" s="41">
        <f t="shared" si="5"/>
        <v>1025196</v>
      </c>
      <c r="D45" s="41">
        <f t="shared" si="6"/>
        <v>3</v>
      </c>
      <c r="E45" s="42" t="str">
        <f t="shared" si="2"/>
        <v>VALENCIA</v>
      </c>
      <c r="F45" s="42">
        <f t="shared" si="7"/>
        <v>193009</v>
      </c>
      <c r="G45" s="42">
        <f t="shared" si="8"/>
        <v>276089</v>
      </c>
    </row>
    <row r="46" spans="1:9" x14ac:dyDescent="0.25">
      <c r="A46" s="42" t="str">
        <f t="shared" si="3"/>
        <v>BILBAO</v>
      </c>
      <c r="B46" s="41">
        <f t="shared" si="4"/>
        <v>117692</v>
      </c>
      <c r="C46" s="41">
        <f t="shared" si="5"/>
        <v>111703</v>
      </c>
      <c r="D46" s="41">
        <f t="shared" si="6"/>
        <v>11</v>
      </c>
      <c r="E46" s="42" t="str">
        <f t="shared" si="2"/>
        <v>GIJON</v>
      </c>
      <c r="F46" s="42">
        <f t="shared" si="7"/>
        <v>179369</v>
      </c>
      <c r="G46" s="42">
        <f t="shared" si="8"/>
        <v>183819</v>
      </c>
    </row>
    <row r="47" spans="1:9" x14ac:dyDescent="0.25">
      <c r="A47" s="42" t="str">
        <f t="shared" si="3"/>
        <v>CARTAGENA</v>
      </c>
      <c r="B47" s="41">
        <f t="shared" si="4"/>
        <v>93614</v>
      </c>
      <c r="C47" s="41">
        <f t="shared" si="5"/>
        <v>111403</v>
      </c>
      <c r="D47" s="41">
        <f t="shared" si="6"/>
        <v>13</v>
      </c>
      <c r="E47" s="42" t="str">
        <f t="shared" si="2"/>
        <v>TARRAGONA</v>
      </c>
      <c r="F47" s="42">
        <f t="shared" si="7"/>
        <v>135015</v>
      </c>
      <c r="G47" s="42">
        <f t="shared" si="8"/>
        <v>167716</v>
      </c>
    </row>
    <row r="48" spans="1:9" x14ac:dyDescent="0.25">
      <c r="A48" s="42" t="str">
        <f t="shared" si="3"/>
        <v>CASTELLON</v>
      </c>
      <c r="B48" s="41">
        <f t="shared" si="4"/>
        <v>39029</v>
      </c>
      <c r="C48" s="41">
        <f t="shared" si="5"/>
        <v>33146</v>
      </c>
      <c r="D48" s="41">
        <f t="shared" si="6"/>
        <v>22</v>
      </c>
      <c r="E48" s="42" t="str">
        <f t="shared" si="2"/>
        <v>BILBAO</v>
      </c>
      <c r="F48" s="42">
        <f t="shared" si="7"/>
        <v>117692</v>
      </c>
      <c r="G48" s="42">
        <f t="shared" si="8"/>
        <v>111703</v>
      </c>
    </row>
    <row r="49" spans="1:7" x14ac:dyDescent="0.25">
      <c r="A49" s="42" t="str">
        <f t="shared" si="3"/>
        <v>CEUTA</v>
      </c>
      <c r="B49" s="41">
        <f t="shared" si="4"/>
        <v>327157</v>
      </c>
      <c r="C49" s="41">
        <f t="shared" si="5"/>
        <v>322613</v>
      </c>
      <c r="D49" s="41">
        <f t="shared" si="6"/>
        <v>6</v>
      </c>
      <c r="E49" s="42" t="str">
        <f t="shared" si="2"/>
        <v>ALMERIA</v>
      </c>
      <c r="F49" s="42">
        <f t="shared" si="7"/>
        <v>117659</v>
      </c>
      <c r="G49" s="42">
        <f t="shared" si="8"/>
        <v>126312</v>
      </c>
    </row>
    <row r="50" spans="1:7" x14ac:dyDescent="0.25">
      <c r="A50" s="42" t="str">
        <f t="shared" si="3"/>
        <v>FERROL-SAN CIBRAO</v>
      </c>
      <c r="B50" s="41">
        <f t="shared" si="4"/>
        <v>14473</v>
      </c>
      <c r="C50" s="41">
        <f t="shared" si="5"/>
        <v>12543</v>
      </c>
      <c r="D50" s="41">
        <f t="shared" si="6"/>
        <v>26</v>
      </c>
      <c r="E50" s="42" t="str">
        <f t="shared" si="2"/>
        <v>CARTAGENA</v>
      </c>
      <c r="F50" s="42">
        <f t="shared" si="7"/>
        <v>93614</v>
      </c>
      <c r="G50" s="42">
        <f t="shared" si="8"/>
        <v>111403</v>
      </c>
    </row>
    <row r="51" spans="1:7" x14ac:dyDescent="0.25">
      <c r="A51" s="42" t="str">
        <f t="shared" si="3"/>
        <v>GIJON</v>
      </c>
      <c r="B51" s="41">
        <f t="shared" si="4"/>
        <v>179369</v>
      </c>
      <c r="C51" s="41">
        <f t="shared" si="5"/>
        <v>183819</v>
      </c>
      <c r="D51" s="41">
        <f t="shared" si="6"/>
        <v>9</v>
      </c>
      <c r="E51" s="42" t="str">
        <f t="shared" si="2"/>
        <v>MALAGA</v>
      </c>
      <c r="F51" s="42">
        <f t="shared" si="7"/>
        <v>90603</v>
      </c>
      <c r="G51" s="42">
        <f t="shared" si="8"/>
        <v>79218</v>
      </c>
    </row>
    <row r="52" spans="1:7" x14ac:dyDescent="0.25">
      <c r="A52" s="42" t="str">
        <f t="shared" si="3"/>
        <v>HUELVA</v>
      </c>
      <c r="B52" s="41">
        <f t="shared" si="4"/>
        <v>86787</v>
      </c>
      <c r="C52" s="41">
        <f t="shared" si="5"/>
        <v>79624</v>
      </c>
      <c r="D52" s="41">
        <f t="shared" si="6"/>
        <v>15</v>
      </c>
      <c r="E52" s="42" t="str">
        <f t="shared" si="2"/>
        <v>HUELVA</v>
      </c>
      <c r="F52" s="42">
        <f t="shared" si="7"/>
        <v>86787</v>
      </c>
      <c r="G52" s="42">
        <f t="shared" si="8"/>
        <v>79624</v>
      </c>
    </row>
    <row r="53" spans="1:7" x14ac:dyDescent="0.25">
      <c r="A53" s="42" t="str">
        <f t="shared" si="3"/>
        <v>LAS PALMAS</v>
      </c>
      <c r="B53" s="41">
        <f t="shared" si="4"/>
        <v>1733619</v>
      </c>
      <c r="C53" s="41">
        <f t="shared" si="5"/>
        <v>1740084</v>
      </c>
      <c r="D53" s="41">
        <f t="shared" si="6"/>
        <v>2</v>
      </c>
      <c r="E53" s="42" t="str">
        <f t="shared" si="2"/>
        <v>BAHIA DE CADIZ</v>
      </c>
      <c r="F53" s="42">
        <f t="shared" si="7"/>
        <v>77540</v>
      </c>
      <c r="G53" s="42">
        <f t="shared" si="8"/>
        <v>70853</v>
      </c>
    </row>
    <row r="54" spans="1:7" x14ac:dyDescent="0.25">
      <c r="A54" s="42" t="str">
        <f t="shared" si="3"/>
        <v>MALAGA</v>
      </c>
      <c r="B54" s="41">
        <f t="shared" si="4"/>
        <v>90603</v>
      </c>
      <c r="C54" s="41">
        <f t="shared" si="5"/>
        <v>79218</v>
      </c>
      <c r="D54" s="41">
        <f t="shared" si="6"/>
        <v>14</v>
      </c>
      <c r="E54" s="42" t="str">
        <f t="shared" si="2"/>
        <v>ALICANTE</v>
      </c>
      <c r="F54" s="42">
        <f t="shared" si="7"/>
        <v>63643</v>
      </c>
      <c r="G54" s="42">
        <f t="shared" si="8"/>
        <v>50205</v>
      </c>
    </row>
    <row r="55" spans="1:7" x14ac:dyDescent="0.25">
      <c r="A55" s="42" t="str">
        <f t="shared" si="3"/>
        <v>MARIN Y RIA DE PONTEVEDRA</v>
      </c>
      <c r="B55" s="41">
        <f t="shared" si="4"/>
        <v>59148</v>
      </c>
      <c r="C55" s="41">
        <f t="shared" si="5"/>
        <v>69403</v>
      </c>
      <c r="D55" s="41">
        <f t="shared" si="6"/>
        <v>19</v>
      </c>
      <c r="E55" s="42" t="str">
        <f t="shared" si="2"/>
        <v>A CORUÑA</v>
      </c>
      <c r="F55" s="42">
        <f t="shared" ref="F55:F65" si="9">LOOKUP(E55,$A$38:$A$65,$B$38:$B$65)</f>
        <v>63295</v>
      </c>
      <c r="G55" s="42">
        <f t="shared" si="8"/>
        <v>60249</v>
      </c>
    </row>
    <row r="56" spans="1:7" x14ac:dyDescent="0.25">
      <c r="A56" s="42" t="str">
        <f t="shared" si="3"/>
        <v>MELILLA</v>
      </c>
      <c r="B56" s="41">
        <f t="shared" si="4"/>
        <v>18557</v>
      </c>
      <c r="C56" s="41">
        <f t="shared" si="5"/>
        <v>9316</v>
      </c>
      <c r="D56" s="41">
        <f t="shared" si="6"/>
        <v>24</v>
      </c>
      <c r="E56" s="42" t="str">
        <f t="shared" si="2"/>
        <v>MARIN Y RIA DE PONTEVEDRA</v>
      </c>
      <c r="F56" s="42">
        <f t="shared" si="9"/>
        <v>59148</v>
      </c>
      <c r="G56" s="42">
        <f t="shared" si="8"/>
        <v>69403</v>
      </c>
    </row>
    <row r="57" spans="1:7" x14ac:dyDescent="0.25">
      <c r="A57" s="42" t="str">
        <f t="shared" si="3"/>
        <v>MOTRIL</v>
      </c>
      <c r="B57" s="41">
        <f t="shared" si="4"/>
        <v>15505</v>
      </c>
      <c r="C57" s="41">
        <f t="shared" si="5"/>
        <v>14451</v>
      </c>
      <c r="D57" s="41">
        <f t="shared" si="6"/>
        <v>25</v>
      </c>
      <c r="E57" s="42" t="str">
        <f t="shared" si="2"/>
        <v>SANTANDER</v>
      </c>
      <c r="F57" s="42">
        <f t="shared" si="9"/>
        <v>51704</v>
      </c>
      <c r="G57" s="42">
        <f t="shared" si="8"/>
        <v>52022</v>
      </c>
    </row>
    <row r="58" spans="1:7" x14ac:dyDescent="0.25">
      <c r="A58" s="42" t="str">
        <f t="shared" si="3"/>
        <v>PASAIA</v>
      </c>
      <c r="B58" s="41">
        <f t="shared" si="4"/>
        <v>38240</v>
      </c>
      <c r="C58" s="41">
        <f t="shared" si="5"/>
        <v>32622</v>
      </c>
      <c r="D58" s="41">
        <f t="shared" si="6"/>
        <v>23</v>
      </c>
      <c r="E58" s="42" t="str">
        <f t="shared" si="2"/>
        <v>AVILES</v>
      </c>
      <c r="F58" s="42">
        <f t="shared" si="9"/>
        <v>49422</v>
      </c>
      <c r="G58" s="42">
        <f t="shared" si="8"/>
        <v>45411</v>
      </c>
    </row>
    <row r="59" spans="1:7" x14ac:dyDescent="0.25">
      <c r="A59" s="42" t="str">
        <f t="shared" si="3"/>
        <v>SANTA CRUZ DE TENERIFE</v>
      </c>
      <c r="B59" s="41">
        <f t="shared" si="4"/>
        <v>792127</v>
      </c>
      <c r="C59" s="41">
        <f t="shared" si="5"/>
        <v>841699</v>
      </c>
      <c r="D59" s="41">
        <f t="shared" si="6"/>
        <v>4</v>
      </c>
      <c r="E59" s="42" t="str">
        <f t="shared" si="2"/>
        <v>CASTELLON</v>
      </c>
      <c r="F59" s="42">
        <f t="shared" si="9"/>
        <v>39029</v>
      </c>
      <c r="G59" s="42">
        <f t="shared" si="8"/>
        <v>33146</v>
      </c>
    </row>
    <row r="60" spans="1:7" x14ac:dyDescent="0.25">
      <c r="A60" s="42" t="str">
        <f t="shared" si="3"/>
        <v>SANTANDER</v>
      </c>
      <c r="B60" s="41">
        <f t="shared" si="4"/>
        <v>51704</v>
      </c>
      <c r="C60" s="41">
        <f t="shared" si="5"/>
        <v>52022</v>
      </c>
      <c r="D60" s="41">
        <f t="shared" si="6"/>
        <v>20</v>
      </c>
      <c r="E60" s="42" t="str">
        <f t="shared" si="2"/>
        <v>PASAIA</v>
      </c>
      <c r="F60" s="42">
        <f t="shared" si="9"/>
        <v>38240</v>
      </c>
      <c r="G60" s="42">
        <f t="shared" si="8"/>
        <v>32622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MELILLA</v>
      </c>
      <c r="F61" s="42">
        <f t="shared" si="9"/>
        <v>18557</v>
      </c>
      <c r="G61" s="42">
        <f t="shared" si="8"/>
        <v>9316</v>
      </c>
    </row>
    <row r="62" spans="1:7" x14ac:dyDescent="0.25">
      <c r="A62" s="42" t="str">
        <f t="shared" si="3"/>
        <v>TARRAGONA</v>
      </c>
      <c r="B62" s="41">
        <f t="shared" si="4"/>
        <v>135015</v>
      </c>
      <c r="C62" s="41">
        <f t="shared" si="5"/>
        <v>167716</v>
      </c>
      <c r="D62" s="41">
        <f t="shared" si="6"/>
        <v>10</v>
      </c>
      <c r="E62" s="42" t="str">
        <f t="shared" si="2"/>
        <v>MOTRIL</v>
      </c>
      <c r="F62" s="42">
        <f t="shared" si="9"/>
        <v>15505</v>
      </c>
      <c r="G62" s="42">
        <f t="shared" si="8"/>
        <v>14451</v>
      </c>
    </row>
    <row r="63" spans="1:7" x14ac:dyDescent="0.25">
      <c r="A63" s="42" t="str">
        <f t="shared" si="3"/>
        <v>VALENCIA</v>
      </c>
      <c r="B63" s="41">
        <f t="shared" si="4"/>
        <v>193009</v>
      </c>
      <c r="C63" s="41">
        <f t="shared" si="5"/>
        <v>276089</v>
      </c>
      <c r="D63" s="41">
        <f t="shared" si="6"/>
        <v>8</v>
      </c>
      <c r="E63" s="42" t="str">
        <f t="shared" si="2"/>
        <v>FERROL-SAN CIBRAO</v>
      </c>
      <c r="F63" s="42">
        <f t="shared" si="9"/>
        <v>14473</v>
      </c>
      <c r="G63" s="42">
        <f t="shared" si="8"/>
        <v>12543</v>
      </c>
    </row>
    <row r="64" spans="1:7" x14ac:dyDescent="0.25">
      <c r="A64" s="42" t="str">
        <f t="shared" si="3"/>
        <v>VIGO</v>
      </c>
      <c r="B64" s="41">
        <f t="shared" si="4"/>
        <v>377322</v>
      </c>
      <c r="C64" s="41">
        <f t="shared" si="5"/>
        <v>360740</v>
      </c>
      <c r="D64" s="41">
        <f t="shared" si="6"/>
        <v>5</v>
      </c>
      <c r="E64" s="42" t="str">
        <f t="shared" si="2"/>
        <v>VILAGARCIA</v>
      </c>
      <c r="F64" s="42">
        <f t="shared" si="9"/>
        <v>7295</v>
      </c>
      <c r="G64" s="42">
        <f t="shared" si="8"/>
        <v>7147</v>
      </c>
    </row>
    <row r="65" spans="1:7" x14ac:dyDescent="0.25">
      <c r="A65" s="42" t="str">
        <f t="shared" si="3"/>
        <v>VILAGARCIA</v>
      </c>
      <c r="B65" s="41">
        <f t="shared" si="4"/>
        <v>7295</v>
      </c>
      <c r="C65" s="41">
        <f t="shared" si="5"/>
        <v>7147</v>
      </c>
      <c r="D65" s="41">
        <f t="shared" si="6"/>
        <v>27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451</v>
      </c>
      <c r="D7" s="27">
        <v>0</v>
      </c>
      <c r="E7" s="27">
        <v>451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56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114</v>
      </c>
      <c r="D9" s="27">
        <v>0</v>
      </c>
      <c r="E9" s="27">
        <v>114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38534</v>
      </c>
      <c r="E10" s="28">
        <v>14646</v>
      </c>
      <c r="F10" s="13">
        <f t="shared" si="0"/>
        <v>-61.992007058701404</v>
      </c>
      <c r="G10" s="1"/>
      <c r="H10" s="1"/>
      <c r="I10" s="1"/>
    </row>
    <row r="11" spans="1:12" x14ac:dyDescent="0.25">
      <c r="A11" s="8" t="s">
        <v>45</v>
      </c>
      <c r="B11" s="27">
        <v>2774957</v>
      </c>
      <c r="C11" s="27">
        <v>3597614</v>
      </c>
      <c r="D11" s="27">
        <v>27927159</v>
      </c>
      <c r="E11" s="27">
        <v>30177901</v>
      </c>
      <c r="F11" s="10">
        <f t="shared" si="0"/>
        <v>8.0593303457755923</v>
      </c>
      <c r="G11" s="1"/>
      <c r="H11" s="1"/>
      <c r="I11" s="1"/>
    </row>
    <row r="12" spans="1:12" x14ac:dyDescent="0.25">
      <c r="A12" s="11" t="s">
        <v>46</v>
      </c>
      <c r="B12" s="28">
        <v>1406</v>
      </c>
      <c r="C12" s="28">
        <v>5319</v>
      </c>
      <c r="D12" s="28">
        <v>36501</v>
      </c>
      <c r="E12" s="28">
        <v>156166</v>
      </c>
      <c r="F12" s="13">
        <f t="shared" si="0"/>
        <v>327.84033314155778</v>
      </c>
      <c r="G12" s="1"/>
      <c r="H12" s="1"/>
      <c r="I12" s="1"/>
    </row>
    <row r="13" spans="1:12" x14ac:dyDescent="0.25">
      <c r="A13" s="8" t="s">
        <v>47</v>
      </c>
      <c r="B13" s="27">
        <v>1365</v>
      </c>
      <c r="C13" s="27">
        <v>1813</v>
      </c>
      <c r="D13" s="27">
        <v>57076</v>
      </c>
      <c r="E13" s="27">
        <v>19946</v>
      </c>
      <c r="F13" s="10">
        <f t="shared" si="0"/>
        <v>-65.053612726890464</v>
      </c>
      <c r="G13" s="1"/>
      <c r="H13" s="1"/>
      <c r="I13" s="1"/>
    </row>
    <row r="14" spans="1:12" x14ac:dyDescent="0.25">
      <c r="A14" s="11" t="s">
        <v>48</v>
      </c>
      <c r="B14" s="28">
        <v>670146</v>
      </c>
      <c r="C14" s="28">
        <v>880952</v>
      </c>
      <c r="D14" s="28">
        <v>6809459</v>
      </c>
      <c r="E14" s="28">
        <v>8956249</v>
      </c>
      <c r="F14" s="13">
        <f t="shared" si="0"/>
        <v>31.526586767025094</v>
      </c>
      <c r="G14" s="1"/>
      <c r="H14" s="1"/>
      <c r="I14" s="1"/>
    </row>
    <row r="15" spans="1:12" x14ac:dyDescent="0.25">
      <c r="A15" s="8" t="s">
        <v>49</v>
      </c>
      <c r="B15" s="27">
        <v>103949</v>
      </c>
      <c r="C15" s="27">
        <v>121585</v>
      </c>
      <c r="D15" s="27">
        <v>1152478</v>
      </c>
      <c r="E15" s="27">
        <v>955462</v>
      </c>
      <c r="F15" s="10">
        <f t="shared" si="0"/>
        <v>-17.094990099594085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0</v>
      </c>
      <c r="D16" s="28">
        <v>2</v>
      </c>
      <c r="E16" s="28">
        <v>7152</v>
      </c>
      <c r="F16" s="13">
        <f t="shared" si="0"/>
        <v>357500</v>
      </c>
      <c r="G16" s="1"/>
      <c r="H16" s="1"/>
      <c r="I16" s="1"/>
    </row>
    <row r="17" spans="1:9" x14ac:dyDescent="0.25">
      <c r="A17" s="8" t="s">
        <v>51</v>
      </c>
      <c r="B17" s="27">
        <v>203</v>
      </c>
      <c r="C17" s="27">
        <v>6000</v>
      </c>
      <c r="D17" s="27">
        <v>7685</v>
      </c>
      <c r="E17" s="27">
        <v>8010</v>
      </c>
      <c r="F17" s="10">
        <f t="shared" si="0"/>
        <v>4.2290175666883556</v>
      </c>
      <c r="G17" s="1"/>
      <c r="H17" s="1"/>
      <c r="I17" s="1"/>
    </row>
    <row r="18" spans="1:9" x14ac:dyDescent="0.25">
      <c r="A18" s="11" t="s">
        <v>52</v>
      </c>
      <c r="B18" s="28">
        <v>46450</v>
      </c>
      <c r="C18" s="28">
        <v>57944</v>
      </c>
      <c r="D18" s="28">
        <v>307220</v>
      </c>
      <c r="E18" s="28">
        <v>695024</v>
      </c>
      <c r="F18" s="13">
        <f t="shared" si="0"/>
        <v>126.23006314693055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0</v>
      </c>
      <c r="C20" s="28">
        <v>27736</v>
      </c>
      <c r="D20" s="28">
        <v>0</v>
      </c>
      <c r="E20" s="28">
        <v>151245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653829</v>
      </c>
      <c r="C22" s="28">
        <v>791927</v>
      </c>
      <c r="D22" s="28">
        <v>7651691</v>
      </c>
      <c r="E22" s="28">
        <v>8142753</v>
      </c>
      <c r="F22" s="13">
        <f t="shared" si="0"/>
        <v>6.4176925074470432</v>
      </c>
      <c r="G22" s="1"/>
      <c r="H22" s="1"/>
      <c r="I22" s="1"/>
    </row>
    <row r="23" spans="1:9" x14ac:dyDescent="0.25">
      <c r="A23" s="8" t="s">
        <v>57</v>
      </c>
      <c r="B23" s="27">
        <v>171669</v>
      </c>
      <c r="C23" s="27">
        <v>269926</v>
      </c>
      <c r="D23" s="27">
        <v>1666787</v>
      </c>
      <c r="E23" s="27">
        <v>1888729</v>
      </c>
      <c r="F23" s="10">
        <f t="shared" si="0"/>
        <v>13.315558616667872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267</v>
      </c>
      <c r="D24" s="28">
        <v>0</v>
      </c>
      <c r="E24" s="28">
        <v>602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10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18</v>
      </c>
      <c r="C26" s="28">
        <v>0</v>
      </c>
      <c r="D26" s="28">
        <v>18</v>
      </c>
      <c r="E26" s="28">
        <v>7692</v>
      </c>
      <c r="F26" s="13">
        <f t="shared" si="0"/>
        <v>42633.333333333336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29182</v>
      </c>
      <c r="C28" s="28">
        <v>30153</v>
      </c>
      <c r="D28" s="28">
        <v>423726</v>
      </c>
      <c r="E28" s="28">
        <v>278863</v>
      </c>
      <c r="F28" s="13">
        <f t="shared" si="0"/>
        <v>-34.187895007622856</v>
      </c>
      <c r="G28" s="1"/>
      <c r="H28" s="1"/>
      <c r="I28" s="1"/>
    </row>
    <row r="29" spans="1:9" x14ac:dyDescent="0.25">
      <c r="A29" s="8" t="s">
        <v>63</v>
      </c>
      <c r="B29" s="27">
        <v>1122</v>
      </c>
      <c r="C29" s="27">
        <v>11698</v>
      </c>
      <c r="D29" s="27">
        <v>2967</v>
      </c>
      <c r="E29" s="27">
        <v>20611</v>
      </c>
      <c r="F29" s="10">
        <f t="shared" si="0"/>
        <v>594.67475564543315</v>
      </c>
      <c r="G29" s="1"/>
      <c r="H29" s="1"/>
      <c r="I29" s="1"/>
    </row>
    <row r="30" spans="1:9" x14ac:dyDescent="0.25">
      <c r="A30" s="11" t="s">
        <v>64</v>
      </c>
      <c r="B30" s="28">
        <v>93</v>
      </c>
      <c r="C30" s="28">
        <v>0</v>
      </c>
      <c r="D30" s="28">
        <v>501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7">
        <v>179471</v>
      </c>
      <c r="C31" s="27">
        <v>217254</v>
      </c>
      <c r="D31" s="27">
        <v>2177307</v>
      </c>
      <c r="E31" s="27">
        <v>2288862</v>
      </c>
      <c r="F31" s="10">
        <f t="shared" si="0"/>
        <v>5.1235310408683716</v>
      </c>
      <c r="G31" s="1"/>
      <c r="H31" s="1"/>
      <c r="I31" s="1"/>
    </row>
    <row r="32" spans="1:9" x14ac:dyDescent="0.25">
      <c r="A32" s="11" t="s">
        <v>66</v>
      </c>
      <c r="B32" s="28">
        <v>793559</v>
      </c>
      <c r="C32" s="28">
        <v>1009382</v>
      </c>
      <c r="D32" s="28">
        <v>8251151</v>
      </c>
      <c r="E32" s="28">
        <v>8956633</v>
      </c>
      <c r="F32" s="13">
        <f t="shared" si="0"/>
        <v>8.5501041006279053</v>
      </c>
      <c r="G32" s="1"/>
      <c r="H32" s="1"/>
      <c r="I32" s="1"/>
    </row>
    <row r="33" spans="1:9" x14ac:dyDescent="0.25">
      <c r="A33" s="8" t="s">
        <v>67</v>
      </c>
      <c r="B33" s="27">
        <v>5666</v>
      </c>
      <c r="C33" s="27">
        <v>68334</v>
      </c>
      <c r="D33" s="27">
        <v>58110</v>
      </c>
      <c r="E33" s="27">
        <v>141202</v>
      </c>
      <c r="F33" s="10">
        <f t="shared" si="0"/>
        <v>142.9908793667183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5433085</v>
      </c>
      <c r="C35" s="15">
        <f t="shared" ref="C35:E35" si="1">SUM(C7:C34)</f>
        <v>7098469</v>
      </c>
      <c r="D35" s="15">
        <f t="shared" si="1"/>
        <v>56568372</v>
      </c>
      <c r="E35" s="15">
        <f t="shared" si="1"/>
        <v>62868379</v>
      </c>
      <c r="F35" s="16">
        <f t="shared" si="0"/>
        <v>11.136977744383387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451</v>
      </c>
      <c r="C38" s="41">
        <f>D7</f>
        <v>0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30177901</v>
      </c>
      <c r="G38" s="42">
        <f>LOOKUP(E38,$A$38:$A$65,$C$38:$C$65)</f>
        <v>27927159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</v>
      </c>
      <c r="C39" s="41">
        <f t="shared" ref="C39:C65" si="5">D8</f>
        <v>0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8956633</v>
      </c>
      <c r="G39" s="42">
        <f t="shared" ref="G39:G65" si="8">LOOKUP(E39,$A$38:$A$65,$C$38:$C$65)</f>
        <v>8251151</v>
      </c>
    </row>
    <row r="40" spans="1:9" x14ac:dyDescent="0.25">
      <c r="A40" s="42" t="str">
        <f t="shared" si="3"/>
        <v>ALMERIA</v>
      </c>
      <c r="B40" s="41">
        <f t="shared" si="4"/>
        <v>114</v>
      </c>
      <c r="C40" s="41">
        <f t="shared" si="5"/>
        <v>0</v>
      </c>
      <c r="D40" s="41">
        <f t="shared" si="6"/>
        <v>21</v>
      </c>
      <c r="E40" s="42" t="str">
        <f t="shared" si="2"/>
        <v>BARCELONA</v>
      </c>
      <c r="F40" s="42">
        <f t="shared" si="7"/>
        <v>8956249</v>
      </c>
      <c r="G40" s="42">
        <f t="shared" si="8"/>
        <v>6809459</v>
      </c>
    </row>
    <row r="41" spans="1:9" x14ac:dyDescent="0.25">
      <c r="A41" s="42" t="str">
        <f t="shared" si="3"/>
        <v>AVILES</v>
      </c>
      <c r="B41" s="41">
        <f t="shared" si="4"/>
        <v>14646</v>
      </c>
      <c r="C41" s="41">
        <f t="shared" si="5"/>
        <v>38534</v>
      </c>
      <c r="D41" s="41">
        <f t="shared" si="6"/>
        <v>15</v>
      </c>
      <c r="E41" s="42" t="str">
        <f t="shared" si="2"/>
        <v>LAS PALMAS</v>
      </c>
      <c r="F41" s="42">
        <f t="shared" si="7"/>
        <v>8142753</v>
      </c>
      <c r="G41" s="42">
        <f t="shared" si="8"/>
        <v>7651691</v>
      </c>
    </row>
    <row r="42" spans="1:9" x14ac:dyDescent="0.25">
      <c r="A42" s="42" t="str">
        <f t="shared" si="3"/>
        <v>BAHIA DE ALGECIRAS</v>
      </c>
      <c r="B42" s="41">
        <f t="shared" si="4"/>
        <v>30177901</v>
      </c>
      <c r="C42" s="41">
        <f t="shared" si="5"/>
        <v>27927159</v>
      </c>
      <c r="D42" s="41">
        <f t="shared" si="6"/>
        <v>1</v>
      </c>
      <c r="E42" s="42" t="str">
        <f t="shared" si="2"/>
        <v>TARRAGONA</v>
      </c>
      <c r="F42" s="42">
        <f t="shared" si="7"/>
        <v>2288862</v>
      </c>
      <c r="G42" s="42">
        <f t="shared" si="8"/>
        <v>2177307</v>
      </c>
    </row>
    <row r="43" spans="1:9" x14ac:dyDescent="0.25">
      <c r="A43" s="42" t="str">
        <f t="shared" si="3"/>
        <v>BAHIA DE CADIZ</v>
      </c>
      <c r="B43" s="41">
        <f t="shared" si="4"/>
        <v>156166</v>
      </c>
      <c r="C43" s="41">
        <f t="shared" si="5"/>
        <v>36501</v>
      </c>
      <c r="D43" s="41">
        <f t="shared" si="6"/>
        <v>10</v>
      </c>
      <c r="E43" s="42" t="str">
        <f t="shared" si="2"/>
        <v>MALAGA</v>
      </c>
      <c r="F43" s="42">
        <f t="shared" si="7"/>
        <v>1888729</v>
      </c>
      <c r="G43" s="42">
        <f t="shared" si="8"/>
        <v>1666787</v>
      </c>
    </row>
    <row r="44" spans="1:9" x14ac:dyDescent="0.25">
      <c r="A44" s="42" t="str">
        <f t="shared" si="3"/>
        <v>BALEARES</v>
      </c>
      <c r="B44" s="41">
        <f t="shared" si="4"/>
        <v>19946</v>
      </c>
      <c r="C44" s="41">
        <f t="shared" si="5"/>
        <v>57076</v>
      </c>
      <c r="D44" s="41">
        <f t="shared" si="6"/>
        <v>14</v>
      </c>
      <c r="E44" s="42" t="str">
        <f t="shared" si="2"/>
        <v>BILBAO</v>
      </c>
      <c r="F44" s="42">
        <f t="shared" si="7"/>
        <v>955462</v>
      </c>
      <c r="G44" s="42">
        <f t="shared" si="8"/>
        <v>1152478</v>
      </c>
    </row>
    <row r="45" spans="1:9" x14ac:dyDescent="0.25">
      <c r="A45" s="42" t="str">
        <f t="shared" si="3"/>
        <v>BARCELONA</v>
      </c>
      <c r="B45" s="41">
        <f t="shared" si="4"/>
        <v>8956249</v>
      </c>
      <c r="C45" s="41">
        <f t="shared" si="5"/>
        <v>6809459</v>
      </c>
      <c r="D45" s="41">
        <f t="shared" si="6"/>
        <v>3</v>
      </c>
      <c r="E45" s="42" t="str">
        <f t="shared" si="2"/>
        <v>CEUTA</v>
      </c>
      <c r="F45" s="42">
        <f t="shared" si="7"/>
        <v>695024</v>
      </c>
      <c r="G45" s="42">
        <f t="shared" si="8"/>
        <v>307220</v>
      </c>
    </row>
    <row r="46" spans="1:9" x14ac:dyDescent="0.25">
      <c r="A46" s="42" t="str">
        <f t="shared" si="3"/>
        <v>BILBAO</v>
      </c>
      <c r="B46" s="41">
        <f t="shared" si="4"/>
        <v>955462</v>
      </c>
      <c r="C46" s="41">
        <f t="shared" si="5"/>
        <v>1152478</v>
      </c>
      <c r="D46" s="41">
        <f t="shared" si="6"/>
        <v>7</v>
      </c>
      <c r="E46" s="42" t="str">
        <f t="shared" si="2"/>
        <v>SANTA CRUZ DE TENERIFE</v>
      </c>
      <c r="F46" s="42">
        <f t="shared" si="7"/>
        <v>278863</v>
      </c>
      <c r="G46" s="42">
        <f t="shared" si="8"/>
        <v>423726</v>
      </c>
    </row>
    <row r="47" spans="1:9" x14ac:dyDescent="0.25">
      <c r="A47" s="42" t="str">
        <f t="shared" si="3"/>
        <v>CARTAGENA</v>
      </c>
      <c r="B47" s="41">
        <f t="shared" si="4"/>
        <v>7152</v>
      </c>
      <c r="C47" s="41">
        <f t="shared" si="5"/>
        <v>2</v>
      </c>
      <c r="D47" s="41">
        <f t="shared" si="6"/>
        <v>18</v>
      </c>
      <c r="E47" s="42" t="str">
        <f t="shared" si="2"/>
        <v>BAHIA DE CADIZ</v>
      </c>
      <c r="F47" s="42">
        <f t="shared" si="7"/>
        <v>156166</v>
      </c>
      <c r="G47" s="42">
        <f t="shared" si="8"/>
        <v>36501</v>
      </c>
    </row>
    <row r="48" spans="1:9" x14ac:dyDescent="0.25">
      <c r="A48" s="42" t="str">
        <f t="shared" si="3"/>
        <v>CASTELLON</v>
      </c>
      <c r="B48" s="41">
        <f t="shared" si="4"/>
        <v>8010</v>
      </c>
      <c r="C48" s="41">
        <f t="shared" si="5"/>
        <v>7685</v>
      </c>
      <c r="D48" s="41">
        <f t="shared" si="6"/>
        <v>16</v>
      </c>
      <c r="E48" s="42" t="str">
        <f t="shared" si="2"/>
        <v>GIJON</v>
      </c>
      <c r="F48" s="42">
        <f t="shared" si="7"/>
        <v>151245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695024</v>
      </c>
      <c r="C49" s="41">
        <f t="shared" si="5"/>
        <v>307220</v>
      </c>
      <c r="D49" s="41">
        <f t="shared" si="6"/>
        <v>8</v>
      </c>
      <c r="E49" s="42" t="str">
        <f t="shared" si="2"/>
        <v>VIGO</v>
      </c>
      <c r="F49" s="42">
        <f t="shared" si="7"/>
        <v>141202</v>
      </c>
      <c r="G49" s="42">
        <f t="shared" si="8"/>
        <v>58110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20611</v>
      </c>
      <c r="G50" s="42">
        <f t="shared" si="8"/>
        <v>2967</v>
      </c>
    </row>
    <row r="51" spans="1:7" x14ac:dyDescent="0.25">
      <c r="A51" s="42" t="str">
        <f t="shared" si="3"/>
        <v>GIJON</v>
      </c>
      <c r="B51" s="41">
        <f t="shared" si="4"/>
        <v>151245</v>
      </c>
      <c r="C51" s="41">
        <f t="shared" si="5"/>
        <v>0</v>
      </c>
      <c r="D51" s="41">
        <f t="shared" si="6"/>
        <v>11</v>
      </c>
      <c r="E51" s="42" t="str">
        <f t="shared" si="2"/>
        <v>BALEARES</v>
      </c>
      <c r="F51" s="42">
        <f t="shared" si="7"/>
        <v>19946</v>
      </c>
      <c r="G51" s="42">
        <f t="shared" si="8"/>
        <v>57076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AVILES</v>
      </c>
      <c r="F52" s="42">
        <f t="shared" si="7"/>
        <v>14646</v>
      </c>
      <c r="G52" s="42">
        <f t="shared" si="8"/>
        <v>38534</v>
      </c>
    </row>
    <row r="53" spans="1:7" x14ac:dyDescent="0.25">
      <c r="A53" s="42" t="str">
        <f t="shared" si="3"/>
        <v>LAS PALMAS</v>
      </c>
      <c r="B53" s="41">
        <f t="shared" si="4"/>
        <v>8142753</v>
      </c>
      <c r="C53" s="41">
        <f t="shared" si="5"/>
        <v>7651691</v>
      </c>
      <c r="D53" s="41">
        <f t="shared" si="6"/>
        <v>4</v>
      </c>
      <c r="E53" s="42" t="str">
        <f t="shared" si="2"/>
        <v>CASTELLON</v>
      </c>
      <c r="F53" s="42">
        <f t="shared" si="7"/>
        <v>8010</v>
      </c>
      <c r="G53" s="42">
        <f t="shared" si="8"/>
        <v>7685</v>
      </c>
    </row>
    <row r="54" spans="1:7" x14ac:dyDescent="0.25">
      <c r="A54" s="42" t="str">
        <f t="shared" si="3"/>
        <v>MALAGA</v>
      </c>
      <c r="B54" s="41">
        <f t="shared" si="4"/>
        <v>1888729</v>
      </c>
      <c r="C54" s="41">
        <f t="shared" si="5"/>
        <v>1666787</v>
      </c>
      <c r="D54" s="41">
        <f t="shared" si="6"/>
        <v>6</v>
      </c>
      <c r="E54" s="42" t="str">
        <f t="shared" si="2"/>
        <v>MOTRIL</v>
      </c>
      <c r="F54" s="42">
        <f t="shared" si="7"/>
        <v>7692</v>
      </c>
      <c r="G54" s="42">
        <f t="shared" si="8"/>
        <v>18</v>
      </c>
    </row>
    <row r="55" spans="1:7" x14ac:dyDescent="0.25">
      <c r="A55" s="42" t="str">
        <f t="shared" si="3"/>
        <v>MARIN Y RIA DE PONTEVEDRA</v>
      </c>
      <c r="B55" s="41">
        <f t="shared" si="4"/>
        <v>602</v>
      </c>
      <c r="C55" s="41">
        <f t="shared" si="5"/>
        <v>0</v>
      </c>
      <c r="D55" s="41">
        <f t="shared" si="6"/>
        <v>19</v>
      </c>
      <c r="E55" s="42" t="str">
        <f t="shared" si="2"/>
        <v>CARTAGENA</v>
      </c>
      <c r="F55" s="42">
        <f t="shared" ref="F55:F65" si="9">LOOKUP(E55,$A$38:$A$65,$B$38:$B$65)</f>
        <v>7152</v>
      </c>
      <c r="G55" s="42">
        <f t="shared" si="8"/>
        <v>2</v>
      </c>
    </row>
    <row r="56" spans="1:7" x14ac:dyDescent="0.25">
      <c r="A56" s="42" t="str">
        <f t="shared" si="3"/>
        <v>MELILLA</v>
      </c>
      <c r="B56" s="41">
        <f t="shared" si="4"/>
        <v>10</v>
      </c>
      <c r="C56" s="41">
        <f t="shared" si="5"/>
        <v>0</v>
      </c>
      <c r="D56" s="41">
        <f t="shared" si="6"/>
        <v>23</v>
      </c>
      <c r="E56" s="42" t="str">
        <f t="shared" si="2"/>
        <v>MARIN Y RIA DE PONTEVEDRA</v>
      </c>
      <c r="F56" s="42">
        <f t="shared" si="9"/>
        <v>602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7692</v>
      </c>
      <c r="C57" s="41">
        <f t="shared" si="5"/>
        <v>18</v>
      </c>
      <c r="D57" s="41">
        <f t="shared" si="6"/>
        <v>17</v>
      </c>
      <c r="E57" s="42" t="str">
        <f t="shared" si="2"/>
        <v>A CORUÑA</v>
      </c>
      <c r="F57" s="42">
        <f t="shared" si="9"/>
        <v>451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114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278863</v>
      </c>
      <c r="C59" s="41">
        <f t="shared" si="5"/>
        <v>423726</v>
      </c>
      <c r="D59" s="41">
        <f t="shared" si="6"/>
        <v>9</v>
      </c>
      <c r="E59" s="42" t="str">
        <f t="shared" si="2"/>
        <v>ALICANTE</v>
      </c>
      <c r="F59" s="42">
        <f t="shared" si="9"/>
        <v>56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20611</v>
      </c>
      <c r="C60" s="41">
        <f t="shared" si="5"/>
        <v>2967</v>
      </c>
      <c r="D60" s="41">
        <f t="shared" si="6"/>
        <v>13</v>
      </c>
      <c r="E60" s="42" t="str">
        <f t="shared" si="2"/>
        <v>MELILLA</v>
      </c>
      <c r="F60" s="42">
        <f t="shared" si="9"/>
        <v>10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501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2288862</v>
      </c>
      <c r="C62" s="41">
        <f t="shared" si="5"/>
        <v>2177307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8956633</v>
      </c>
      <c r="C63" s="41">
        <f t="shared" si="5"/>
        <v>8251151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141202</v>
      </c>
      <c r="C64" s="41">
        <f t="shared" si="5"/>
        <v>58110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FERROL-SAN CIBRAO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56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2773993</v>
      </c>
      <c r="C11" s="29">
        <v>3454314</v>
      </c>
      <c r="D11" s="29">
        <v>27876872</v>
      </c>
      <c r="E11" s="29">
        <v>30022644</v>
      </c>
      <c r="F11" s="10">
        <f t="shared" si="0"/>
        <v>7.6973198427714493</v>
      </c>
      <c r="G11" s="1"/>
      <c r="H11" s="1"/>
      <c r="I11" s="1"/>
    </row>
    <row r="12" spans="1:12" x14ac:dyDescent="0.25">
      <c r="A12" s="11" t="s">
        <v>46</v>
      </c>
      <c r="B12" s="30">
        <v>1406</v>
      </c>
      <c r="C12" s="30">
        <v>5319</v>
      </c>
      <c r="D12" s="30">
        <v>30579</v>
      </c>
      <c r="E12" s="30">
        <v>91314</v>
      </c>
      <c r="F12" s="13">
        <f t="shared" si="0"/>
        <v>198.61669773373882</v>
      </c>
      <c r="G12" s="1"/>
      <c r="H12" s="1"/>
      <c r="I12" s="1"/>
    </row>
    <row r="13" spans="1:12" x14ac:dyDescent="0.25">
      <c r="A13" s="8" t="s">
        <v>47</v>
      </c>
      <c r="B13" s="29">
        <v>239</v>
      </c>
      <c r="C13" s="29">
        <v>314</v>
      </c>
      <c r="D13" s="29">
        <v>24602</v>
      </c>
      <c r="E13" s="29">
        <v>4105</v>
      </c>
      <c r="F13" s="10">
        <f t="shared" si="0"/>
        <v>-83.314364685797898</v>
      </c>
      <c r="G13" s="1"/>
      <c r="H13" s="1"/>
      <c r="I13" s="1"/>
    </row>
    <row r="14" spans="1:12" x14ac:dyDescent="0.25">
      <c r="A14" s="11" t="s">
        <v>48</v>
      </c>
      <c r="B14" s="30">
        <v>653648</v>
      </c>
      <c r="C14" s="30">
        <v>862087</v>
      </c>
      <c r="D14" s="30">
        <v>6583960</v>
      </c>
      <c r="E14" s="30">
        <v>8318728</v>
      </c>
      <c r="F14" s="13">
        <f t="shared" si="0"/>
        <v>26.3483982284218</v>
      </c>
      <c r="G14" s="1"/>
      <c r="H14" s="1"/>
      <c r="I14" s="1"/>
    </row>
    <row r="15" spans="1:12" x14ac:dyDescent="0.25">
      <c r="A15" s="8" t="s">
        <v>49</v>
      </c>
      <c r="B15" s="29">
        <v>10604</v>
      </c>
      <c r="C15" s="29">
        <v>8437</v>
      </c>
      <c r="D15" s="29">
        <v>124862</v>
      </c>
      <c r="E15" s="29">
        <v>120750</v>
      </c>
      <c r="F15" s="10">
        <f t="shared" si="0"/>
        <v>-3.2932357322484052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230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203</v>
      </c>
      <c r="C17" s="29">
        <v>0</v>
      </c>
      <c r="D17" s="29">
        <v>7479</v>
      </c>
      <c r="E17" s="29">
        <v>2010</v>
      </c>
      <c r="F17" s="10">
        <f t="shared" si="0"/>
        <v>-73.124749298034502</v>
      </c>
      <c r="G17" s="1"/>
      <c r="H17" s="1"/>
      <c r="I17" s="1"/>
    </row>
    <row r="18" spans="1:9" x14ac:dyDescent="0.25">
      <c r="A18" s="11" t="s">
        <v>52</v>
      </c>
      <c r="B18" s="30">
        <v>3256</v>
      </c>
      <c r="C18" s="30">
        <v>226</v>
      </c>
      <c r="D18" s="30">
        <v>3256</v>
      </c>
      <c r="E18" s="30">
        <v>276</v>
      </c>
      <c r="F18" s="17">
        <f t="shared" si="0"/>
        <v>-91.523341523341529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648551</v>
      </c>
      <c r="C22" s="30">
        <v>780390</v>
      </c>
      <c r="D22" s="30">
        <v>7527942</v>
      </c>
      <c r="E22" s="30">
        <v>7867615</v>
      </c>
      <c r="F22" s="13">
        <f t="shared" si="0"/>
        <v>4.5121628195328753</v>
      </c>
      <c r="G22" s="1"/>
      <c r="H22" s="1"/>
      <c r="I22" s="1"/>
    </row>
    <row r="23" spans="1:9" x14ac:dyDescent="0.25">
      <c r="A23" s="8" t="s">
        <v>57</v>
      </c>
      <c r="B23" s="29">
        <v>171669</v>
      </c>
      <c r="C23" s="29">
        <v>269926</v>
      </c>
      <c r="D23" s="29">
        <v>1666570</v>
      </c>
      <c r="E23" s="29">
        <v>1887476</v>
      </c>
      <c r="F23" s="10">
        <f t="shared" si="0"/>
        <v>13.255128797470249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335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27697</v>
      </c>
      <c r="C28" s="30">
        <v>27128</v>
      </c>
      <c r="D28" s="30">
        <v>389494</v>
      </c>
      <c r="E28" s="30">
        <v>253705</v>
      </c>
      <c r="F28" s="13">
        <f t="shared" si="0"/>
        <v>-34.862924717710669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93</v>
      </c>
      <c r="C30" s="30">
        <v>0</v>
      </c>
      <c r="D30" s="30">
        <v>501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4417</v>
      </c>
      <c r="C31" s="29">
        <v>18</v>
      </c>
      <c r="D31" s="29">
        <v>10530</v>
      </c>
      <c r="E31" s="29">
        <v>12528</v>
      </c>
      <c r="F31" s="10">
        <f t="shared" si="0"/>
        <v>18.974358974358978</v>
      </c>
      <c r="G31" s="1"/>
      <c r="H31" s="1"/>
      <c r="I31" s="1"/>
    </row>
    <row r="32" spans="1:9" x14ac:dyDescent="0.25">
      <c r="A32" s="11" t="s">
        <v>66</v>
      </c>
      <c r="B32" s="30">
        <v>786884</v>
      </c>
      <c r="C32" s="30">
        <v>1007896</v>
      </c>
      <c r="D32" s="30">
        <v>8140274</v>
      </c>
      <c r="E32" s="30">
        <v>8893210</v>
      </c>
      <c r="F32" s="13">
        <f t="shared" si="0"/>
        <v>9.2495166624612324</v>
      </c>
      <c r="G32" s="1"/>
      <c r="H32" s="1"/>
      <c r="I32" s="1"/>
    </row>
    <row r="33" spans="1:9" x14ac:dyDescent="0.25">
      <c r="A33" s="8" t="s">
        <v>67</v>
      </c>
      <c r="B33" s="29">
        <v>1478</v>
      </c>
      <c r="C33" s="29">
        <v>8276</v>
      </c>
      <c r="D33" s="29">
        <v>43628</v>
      </c>
      <c r="E33" s="29">
        <v>38773</v>
      </c>
      <c r="F33" s="10">
        <f t="shared" si="0"/>
        <v>-11.128174566791969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5084138</v>
      </c>
      <c r="C35" s="15">
        <f t="shared" ref="C35:E35" si="1">SUM(C7:C34)</f>
        <v>6424331</v>
      </c>
      <c r="D35" s="15">
        <f t="shared" si="1"/>
        <v>52430549</v>
      </c>
      <c r="E35" s="15">
        <f t="shared" si="1"/>
        <v>57513766</v>
      </c>
      <c r="F35" s="16">
        <f t="shared" si="0"/>
        <v>9.6951435698298667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30022644</v>
      </c>
      <c r="G38" s="42">
        <f>LOOKUP(E38,$A$38:$A$65,$C$38:$C$65)</f>
        <v>27876872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</v>
      </c>
      <c r="C39" s="41">
        <f t="shared" ref="C39:C65" si="5">D8</f>
        <v>0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8893210</v>
      </c>
      <c r="G39" s="42">
        <f t="shared" ref="G39:G65" si="8">LOOKUP(E39,$A$38:$A$65,$C$38:$C$65)</f>
        <v>8140274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8318728</v>
      </c>
      <c r="G40" s="42">
        <f t="shared" si="8"/>
        <v>6583960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7867615</v>
      </c>
      <c r="G41" s="42">
        <f t="shared" si="8"/>
        <v>7527942</v>
      </c>
    </row>
    <row r="42" spans="1:9" x14ac:dyDescent="0.25">
      <c r="A42" s="42" t="str">
        <f t="shared" si="3"/>
        <v>BAHIA DE ALGECIRAS</v>
      </c>
      <c r="B42" s="41">
        <f t="shared" si="4"/>
        <v>30022644</v>
      </c>
      <c r="C42" s="41">
        <f t="shared" si="5"/>
        <v>27876872</v>
      </c>
      <c r="D42" s="41">
        <f t="shared" si="6"/>
        <v>1</v>
      </c>
      <c r="E42" s="42" t="str">
        <f t="shared" si="2"/>
        <v>MALAGA</v>
      </c>
      <c r="F42" s="42">
        <f t="shared" si="7"/>
        <v>1887476</v>
      </c>
      <c r="G42" s="42">
        <f t="shared" si="8"/>
        <v>1666570</v>
      </c>
    </row>
    <row r="43" spans="1:9" x14ac:dyDescent="0.25">
      <c r="A43" s="42" t="str">
        <f t="shared" si="3"/>
        <v>BAHIA DE CADIZ</v>
      </c>
      <c r="B43" s="41">
        <f t="shared" si="4"/>
        <v>91314</v>
      </c>
      <c r="C43" s="41">
        <f t="shared" si="5"/>
        <v>30579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253705</v>
      </c>
      <c r="G43" s="42">
        <f t="shared" si="8"/>
        <v>389494</v>
      </c>
    </row>
    <row r="44" spans="1:9" x14ac:dyDescent="0.25">
      <c r="A44" s="42" t="str">
        <f t="shared" si="3"/>
        <v>BALEARES</v>
      </c>
      <c r="B44" s="41">
        <f t="shared" si="4"/>
        <v>4105</v>
      </c>
      <c r="C44" s="41">
        <f t="shared" si="5"/>
        <v>24602</v>
      </c>
      <c r="D44" s="41">
        <f t="shared" si="6"/>
        <v>11</v>
      </c>
      <c r="E44" s="42" t="str">
        <f t="shared" si="2"/>
        <v>BILBAO</v>
      </c>
      <c r="F44" s="42">
        <f t="shared" si="7"/>
        <v>120750</v>
      </c>
      <c r="G44" s="42">
        <f t="shared" si="8"/>
        <v>124862</v>
      </c>
    </row>
    <row r="45" spans="1:9" x14ac:dyDescent="0.25">
      <c r="A45" s="42" t="str">
        <f t="shared" si="3"/>
        <v>BARCELONA</v>
      </c>
      <c r="B45" s="41">
        <f t="shared" si="4"/>
        <v>8318728</v>
      </c>
      <c r="C45" s="41">
        <f t="shared" si="5"/>
        <v>6583960</v>
      </c>
      <c r="D45" s="41">
        <f t="shared" si="6"/>
        <v>3</v>
      </c>
      <c r="E45" s="42" t="str">
        <f t="shared" si="2"/>
        <v>BAHIA DE CADIZ</v>
      </c>
      <c r="F45" s="42">
        <f t="shared" si="7"/>
        <v>91314</v>
      </c>
      <c r="G45" s="42">
        <f t="shared" si="8"/>
        <v>30579</v>
      </c>
    </row>
    <row r="46" spans="1:9" x14ac:dyDescent="0.25">
      <c r="A46" s="42" t="str">
        <f t="shared" si="3"/>
        <v>BILBAO</v>
      </c>
      <c r="B46" s="41">
        <f t="shared" si="4"/>
        <v>120750</v>
      </c>
      <c r="C46" s="41">
        <f t="shared" si="5"/>
        <v>124862</v>
      </c>
      <c r="D46" s="41">
        <f t="shared" si="6"/>
        <v>7</v>
      </c>
      <c r="E46" s="42" t="str">
        <f t="shared" si="2"/>
        <v>VIGO</v>
      </c>
      <c r="F46" s="42">
        <f t="shared" si="7"/>
        <v>38773</v>
      </c>
      <c r="G46" s="42">
        <f t="shared" si="8"/>
        <v>43628</v>
      </c>
    </row>
    <row r="47" spans="1:9" x14ac:dyDescent="0.25">
      <c r="A47" s="42" t="str">
        <f t="shared" si="3"/>
        <v>CARTAGENA</v>
      </c>
      <c r="B47" s="41">
        <f t="shared" si="4"/>
        <v>230</v>
      </c>
      <c r="C47" s="41">
        <f t="shared" si="5"/>
        <v>0</v>
      </c>
      <c r="D47" s="41">
        <f t="shared" si="6"/>
        <v>15</v>
      </c>
      <c r="E47" s="42" t="str">
        <f t="shared" si="2"/>
        <v>TARRAGONA</v>
      </c>
      <c r="F47" s="42">
        <f t="shared" si="7"/>
        <v>12528</v>
      </c>
      <c r="G47" s="42">
        <f t="shared" si="8"/>
        <v>10530</v>
      </c>
    </row>
    <row r="48" spans="1:9" x14ac:dyDescent="0.25">
      <c r="A48" s="42" t="str">
        <f t="shared" si="3"/>
        <v>CASTELLON</v>
      </c>
      <c r="B48" s="41">
        <f t="shared" si="4"/>
        <v>2010</v>
      </c>
      <c r="C48" s="41">
        <f t="shared" si="5"/>
        <v>7479</v>
      </c>
      <c r="D48" s="41">
        <f t="shared" si="6"/>
        <v>12</v>
      </c>
      <c r="E48" s="42" t="str">
        <f t="shared" si="2"/>
        <v>BALEARES</v>
      </c>
      <c r="F48" s="42">
        <f t="shared" si="7"/>
        <v>4105</v>
      </c>
      <c r="G48" s="42">
        <f t="shared" si="8"/>
        <v>24602</v>
      </c>
    </row>
    <row r="49" spans="1:7" x14ac:dyDescent="0.25">
      <c r="A49" s="42" t="str">
        <f t="shared" si="3"/>
        <v>CEUTA</v>
      </c>
      <c r="B49" s="41">
        <f t="shared" si="4"/>
        <v>276</v>
      </c>
      <c r="C49" s="41">
        <f t="shared" si="5"/>
        <v>3256</v>
      </c>
      <c r="D49" s="41">
        <f t="shared" si="6"/>
        <v>14</v>
      </c>
      <c r="E49" s="42" t="str">
        <f t="shared" si="2"/>
        <v>CASTELLON</v>
      </c>
      <c r="F49" s="42">
        <f t="shared" si="7"/>
        <v>2010</v>
      </c>
      <c r="G49" s="42">
        <f t="shared" si="8"/>
        <v>7479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335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276</v>
      </c>
      <c r="G51" s="42">
        <f t="shared" si="8"/>
        <v>3256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230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7867615</v>
      </c>
      <c r="C53" s="41">
        <f t="shared" si="5"/>
        <v>7527942</v>
      </c>
      <c r="D53" s="41">
        <f t="shared" si="6"/>
        <v>4</v>
      </c>
      <c r="E53" s="42" t="str">
        <f t="shared" si="2"/>
        <v>ALICANTE</v>
      </c>
      <c r="F53" s="42">
        <f t="shared" si="7"/>
        <v>56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1887476</v>
      </c>
      <c r="C54" s="41">
        <f t="shared" si="5"/>
        <v>1666570</v>
      </c>
      <c r="D54" s="41">
        <f t="shared" si="6"/>
        <v>5</v>
      </c>
      <c r="E54" s="42" t="str">
        <f t="shared" si="2"/>
        <v>SANTANDER</v>
      </c>
      <c r="F54" s="42">
        <f t="shared" si="7"/>
        <v>6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335</v>
      </c>
      <c r="C55" s="41">
        <f t="shared" si="5"/>
        <v>0</v>
      </c>
      <c r="D55" s="41">
        <f t="shared" si="6"/>
        <v>13</v>
      </c>
      <c r="E55" s="42" t="str">
        <f t="shared" si="2"/>
        <v>MOTRIL</v>
      </c>
      <c r="F55" s="42">
        <f t="shared" ref="F55:F65" si="9">LOOKUP(E55,$A$38:$A$65,$B$38:$B$65)</f>
        <v>5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0</v>
      </c>
      <c r="D57" s="41">
        <f t="shared" si="6"/>
        <v>18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253705</v>
      </c>
      <c r="C59" s="41">
        <f t="shared" si="5"/>
        <v>389494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</v>
      </c>
      <c r="C60" s="41">
        <f t="shared" si="5"/>
        <v>0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501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12528</v>
      </c>
      <c r="C62" s="41">
        <f t="shared" si="5"/>
        <v>10530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8893210</v>
      </c>
      <c r="C63" s="41">
        <f t="shared" si="5"/>
        <v>8140274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38773</v>
      </c>
      <c r="C64" s="41">
        <f t="shared" si="5"/>
        <v>43628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4834</v>
      </c>
      <c r="D7" s="31">
        <v>0</v>
      </c>
      <c r="E7" s="31">
        <v>8292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97546</v>
      </c>
      <c r="C8" s="32">
        <v>114104</v>
      </c>
      <c r="D8" s="32">
        <v>914870</v>
      </c>
      <c r="E8" s="32">
        <v>975160</v>
      </c>
      <c r="F8" s="13">
        <f t="shared" ref="F8:F35" si="0">((E8*100)/D8)-100</f>
        <v>6.5900073234448655</v>
      </c>
      <c r="G8" s="1"/>
      <c r="H8" s="1"/>
      <c r="I8" s="1"/>
    </row>
    <row r="9" spans="1:12" x14ac:dyDescent="0.25">
      <c r="A9" s="8" t="s">
        <v>43</v>
      </c>
      <c r="B9" s="31">
        <v>8</v>
      </c>
      <c r="C9" s="31">
        <v>38</v>
      </c>
      <c r="D9" s="31">
        <v>126</v>
      </c>
      <c r="E9" s="31">
        <v>368</v>
      </c>
      <c r="F9" s="10">
        <f t="shared" si="0"/>
        <v>192.06349206349205</v>
      </c>
      <c r="G9" s="1"/>
      <c r="H9" s="1"/>
      <c r="I9" s="1"/>
    </row>
    <row r="10" spans="1:12" x14ac:dyDescent="0.25">
      <c r="A10" s="11" t="s">
        <v>44</v>
      </c>
      <c r="B10" s="32">
        <v>7950</v>
      </c>
      <c r="C10" s="32">
        <v>6409</v>
      </c>
      <c r="D10" s="32">
        <v>76840</v>
      </c>
      <c r="E10" s="32">
        <v>61960</v>
      </c>
      <c r="F10" s="17">
        <f t="shared" si="0"/>
        <v>-19.364914107235819</v>
      </c>
      <c r="G10" s="1"/>
      <c r="H10" s="1"/>
      <c r="I10" s="1"/>
    </row>
    <row r="11" spans="1:12" x14ac:dyDescent="0.25">
      <c r="A11" s="8" t="s">
        <v>45</v>
      </c>
      <c r="B11" s="31">
        <v>2965646</v>
      </c>
      <c r="C11" s="31">
        <v>3634997</v>
      </c>
      <c r="D11" s="31">
        <v>29757886</v>
      </c>
      <c r="E11" s="31">
        <v>32098830</v>
      </c>
      <c r="F11" s="10">
        <f t="shared" si="0"/>
        <v>7.866634074745761</v>
      </c>
      <c r="G11" s="1"/>
      <c r="H11" s="1"/>
      <c r="I11" s="1"/>
    </row>
    <row r="12" spans="1:12" x14ac:dyDescent="0.25">
      <c r="A12" s="11" t="s">
        <v>46</v>
      </c>
      <c r="B12" s="32">
        <v>106554</v>
      </c>
      <c r="C12" s="32">
        <v>95881</v>
      </c>
      <c r="D12" s="32">
        <v>932124</v>
      </c>
      <c r="E12" s="32">
        <v>1051831</v>
      </c>
      <c r="F12" s="13">
        <f t="shared" si="0"/>
        <v>12.842390068274185</v>
      </c>
      <c r="G12" s="1"/>
      <c r="H12" s="1"/>
      <c r="I12" s="1"/>
    </row>
    <row r="13" spans="1:12" x14ac:dyDescent="0.25">
      <c r="A13" s="8" t="s">
        <v>47</v>
      </c>
      <c r="B13" s="31">
        <v>115857</v>
      </c>
      <c r="C13" s="31">
        <v>100249</v>
      </c>
      <c r="D13" s="31">
        <v>1160579</v>
      </c>
      <c r="E13" s="31">
        <v>1198901</v>
      </c>
      <c r="F13" s="10">
        <f t="shared" si="0"/>
        <v>3.3019725499082853</v>
      </c>
      <c r="G13" s="1"/>
      <c r="H13" s="1"/>
      <c r="I13" s="1"/>
    </row>
    <row r="14" spans="1:12" x14ac:dyDescent="0.25">
      <c r="A14" s="11" t="s">
        <v>48</v>
      </c>
      <c r="B14" s="32">
        <v>1633768</v>
      </c>
      <c r="C14" s="32">
        <v>1923590</v>
      </c>
      <c r="D14" s="32">
        <v>16558553</v>
      </c>
      <c r="E14" s="32">
        <v>18636525</v>
      </c>
      <c r="F14" s="13">
        <f t="shared" si="0"/>
        <v>12.549236639216005</v>
      </c>
      <c r="G14" s="1"/>
      <c r="H14" s="1"/>
      <c r="I14" s="1"/>
    </row>
    <row r="15" spans="1:12" x14ac:dyDescent="0.25">
      <c r="A15" s="8" t="s">
        <v>49</v>
      </c>
      <c r="B15" s="31">
        <v>473112</v>
      </c>
      <c r="C15" s="31">
        <v>477791</v>
      </c>
      <c r="D15" s="31">
        <v>4422535</v>
      </c>
      <c r="E15" s="31">
        <v>4582027</v>
      </c>
      <c r="F15" s="10">
        <f t="shared" si="0"/>
        <v>3.6063479429784024</v>
      </c>
      <c r="G15" s="1"/>
      <c r="H15" s="1"/>
      <c r="I15" s="1"/>
    </row>
    <row r="16" spans="1:12" x14ac:dyDescent="0.25">
      <c r="A16" s="11" t="s">
        <v>50</v>
      </c>
      <c r="B16" s="32">
        <v>36503</v>
      </c>
      <c r="C16" s="32">
        <v>13369</v>
      </c>
      <c r="D16" s="32">
        <v>310044</v>
      </c>
      <c r="E16" s="32">
        <v>334295</v>
      </c>
      <c r="F16" s="13">
        <f t="shared" si="0"/>
        <v>7.8217930358271701</v>
      </c>
      <c r="G16" s="1"/>
      <c r="H16" s="1"/>
      <c r="I16" s="1"/>
    </row>
    <row r="17" spans="1:9" x14ac:dyDescent="0.25">
      <c r="A17" s="8" t="s">
        <v>51</v>
      </c>
      <c r="B17" s="31">
        <v>30936</v>
      </c>
      <c r="C17" s="31">
        <v>96675</v>
      </c>
      <c r="D17" s="31">
        <v>441774</v>
      </c>
      <c r="E17" s="31">
        <v>746865</v>
      </c>
      <c r="F17" s="10">
        <f t="shared" si="0"/>
        <v>69.06042456097461</v>
      </c>
      <c r="G17" s="1"/>
      <c r="H17" s="1"/>
      <c r="I17" s="1"/>
    </row>
    <row r="18" spans="1:9" x14ac:dyDescent="0.25">
      <c r="A18" s="11" t="s">
        <v>52</v>
      </c>
      <c r="B18" s="32">
        <v>9929</v>
      </c>
      <c r="C18" s="32">
        <v>6514</v>
      </c>
      <c r="D18" s="32">
        <v>53621</v>
      </c>
      <c r="E18" s="32">
        <v>47897</v>
      </c>
      <c r="F18" s="13">
        <f t="shared" si="0"/>
        <v>-10.674922138714308</v>
      </c>
      <c r="G18" s="1"/>
      <c r="H18" s="1"/>
      <c r="I18" s="1"/>
    </row>
    <row r="19" spans="1:9" x14ac:dyDescent="0.25">
      <c r="A19" s="8" t="s">
        <v>53</v>
      </c>
      <c r="B19" s="31">
        <v>212</v>
      </c>
      <c r="C19" s="31">
        <v>98</v>
      </c>
      <c r="D19" s="31">
        <v>875</v>
      </c>
      <c r="E19" s="31">
        <v>963</v>
      </c>
      <c r="F19" s="10">
        <f t="shared" si="0"/>
        <v>10.057142857142864</v>
      </c>
      <c r="G19" s="1"/>
      <c r="H19" s="1"/>
      <c r="I19" s="1"/>
    </row>
    <row r="20" spans="1:9" x14ac:dyDescent="0.25">
      <c r="A20" s="11" t="s">
        <v>54</v>
      </c>
      <c r="B20" s="32">
        <v>5271</v>
      </c>
      <c r="C20" s="32">
        <v>9893</v>
      </c>
      <c r="D20" s="32">
        <v>56204</v>
      </c>
      <c r="E20" s="32">
        <v>64182</v>
      </c>
      <c r="F20" s="13">
        <f t="shared" si="0"/>
        <v>14.194719237064973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968301</v>
      </c>
      <c r="C22" s="32">
        <v>1114190</v>
      </c>
      <c r="D22" s="32">
        <v>10733161</v>
      </c>
      <c r="E22" s="32">
        <v>11114323</v>
      </c>
      <c r="F22" s="13">
        <f t="shared" si="0"/>
        <v>3.5512557763738073</v>
      </c>
      <c r="G22" s="1"/>
      <c r="H22" s="1"/>
      <c r="I22" s="1"/>
    </row>
    <row r="23" spans="1:9" x14ac:dyDescent="0.25">
      <c r="A23" s="8" t="s">
        <v>57</v>
      </c>
      <c r="B23" s="31">
        <v>173144</v>
      </c>
      <c r="C23" s="31">
        <v>274117</v>
      </c>
      <c r="D23" s="31">
        <v>1684120</v>
      </c>
      <c r="E23" s="31">
        <v>1948572</v>
      </c>
      <c r="F23" s="10">
        <f t="shared" si="0"/>
        <v>15.702681519131659</v>
      </c>
      <c r="G23" s="1"/>
      <c r="H23" s="1"/>
      <c r="I23" s="1"/>
    </row>
    <row r="24" spans="1:9" x14ac:dyDescent="0.25">
      <c r="A24" s="11" t="s">
        <v>58</v>
      </c>
      <c r="B24" s="32">
        <v>23953</v>
      </c>
      <c r="C24" s="32">
        <v>31205</v>
      </c>
      <c r="D24" s="32">
        <v>223856</v>
      </c>
      <c r="E24" s="32">
        <v>270028</v>
      </c>
      <c r="F24" s="13">
        <f t="shared" si="0"/>
        <v>20.62575941676792</v>
      </c>
      <c r="G24" s="1"/>
      <c r="H24" s="1"/>
      <c r="I24" s="1"/>
    </row>
    <row r="25" spans="1:9" x14ac:dyDescent="0.25">
      <c r="A25" s="8" t="s">
        <v>59</v>
      </c>
      <c r="B25" s="31">
        <v>11164</v>
      </c>
      <c r="C25" s="31">
        <v>11909</v>
      </c>
      <c r="D25" s="31">
        <v>103517</v>
      </c>
      <c r="E25" s="31">
        <v>125582</v>
      </c>
      <c r="F25" s="10">
        <f t="shared" si="0"/>
        <v>21.315339509452556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0</v>
      </c>
      <c r="E26" s="32">
        <v>28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15</v>
      </c>
      <c r="C27" s="31">
        <v>0</v>
      </c>
      <c r="D27" s="31">
        <v>49</v>
      </c>
      <c r="E27" s="31">
        <v>234</v>
      </c>
      <c r="F27" s="10">
        <f t="shared" si="0"/>
        <v>377.55102040816325</v>
      </c>
      <c r="G27" s="1"/>
      <c r="H27" s="1"/>
      <c r="I27" s="1"/>
    </row>
    <row r="28" spans="1:9" x14ac:dyDescent="0.25">
      <c r="A28" s="11" t="s">
        <v>62</v>
      </c>
      <c r="B28" s="32">
        <v>298792</v>
      </c>
      <c r="C28" s="32">
        <v>321497</v>
      </c>
      <c r="D28" s="32">
        <v>3009747</v>
      </c>
      <c r="E28" s="32">
        <v>2952305</v>
      </c>
      <c r="F28" s="13">
        <f t="shared" si="0"/>
        <v>-1.9085325112044274</v>
      </c>
      <c r="G28" s="1"/>
      <c r="H28" s="1"/>
      <c r="I28" s="1"/>
    </row>
    <row r="29" spans="1:9" x14ac:dyDescent="0.25">
      <c r="A29" s="8" t="s">
        <v>63</v>
      </c>
      <c r="B29" s="31">
        <v>104</v>
      </c>
      <c r="C29" s="31">
        <v>198</v>
      </c>
      <c r="D29" s="31">
        <v>1079</v>
      </c>
      <c r="E29" s="31">
        <v>1478</v>
      </c>
      <c r="F29" s="10">
        <f t="shared" si="0"/>
        <v>36.978683966635771</v>
      </c>
      <c r="G29" s="1"/>
      <c r="H29" s="1"/>
      <c r="I29" s="1"/>
    </row>
    <row r="30" spans="1:9" x14ac:dyDescent="0.25">
      <c r="A30" s="11" t="s">
        <v>64</v>
      </c>
      <c r="B30" s="32">
        <v>66830</v>
      </c>
      <c r="C30" s="32">
        <v>78901</v>
      </c>
      <c r="D30" s="32">
        <v>644175</v>
      </c>
      <c r="E30" s="32">
        <v>724286</v>
      </c>
      <c r="F30" s="13">
        <f t="shared" si="0"/>
        <v>12.436216866534721</v>
      </c>
      <c r="G30" s="1"/>
      <c r="H30" s="1"/>
      <c r="I30" s="1"/>
    </row>
    <row r="31" spans="1:9" x14ac:dyDescent="0.25">
      <c r="A31" s="8" t="s">
        <v>65</v>
      </c>
      <c r="B31" s="31">
        <v>12326</v>
      </c>
      <c r="C31" s="31">
        <v>10534</v>
      </c>
      <c r="D31" s="31">
        <v>61037</v>
      </c>
      <c r="E31" s="31">
        <v>49921</v>
      </c>
      <c r="F31" s="10">
        <f t="shared" si="0"/>
        <v>-18.211904254796266</v>
      </c>
      <c r="G31" s="1"/>
      <c r="H31" s="1"/>
      <c r="I31" s="1"/>
    </row>
    <row r="32" spans="1:9" x14ac:dyDescent="0.25">
      <c r="A32" s="11" t="s">
        <v>66</v>
      </c>
      <c r="B32" s="32">
        <v>2069785</v>
      </c>
      <c r="C32" s="32">
        <v>2298454</v>
      </c>
      <c r="D32" s="32">
        <v>21735616</v>
      </c>
      <c r="E32" s="32">
        <v>23125247</v>
      </c>
      <c r="F32" s="13">
        <f t="shared" si="0"/>
        <v>6.3933361722989588</v>
      </c>
      <c r="G32" s="1"/>
      <c r="H32" s="1"/>
      <c r="I32" s="1"/>
    </row>
    <row r="33" spans="1:9" x14ac:dyDescent="0.25">
      <c r="A33" s="8" t="s">
        <v>67</v>
      </c>
      <c r="B33" s="31">
        <v>173559</v>
      </c>
      <c r="C33" s="31">
        <v>202188</v>
      </c>
      <c r="D33" s="31">
        <v>1767172</v>
      </c>
      <c r="E33" s="31">
        <v>1950862</v>
      </c>
      <c r="F33" s="10">
        <f t="shared" si="0"/>
        <v>10.394573929419437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32</v>
      </c>
      <c r="D34" s="32">
        <v>0</v>
      </c>
      <c r="E34" s="32">
        <v>522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9281265</v>
      </c>
      <c r="C35" s="15">
        <f t="shared" ref="C35:E35" si="1">SUM(C7:C34)</f>
        <v>10827667</v>
      </c>
      <c r="D35" s="15">
        <f t="shared" si="1"/>
        <v>94649560</v>
      </c>
      <c r="E35" s="15">
        <f t="shared" si="1"/>
        <v>102071484</v>
      </c>
      <c r="F35" s="16">
        <f t="shared" si="0"/>
        <v>7.8414775515068413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8292</v>
      </c>
      <c r="C38" s="41">
        <f>D7</f>
        <v>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32098830</v>
      </c>
      <c r="G38" s="42">
        <f>LOOKUP(E38,$A$38:$A$65,$C$38:$C$65)</f>
        <v>29757886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975160</v>
      </c>
      <c r="C39" s="41">
        <f t="shared" ref="C39:C65" si="5">D8</f>
        <v>914870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23125247</v>
      </c>
      <c r="G39" s="42">
        <f t="shared" ref="G39:G65" si="8">LOOKUP(E39,$A$38:$A$65,$C$38:$C$65)</f>
        <v>21735616</v>
      </c>
    </row>
    <row r="40" spans="1:9" x14ac:dyDescent="0.25">
      <c r="A40" s="42" t="str">
        <f t="shared" si="3"/>
        <v>ALMERIA</v>
      </c>
      <c r="B40" s="41">
        <f t="shared" si="4"/>
        <v>368</v>
      </c>
      <c r="C40" s="41">
        <f t="shared" si="5"/>
        <v>126</v>
      </c>
      <c r="D40" s="41">
        <f t="shared" si="6"/>
        <v>25</v>
      </c>
      <c r="E40" s="42" t="str">
        <f t="shared" si="2"/>
        <v>BARCELONA</v>
      </c>
      <c r="F40" s="42">
        <f t="shared" si="7"/>
        <v>18636525</v>
      </c>
      <c r="G40" s="42">
        <f t="shared" si="8"/>
        <v>16558553</v>
      </c>
    </row>
    <row r="41" spans="1:9" x14ac:dyDescent="0.25">
      <c r="A41" s="42" t="str">
        <f t="shared" si="3"/>
        <v>AVILES</v>
      </c>
      <c r="B41" s="41">
        <f t="shared" si="4"/>
        <v>61960</v>
      </c>
      <c r="C41" s="41">
        <f t="shared" si="5"/>
        <v>76840</v>
      </c>
      <c r="D41" s="41">
        <f t="shared" si="6"/>
        <v>18</v>
      </c>
      <c r="E41" s="42" t="str">
        <f t="shared" si="2"/>
        <v>LAS PALMAS</v>
      </c>
      <c r="F41" s="42">
        <f t="shared" si="7"/>
        <v>11114323</v>
      </c>
      <c r="G41" s="42">
        <f t="shared" si="8"/>
        <v>10733161</v>
      </c>
    </row>
    <row r="42" spans="1:9" x14ac:dyDescent="0.25">
      <c r="A42" s="42" t="str">
        <f t="shared" si="3"/>
        <v>BAHIA DE ALGECIRAS</v>
      </c>
      <c r="B42" s="41">
        <f t="shared" si="4"/>
        <v>32098830</v>
      </c>
      <c r="C42" s="41">
        <f t="shared" si="5"/>
        <v>29757886</v>
      </c>
      <c r="D42" s="41">
        <f t="shared" si="6"/>
        <v>1</v>
      </c>
      <c r="E42" s="42" t="str">
        <f t="shared" si="2"/>
        <v>BILBAO</v>
      </c>
      <c r="F42" s="42">
        <f t="shared" si="7"/>
        <v>4582027</v>
      </c>
      <c r="G42" s="42">
        <f t="shared" si="8"/>
        <v>4422535</v>
      </c>
    </row>
    <row r="43" spans="1:9" x14ac:dyDescent="0.25">
      <c r="A43" s="42" t="str">
        <f t="shared" si="3"/>
        <v>BAHIA DE CADIZ</v>
      </c>
      <c r="B43" s="41">
        <f t="shared" si="4"/>
        <v>1051831</v>
      </c>
      <c r="C43" s="41">
        <f t="shared" si="5"/>
        <v>932124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2952305</v>
      </c>
      <c r="G43" s="42">
        <f t="shared" si="8"/>
        <v>3009747</v>
      </c>
    </row>
    <row r="44" spans="1:9" x14ac:dyDescent="0.25">
      <c r="A44" s="42" t="str">
        <f t="shared" si="3"/>
        <v>BALEARES</v>
      </c>
      <c r="B44" s="41">
        <f t="shared" si="4"/>
        <v>1198901</v>
      </c>
      <c r="C44" s="41">
        <f t="shared" si="5"/>
        <v>1160579</v>
      </c>
      <c r="D44" s="41">
        <f t="shared" si="6"/>
        <v>9</v>
      </c>
      <c r="E44" s="42" t="str">
        <f t="shared" si="2"/>
        <v>VIGO</v>
      </c>
      <c r="F44" s="42">
        <f t="shared" si="7"/>
        <v>1950862</v>
      </c>
      <c r="G44" s="42">
        <f t="shared" si="8"/>
        <v>1767172</v>
      </c>
    </row>
    <row r="45" spans="1:9" x14ac:dyDescent="0.25">
      <c r="A45" s="42" t="str">
        <f t="shared" si="3"/>
        <v>BARCELONA</v>
      </c>
      <c r="B45" s="41">
        <f t="shared" si="4"/>
        <v>18636525</v>
      </c>
      <c r="C45" s="41">
        <f t="shared" si="5"/>
        <v>16558553</v>
      </c>
      <c r="D45" s="41">
        <f t="shared" si="6"/>
        <v>3</v>
      </c>
      <c r="E45" s="42" t="str">
        <f t="shared" si="2"/>
        <v>MALAGA</v>
      </c>
      <c r="F45" s="42">
        <f t="shared" si="7"/>
        <v>1948572</v>
      </c>
      <c r="G45" s="42">
        <f t="shared" si="8"/>
        <v>1684120</v>
      </c>
    </row>
    <row r="46" spans="1:9" x14ac:dyDescent="0.25">
      <c r="A46" s="42" t="str">
        <f t="shared" si="3"/>
        <v>BILBAO</v>
      </c>
      <c r="B46" s="41">
        <f t="shared" si="4"/>
        <v>4582027</v>
      </c>
      <c r="C46" s="41">
        <f t="shared" si="5"/>
        <v>4422535</v>
      </c>
      <c r="D46" s="41">
        <f t="shared" si="6"/>
        <v>5</v>
      </c>
      <c r="E46" s="42" t="str">
        <f t="shared" si="2"/>
        <v>BALEARES</v>
      </c>
      <c r="F46" s="42">
        <f t="shared" si="7"/>
        <v>1198901</v>
      </c>
      <c r="G46" s="42">
        <f t="shared" si="8"/>
        <v>1160579</v>
      </c>
    </row>
    <row r="47" spans="1:9" x14ac:dyDescent="0.25">
      <c r="A47" s="42" t="str">
        <f t="shared" si="3"/>
        <v>CARTAGENA</v>
      </c>
      <c r="B47" s="41">
        <f t="shared" si="4"/>
        <v>334295</v>
      </c>
      <c r="C47" s="41">
        <f t="shared" si="5"/>
        <v>310044</v>
      </c>
      <c r="D47" s="41">
        <f t="shared" si="6"/>
        <v>14</v>
      </c>
      <c r="E47" s="42" t="str">
        <f t="shared" si="2"/>
        <v>BAHIA DE CADIZ</v>
      </c>
      <c r="F47" s="42">
        <f t="shared" si="7"/>
        <v>1051831</v>
      </c>
      <c r="G47" s="42">
        <f t="shared" si="8"/>
        <v>932124</v>
      </c>
    </row>
    <row r="48" spans="1:9" x14ac:dyDescent="0.25">
      <c r="A48" s="42" t="str">
        <f t="shared" si="3"/>
        <v>CASTELLON</v>
      </c>
      <c r="B48" s="41">
        <f t="shared" si="4"/>
        <v>746865</v>
      </c>
      <c r="C48" s="41">
        <f t="shared" si="5"/>
        <v>441774</v>
      </c>
      <c r="D48" s="41">
        <f t="shared" si="6"/>
        <v>12</v>
      </c>
      <c r="E48" s="42" t="str">
        <f t="shared" si="2"/>
        <v>ALICANTE</v>
      </c>
      <c r="F48" s="42">
        <f t="shared" si="7"/>
        <v>975160</v>
      </c>
      <c r="G48" s="42">
        <f t="shared" si="8"/>
        <v>914870</v>
      </c>
    </row>
    <row r="49" spans="1:7" x14ac:dyDescent="0.25">
      <c r="A49" s="42" t="str">
        <f t="shared" si="3"/>
        <v>CEUTA</v>
      </c>
      <c r="B49" s="41">
        <f t="shared" si="4"/>
        <v>47897</v>
      </c>
      <c r="C49" s="41">
        <f t="shared" si="5"/>
        <v>53621</v>
      </c>
      <c r="D49" s="41">
        <f t="shared" si="6"/>
        <v>20</v>
      </c>
      <c r="E49" s="42" t="str">
        <f t="shared" si="2"/>
        <v>CASTELLON</v>
      </c>
      <c r="F49" s="42">
        <f t="shared" si="7"/>
        <v>746865</v>
      </c>
      <c r="G49" s="42">
        <f t="shared" si="8"/>
        <v>441774</v>
      </c>
    </row>
    <row r="50" spans="1:7" x14ac:dyDescent="0.25">
      <c r="A50" s="42" t="str">
        <f t="shared" si="3"/>
        <v>FERROL-SAN CIBRAO</v>
      </c>
      <c r="B50" s="41">
        <f t="shared" si="4"/>
        <v>963</v>
      </c>
      <c r="C50" s="41">
        <f t="shared" si="5"/>
        <v>875</v>
      </c>
      <c r="D50" s="41">
        <f t="shared" si="6"/>
        <v>23</v>
      </c>
      <c r="E50" s="42" t="str">
        <f t="shared" si="2"/>
        <v>SEVILLA</v>
      </c>
      <c r="F50" s="42">
        <f t="shared" si="7"/>
        <v>724286</v>
      </c>
      <c r="G50" s="42">
        <f t="shared" si="8"/>
        <v>644175</v>
      </c>
    </row>
    <row r="51" spans="1:7" x14ac:dyDescent="0.25">
      <c r="A51" s="42" t="str">
        <f t="shared" si="3"/>
        <v>GIJON</v>
      </c>
      <c r="B51" s="41">
        <f t="shared" si="4"/>
        <v>64182</v>
      </c>
      <c r="C51" s="41">
        <f t="shared" si="5"/>
        <v>56204</v>
      </c>
      <c r="D51" s="41">
        <f t="shared" si="6"/>
        <v>17</v>
      </c>
      <c r="E51" s="42" t="str">
        <f t="shared" si="2"/>
        <v>CARTAGENA</v>
      </c>
      <c r="F51" s="42">
        <f t="shared" si="7"/>
        <v>334295</v>
      </c>
      <c r="G51" s="42">
        <f t="shared" si="8"/>
        <v>310044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270028</v>
      </c>
      <c r="G52" s="42">
        <f t="shared" si="8"/>
        <v>223856</v>
      </c>
    </row>
    <row r="53" spans="1:7" x14ac:dyDescent="0.25">
      <c r="A53" s="42" t="str">
        <f t="shared" si="3"/>
        <v>LAS PALMAS</v>
      </c>
      <c r="B53" s="41">
        <f t="shared" si="4"/>
        <v>11114323</v>
      </c>
      <c r="C53" s="41">
        <f t="shared" si="5"/>
        <v>10733161</v>
      </c>
      <c r="D53" s="41">
        <f t="shared" si="6"/>
        <v>4</v>
      </c>
      <c r="E53" s="42" t="str">
        <f t="shared" si="2"/>
        <v>MELILLA</v>
      </c>
      <c r="F53" s="42">
        <f t="shared" si="7"/>
        <v>125582</v>
      </c>
      <c r="G53" s="42">
        <f t="shared" si="8"/>
        <v>103517</v>
      </c>
    </row>
    <row r="54" spans="1:7" x14ac:dyDescent="0.25">
      <c r="A54" s="42" t="str">
        <f t="shared" si="3"/>
        <v>MALAGA</v>
      </c>
      <c r="B54" s="41">
        <f t="shared" si="4"/>
        <v>1948572</v>
      </c>
      <c r="C54" s="41">
        <f t="shared" si="5"/>
        <v>1684120</v>
      </c>
      <c r="D54" s="41">
        <f t="shared" si="6"/>
        <v>8</v>
      </c>
      <c r="E54" s="42" t="str">
        <f t="shared" si="2"/>
        <v>GIJON</v>
      </c>
      <c r="F54" s="42">
        <f t="shared" si="7"/>
        <v>64182</v>
      </c>
      <c r="G54" s="42">
        <f t="shared" si="8"/>
        <v>56204</v>
      </c>
    </row>
    <row r="55" spans="1:7" x14ac:dyDescent="0.25">
      <c r="A55" s="42" t="str">
        <f t="shared" si="3"/>
        <v>MARIN Y RIA DE PONTEVEDRA</v>
      </c>
      <c r="B55" s="41">
        <f t="shared" si="4"/>
        <v>270028</v>
      </c>
      <c r="C55" s="41">
        <f t="shared" si="5"/>
        <v>223856</v>
      </c>
      <c r="D55" s="41">
        <f t="shared" si="6"/>
        <v>15</v>
      </c>
      <c r="E55" s="42" t="str">
        <f t="shared" si="2"/>
        <v>AVILES</v>
      </c>
      <c r="F55" s="42">
        <f t="shared" ref="F55:F65" si="9">LOOKUP(E55,$A$38:$A$65,$B$38:$B$65)</f>
        <v>61960</v>
      </c>
      <c r="G55" s="42">
        <f t="shared" si="8"/>
        <v>76840</v>
      </c>
    </row>
    <row r="56" spans="1:7" x14ac:dyDescent="0.25">
      <c r="A56" s="42" t="str">
        <f t="shared" si="3"/>
        <v>MELILLA</v>
      </c>
      <c r="B56" s="41">
        <f t="shared" si="4"/>
        <v>125582</v>
      </c>
      <c r="C56" s="41">
        <f t="shared" si="5"/>
        <v>103517</v>
      </c>
      <c r="D56" s="41">
        <f t="shared" si="6"/>
        <v>16</v>
      </c>
      <c r="E56" s="42" t="str">
        <f t="shared" si="2"/>
        <v>TARRAGONA</v>
      </c>
      <c r="F56" s="42">
        <f t="shared" si="9"/>
        <v>49921</v>
      </c>
      <c r="G56" s="42">
        <f t="shared" si="8"/>
        <v>61037</v>
      </c>
    </row>
    <row r="57" spans="1:7" x14ac:dyDescent="0.25">
      <c r="A57" s="42" t="str">
        <f t="shared" si="3"/>
        <v>MOTRIL</v>
      </c>
      <c r="B57" s="41">
        <f t="shared" si="4"/>
        <v>28</v>
      </c>
      <c r="C57" s="41">
        <f t="shared" si="5"/>
        <v>0</v>
      </c>
      <c r="D57" s="41">
        <f t="shared" si="6"/>
        <v>27</v>
      </c>
      <c r="E57" s="42" t="str">
        <f t="shared" si="2"/>
        <v>CEUTA</v>
      </c>
      <c r="F57" s="42">
        <f t="shared" si="9"/>
        <v>47897</v>
      </c>
      <c r="G57" s="42">
        <f t="shared" si="8"/>
        <v>53621</v>
      </c>
    </row>
    <row r="58" spans="1:7" x14ac:dyDescent="0.25">
      <c r="A58" s="42" t="str">
        <f t="shared" si="3"/>
        <v>PASAIA</v>
      </c>
      <c r="B58" s="41">
        <f t="shared" si="4"/>
        <v>234</v>
      </c>
      <c r="C58" s="41">
        <f t="shared" si="5"/>
        <v>49</v>
      </c>
      <c r="D58" s="41">
        <f t="shared" si="6"/>
        <v>26</v>
      </c>
      <c r="E58" s="42" t="str">
        <f t="shared" si="2"/>
        <v>A CORUÑA</v>
      </c>
      <c r="F58" s="42">
        <f t="shared" si="9"/>
        <v>8292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2952305</v>
      </c>
      <c r="C59" s="41">
        <f t="shared" si="5"/>
        <v>3009747</v>
      </c>
      <c r="D59" s="41">
        <f t="shared" si="6"/>
        <v>6</v>
      </c>
      <c r="E59" s="42" t="str">
        <f t="shared" si="2"/>
        <v>SANTANDER</v>
      </c>
      <c r="F59" s="42">
        <f t="shared" si="9"/>
        <v>1478</v>
      </c>
      <c r="G59" s="42">
        <f t="shared" si="8"/>
        <v>1079</v>
      </c>
    </row>
    <row r="60" spans="1:7" x14ac:dyDescent="0.25">
      <c r="A60" s="42" t="str">
        <f t="shared" si="3"/>
        <v>SANTANDER</v>
      </c>
      <c r="B60" s="41">
        <f t="shared" si="4"/>
        <v>1478</v>
      </c>
      <c r="C60" s="41">
        <f t="shared" si="5"/>
        <v>1079</v>
      </c>
      <c r="D60" s="41">
        <f t="shared" si="6"/>
        <v>22</v>
      </c>
      <c r="E60" s="42" t="str">
        <f t="shared" si="2"/>
        <v>FERROL-SAN CIBRAO</v>
      </c>
      <c r="F60" s="42">
        <f t="shared" si="9"/>
        <v>963</v>
      </c>
      <c r="G60" s="42">
        <f t="shared" si="8"/>
        <v>875</v>
      </c>
    </row>
    <row r="61" spans="1:7" x14ac:dyDescent="0.25">
      <c r="A61" s="42" t="str">
        <f t="shared" si="3"/>
        <v>SEVILLA</v>
      </c>
      <c r="B61" s="41">
        <f t="shared" si="4"/>
        <v>724286</v>
      </c>
      <c r="C61" s="41">
        <f t="shared" si="5"/>
        <v>644175</v>
      </c>
      <c r="D61" s="41">
        <f t="shared" si="6"/>
        <v>13</v>
      </c>
      <c r="E61" s="42" t="str">
        <f t="shared" si="2"/>
        <v>VILAGARCIA</v>
      </c>
      <c r="F61" s="42">
        <f t="shared" si="9"/>
        <v>522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49921</v>
      </c>
      <c r="C62" s="41">
        <f t="shared" si="5"/>
        <v>61037</v>
      </c>
      <c r="D62" s="41">
        <f t="shared" si="6"/>
        <v>19</v>
      </c>
      <c r="E62" s="42" t="str">
        <f t="shared" si="2"/>
        <v>ALMERIA</v>
      </c>
      <c r="F62" s="42">
        <f t="shared" si="9"/>
        <v>368</v>
      </c>
      <c r="G62" s="42">
        <f t="shared" si="8"/>
        <v>126</v>
      </c>
    </row>
    <row r="63" spans="1:7" x14ac:dyDescent="0.25">
      <c r="A63" s="42" t="str">
        <f t="shared" si="3"/>
        <v>VALENCIA</v>
      </c>
      <c r="B63" s="41">
        <f t="shared" si="4"/>
        <v>23125247</v>
      </c>
      <c r="C63" s="41">
        <f t="shared" si="5"/>
        <v>21735616</v>
      </c>
      <c r="D63" s="41">
        <f t="shared" si="6"/>
        <v>2</v>
      </c>
      <c r="E63" s="42" t="str">
        <f t="shared" si="2"/>
        <v>PASAIA</v>
      </c>
      <c r="F63" s="42">
        <f t="shared" si="9"/>
        <v>234</v>
      </c>
      <c r="G63" s="42">
        <f t="shared" si="8"/>
        <v>49</v>
      </c>
    </row>
    <row r="64" spans="1:7" x14ac:dyDescent="0.25">
      <c r="A64" s="42" t="str">
        <f t="shared" si="3"/>
        <v>VIGO</v>
      </c>
      <c r="B64" s="41">
        <f t="shared" si="4"/>
        <v>1950862</v>
      </c>
      <c r="C64" s="41">
        <f t="shared" si="5"/>
        <v>1767172</v>
      </c>
      <c r="D64" s="41">
        <f t="shared" si="6"/>
        <v>7</v>
      </c>
      <c r="E64" s="42" t="str">
        <f t="shared" si="2"/>
        <v>MOTRIL</v>
      </c>
      <c r="F64" s="42">
        <f t="shared" si="9"/>
        <v>28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522</v>
      </c>
      <c r="C65" s="41">
        <f t="shared" si="5"/>
        <v>0</v>
      </c>
      <c r="D65" s="41">
        <f t="shared" si="6"/>
        <v>24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23648</v>
      </c>
      <c r="C8" s="34">
        <v>39627</v>
      </c>
      <c r="D8" s="34">
        <v>270217</v>
      </c>
      <c r="E8" s="34">
        <v>268782</v>
      </c>
      <c r="F8" s="13">
        <f t="shared" ref="F8:F35" si="0">((E8*100)/D8)-100</f>
        <v>-0.53105467087563341</v>
      </c>
      <c r="G8" s="1"/>
      <c r="H8" s="1"/>
      <c r="I8" s="1"/>
    </row>
    <row r="9" spans="1:12" x14ac:dyDescent="0.25">
      <c r="A9" s="8" t="s">
        <v>43</v>
      </c>
      <c r="B9" s="33">
        <v>29649</v>
      </c>
      <c r="C9" s="33">
        <v>33339</v>
      </c>
      <c r="D9" s="33">
        <v>304127</v>
      </c>
      <c r="E9" s="33">
        <v>327848</v>
      </c>
      <c r="F9" s="10">
        <f t="shared" si="0"/>
        <v>7.7997020981366347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266552</v>
      </c>
      <c r="C11" s="33">
        <v>282218</v>
      </c>
      <c r="D11" s="33">
        <v>3039576</v>
      </c>
      <c r="E11" s="33">
        <v>3163170</v>
      </c>
      <c r="F11" s="10">
        <f t="shared" si="0"/>
        <v>4.0661592274712035</v>
      </c>
      <c r="G11" s="1"/>
      <c r="H11" s="1"/>
      <c r="I11" s="1"/>
    </row>
    <row r="12" spans="1:12" x14ac:dyDescent="0.25">
      <c r="A12" s="11" t="s">
        <v>46</v>
      </c>
      <c r="B12" s="34">
        <v>155389</v>
      </c>
      <c r="C12" s="34">
        <v>133035</v>
      </c>
      <c r="D12" s="34">
        <v>1453007</v>
      </c>
      <c r="E12" s="34">
        <v>1431203</v>
      </c>
      <c r="F12" s="13">
        <f t="shared" si="0"/>
        <v>-1.5006121787438076</v>
      </c>
      <c r="G12" s="1"/>
      <c r="H12" s="1"/>
      <c r="I12" s="1"/>
    </row>
    <row r="13" spans="1:12" x14ac:dyDescent="0.25">
      <c r="A13" s="8" t="s">
        <v>47</v>
      </c>
      <c r="B13" s="33">
        <v>622800</v>
      </c>
      <c r="C13" s="33">
        <v>781266</v>
      </c>
      <c r="D13" s="33">
        <v>7162768</v>
      </c>
      <c r="E13" s="33">
        <v>8369316</v>
      </c>
      <c r="F13" s="10">
        <f t="shared" si="0"/>
        <v>16.844717014427943</v>
      </c>
      <c r="G13" s="1"/>
      <c r="H13" s="1"/>
      <c r="I13" s="1"/>
    </row>
    <row r="14" spans="1:12" x14ac:dyDescent="0.25">
      <c r="A14" s="11" t="s">
        <v>48</v>
      </c>
      <c r="B14" s="34">
        <v>643557</v>
      </c>
      <c r="C14" s="34">
        <v>824415</v>
      </c>
      <c r="D14" s="34">
        <v>6432193</v>
      </c>
      <c r="E14" s="34">
        <v>7898770</v>
      </c>
      <c r="F14" s="13">
        <f t="shared" si="0"/>
        <v>22.800575169308502</v>
      </c>
      <c r="G14" s="1"/>
      <c r="H14" s="1"/>
      <c r="I14" s="1"/>
    </row>
    <row r="15" spans="1:12" x14ac:dyDescent="0.25">
      <c r="A15" s="8" t="s">
        <v>49</v>
      </c>
      <c r="B15" s="33">
        <v>54241</v>
      </c>
      <c r="C15" s="33">
        <v>78757</v>
      </c>
      <c r="D15" s="33">
        <v>398015</v>
      </c>
      <c r="E15" s="33">
        <v>596441</v>
      </c>
      <c r="F15" s="10">
        <f t="shared" si="0"/>
        <v>49.853899978644023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2206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3">
        <v>14937</v>
      </c>
      <c r="C17" s="33">
        <v>10269</v>
      </c>
      <c r="D17" s="33">
        <v>126678</v>
      </c>
      <c r="E17" s="33">
        <v>190717</v>
      </c>
      <c r="F17" s="10">
        <f t="shared" si="0"/>
        <v>50.552582137387702</v>
      </c>
      <c r="G17" s="1"/>
      <c r="H17" s="1"/>
      <c r="I17" s="1"/>
    </row>
    <row r="18" spans="1:9" x14ac:dyDescent="0.25">
      <c r="A18" s="11" t="s">
        <v>52</v>
      </c>
      <c r="B18" s="34">
        <v>75681</v>
      </c>
      <c r="C18" s="34">
        <v>78413</v>
      </c>
      <c r="D18" s="34">
        <v>692568</v>
      </c>
      <c r="E18" s="34">
        <v>715497</v>
      </c>
      <c r="F18" s="13">
        <f t="shared" si="0"/>
        <v>3.310721835256615</v>
      </c>
      <c r="G18" s="1"/>
      <c r="H18" s="1"/>
      <c r="I18" s="1"/>
    </row>
    <row r="19" spans="1:9" x14ac:dyDescent="0.25">
      <c r="A19" s="8" t="s">
        <v>53</v>
      </c>
      <c r="B19" s="33">
        <v>11526</v>
      </c>
      <c r="C19" s="33">
        <v>27579</v>
      </c>
      <c r="D19" s="33">
        <v>139338</v>
      </c>
      <c r="E19" s="33">
        <v>185919</v>
      </c>
      <c r="F19" s="10">
        <f t="shared" si="0"/>
        <v>33.43022004047711</v>
      </c>
      <c r="G19" s="1"/>
      <c r="H19" s="1"/>
      <c r="I19" s="1"/>
    </row>
    <row r="20" spans="1:9" x14ac:dyDescent="0.25">
      <c r="A20" s="11" t="s">
        <v>54</v>
      </c>
      <c r="B20" s="34">
        <v>243</v>
      </c>
      <c r="C20" s="34">
        <v>0</v>
      </c>
      <c r="D20" s="34">
        <v>14053</v>
      </c>
      <c r="E20" s="34">
        <v>1012</v>
      </c>
      <c r="F20" s="13">
        <f t="shared" si="0"/>
        <v>-92.798690671031096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248475</v>
      </c>
      <c r="C22" s="34">
        <v>253001</v>
      </c>
      <c r="D22" s="34">
        <v>2449926</v>
      </c>
      <c r="E22" s="34">
        <v>2499674</v>
      </c>
      <c r="F22" s="13">
        <f t="shared" si="0"/>
        <v>2.0305919444097498</v>
      </c>
      <c r="G22" s="1"/>
      <c r="H22" s="1"/>
      <c r="I22" s="1"/>
    </row>
    <row r="23" spans="1:9" x14ac:dyDescent="0.25">
      <c r="A23" s="8" t="s">
        <v>57</v>
      </c>
      <c r="B23" s="33">
        <v>35703</v>
      </c>
      <c r="C23" s="33">
        <v>26736</v>
      </c>
      <c r="D23" s="33">
        <v>321426</v>
      </c>
      <c r="E23" s="33">
        <v>317652</v>
      </c>
      <c r="F23" s="10">
        <f t="shared" si="0"/>
        <v>-1.1741427264751394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47789</v>
      </c>
      <c r="C25" s="33">
        <v>46038</v>
      </c>
      <c r="D25" s="33">
        <v>435321</v>
      </c>
      <c r="E25" s="33">
        <v>456510</v>
      </c>
      <c r="F25" s="10">
        <f t="shared" si="0"/>
        <v>4.8674426457717459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31018</v>
      </c>
      <c r="C27" s="33">
        <v>43568</v>
      </c>
      <c r="D27" s="33">
        <v>384133</v>
      </c>
      <c r="E27" s="33">
        <v>424526</v>
      </c>
      <c r="F27" s="10">
        <f t="shared" si="0"/>
        <v>10.515368375015939</v>
      </c>
      <c r="G27" s="1"/>
      <c r="H27" s="1"/>
      <c r="I27" s="1"/>
    </row>
    <row r="28" spans="1:9" x14ac:dyDescent="0.25">
      <c r="A28" s="11" t="s">
        <v>62</v>
      </c>
      <c r="B28" s="34">
        <v>306801</v>
      </c>
      <c r="C28" s="34">
        <v>317383</v>
      </c>
      <c r="D28" s="34">
        <v>3063060</v>
      </c>
      <c r="E28" s="34">
        <v>3094594</v>
      </c>
      <c r="F28" s="13">
        <f t="shared" si="0"/>
        <v>1.029493382434552</v>
      </c>
      <c r="G28" s="1"/>
      <c r="H28" s="1"/>
      <c r="I28" s="1"/>
    </row>
    <row r="29" spans="1:9" x14ac:dyDescent="0.25">
      <c r="A29" s="8" t="s">
        <v>63</v>
      </c>
      <c r="B29" s="33">
        <v>81165</v>
      </c>
      <c r="C29" s="33">
        <v>97567</v>
      </c>
      <c r="D29" s="33">
        <v>730822</v>
      </c>
      <c r="E29" s="33">
        <v>791507</v>
      </c>
      <c r="F29" s="10">
        <f t="shared" si="0"/>
        <v>8.303663545979731</v>
      </c>
      <c r="G29" s="1"/>
      <c r="H29" s="1"/>
      <c r="I29" s="1"/>
    </row>
    <row r="30" spans="1:9" x14ac:dyDescent="0.25">
      <c r="A30" s="11" t="s">
        <v>64</v>
      </c>
      <c r="B30" s="34">
        <v>56130</v>
      </c>
      <c r="C30" s="34">
        <v>18154</v>
      </c>
      <c r="D30" s="34">
        <v>586957</v>
      </c>
      <c r="E30" s="34">
        <v>172114</v>
      </c>
      <c r="F30" s="13">
        <f t="shared" si="0"/>
        <v>-70.676897966972035</v>
      </c>
      <c r="G30" s="1"/>
      <c r="H30" s="1"/>
      <c r="I30" s="1"/>
    </row>
    <row r="31" spans="1:9" x14ac:dyDescent="0.25">
      <c r="A31" s="8" t="s">
        <v>65</v>
      </c>
      <c r="B31" s="33">
        <v>89979</v>
      </c>
      <c r="C31" s="33">
        <v>47920</v>
      </c>
      <c r="D31" s="33">
        <v>617974</v>
      </c>
      <c r="E31" s="33">
        <v>676860</v>
      </c>
      <c r="F31" s="10">
        <f t="shared" si="0"/>
        <v>9.528879855786812</v>
      </c>
      <c r="G31" s="1"/>
      <c r="H31" s="1"/>
      <c r="I31" s="1"/>
    </row>
    <row r="32" spans="1:9" x14ac:dyDescent="0.25">
      <c r="A32" s="11" t="s">
        <v>66</v>
      </c>
      <c r="B32" s="34">
        <v>272305</v>
      </c>
      <c r="C32" s="34">
        <v>371242</v>
      </c>
      <c r="D32" s="34">
        <v>3149637</v>
      </c>
      <c r="E32" s="34">
        <v>3438186</v>
      </c>
      <c r="F32" s="13">
        <f t="shared" si="0"/>
        <v>9.1613414498242207</v>
      </c>
      <c r="G32" s="1"/>
      <c r="H32" s="1"/>
      <c r="I32" s="1"/>
    </row>
    <row r="33" spans="1:9" x14ac:dyDescent="0.25">
      <c r="A33" s="8" t="s">
        <v>67</v>
      </c>
      <c r="B33" s="33">
        <v>86040</v>
      </c>
      <c r="C33" s="33">
        <v>152854</v>
      </c>
      <c r="D33" s="33">
        <v>794195</v>
      </c>
      <c r="E33" s="33">
        <v>900155</v>
      </c>
      <c r="F33" s="10">
        <f t="shared" si="0"/>
        <v>13.341811519840846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3153628</v>
      </c>
      <c r="C35" s="15">
        <f t="shared" ref="C35:E35" si="1">SUM(C7:C34)</f>
        <v>3663381</v>
      </c>
      <c r="D35" s="15">
        <f t="shared" si="1"/>
        <v>32568197</v>
      </c>
      <c r="E35" s="15">
        <f t="shared" si="1"/>
        <v>35920453</v>
      </c>
      <c r="F35" s="16">
        <f t="shared" si="0"/>
        <v>10.293035257677914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BALEARES</v>
      </c>
      <c r="F38" s="42">
        <f>LOOKUP(E38,$A$38:$A$65,$B$38:$B$65)</f>
        <v>8369316</v>
      </c>
      <c r="G38" s="42">
        <f>LOOKUP(E38,$A$38:$A$65,$C$38:$C$65)</f>
        <v>7162768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268782</v>
      </c>
      <c r="C39" s="41">
        <f t="shared" ref="C39:C65" si="5">D8</f>
        <v>270217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7898770</v>
      </c>
      <c r="G39" s="42">
        <f t="shared" ref="G39:G65" si="8">LOOKUP(E39,$A$38:$A$65,$C$38:$C$65)</f>
        <v>6432193</v>
      </c>
    </row>
    <row r="40" spans="1:9" x14ac:dyDescent="0.25">
      <c r="A40" s="42" t="str">
        <f t="shared" si="3"/>
        <v>ALMERIA</v>
      </c>
      <c r="B40" s="41">
        <f t="shared" si="4"/>
        <v>327848</v>
      </c>
      <c r="C40" s="41">
        <f t="shared" si="5"/>
        <v>304127</v>
      </c>
      <c r="D40" s="41">
        <f t="shared" si="6"/>
        <v>15</v>
      </c>
      <c r="E40" s="42" t="str">
        <f t="shared" si="2"/>
        <v>VALENCIA</v>
      </c>
      <c r="F40" s="42">
        <f t="shared" si="7"/>
        <v>3438186</v>
      </c>
      <c r="G40" s="42">
        <f t="shared" si="8"/>
        <v>3149637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3163170</v>
      </c>
      <c r="G41" s="42">
        <f t="shared" si="8"/>
        <v>3039576</v>
      </c>
    </row>
    <row r="42" spans="1:9" x14ac:dyDescent="0.25">
      <c r="A42" s="42" t="str">
        <f t="shared" si="3"/>
        <v>BAHIA DE ALGECIRAS</v>
      </c>
      <c r="B42" s="41">
        <f t="shared" si="4"/>
        <v>3163170</v>
      </c>
      <c r="C42" s="41">
        <f t="shared" si="5"/>
        <v>3039576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3094594</v>
      </c>
      <c r="G42" s="42">
        <f t="shared" si="8"/>
        <v>3063060</v>
      </c>
    </row>
    <row r="43" spans="1:9" x14ac:dyDescent="0.25">
      <c r="A43" s="42" t="str">
        <f t="shared" si="3"/>
        <v>BAHIA DE CADIZ</v>
      </c>
      <c r="B43" s="41">
        <f t="shared" si="4"/>
        <v>1431203</v>
      </c>
      <c r="C43" s="41">
        <f t="shared" si="5"/>
        <v>1453007</v>
      </c>
      <c r="D43" s="41">
        <f t="shared" si="6"/>
        <v>7</v>
      </c>
      <c r="E43" s="42" t="str">
        <f t="shared" si="2"/>
        <v>LAS PALMAS</v>
      </c>
      <c r="F43" s="42">
        <f t="shared" si="7"/>
        <v>2499674</v>
      </c>
      <c r="G43" s="42">
        <f t="shared" si="8"/>
        <v>2449926</v>
      </c>
    </row>
    <row r="44" spans="1:9" x14ac:dyDescent="0.25">
      <c r="A44" s="42" t="str">
        <f t="shared" si="3"/>
        <v>BALEARES</v>
      </c>
      <c r="B44" s="41">
        <f t="shared" si="4"/>
        <v>8369316</v>
      </c>
      <c r="C44" s="41">
        <f t="shared" si="5"/>
        <v>7162768</v>
      </c>
      <c r="D44" s="41">
        <f t="shared" si="6"/>
        <v>1</v>
      </c>
      <c r="E44" s="42" t="str">
        <f t="shared" si="2"/>
        <v>BAHIA DE CADIZ</v>
      </c>
      <c r="F44" s="42">
        <f t="shared" si="7"/>
        <v>1431203</v>
      </c>
      <c r="G44" s="42">
        <f t="shared" si="8"/>
        <v>1453007</v>
      </c>
    </row>
    <row r="45" spans="1:9" x14ac:dyDescent="0.25">
      <c r="A45" s="42" t="str">
        <f t="shared" si="3"/>
        <v>BARCELONA</v>
      </c>
      <c r="B45" s="41">
        <f t="shared" si="4"/>
        <v>7898770</v>
      </c>
      <c r="C45" s="41">
        <f t="shared" si="5"/>
        <v>6432193</v>
      </c>
      <c r="D45" s="41">
        <f t="shared" si="6"/>
        <v>2</v>
      </c>
      <c r="E45" s="42" t="str">
        <f t="shared" si="2"/>
        <v>VIGO</v>
      </c>
      <c r="F45" s="42">
        <f t="shared" si="7"/>
        <v>900155</v>
      </c>
      <c r="G45" s="42">
        <f t="shared" si="8"/>
        <v>794195</v>
      </c>
    </row>
    <row r="46" spans="1:9" x14ac:dyDescent="0.25">
      <c r="A46" s="42" t="str">
        <f t="shared" si="3"/>
        <v>BILBAO</v>
      </c>
      <c r="B46" s="41">
        <f t="shared" si="4"/>
        <v>596441</v>
      </c>
      <c r="C46" s="41">
        <f t="shared" si="5"/>
        <v>398015</v>
      </c>
      <c r="D46" s="41">
        <f t="shared" si="6"/>
        <v>12</v>
      </c>
      <c r="E46" s="42" t="str">
        <f t="shared" si="2"/>
        <v>SANTANDER</v>
      </c>
      <c r="F46" s="42">
        <f t="shared" si="7"/>
        <v>791507</v>
      </c>
      <c r="G46" s="42">
        <f t="shared" si="8"/>
        <v>730822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2206</v>
      </c>
      <c r="D47" s="41">
        <f t="shared" si="6"/>
        <v>28</v>
      </c>
      <c r="E47" s="42" t="str">
        <f t="shared" si="2"/>
        <v>CEUTA</v>
      </c>
      <c r="F47" s="42">
        <f t="shared" si="7"/>
        <v>715497</v>
      </c>
      <c r="G47" s="42">
        <f t="shared" si="8"/>
        <v>692568</v>
      </c>
    </row>
    <row r="48" spans="1:9" x14ac:dyDescent="0.25">
      <c r="A48" s="42" t="str">
        <f t="shared" si="3"/>
        <v>CASTELLON</v>
      </c>
      <c r="B48" s="41">
        <f t="shared" si="4"/>
        <v>190717</v>
      </c>
      <c r="C48" s="41">
        <f t="shared" si="5"/>
        <v>126678</v>
      </c>
      <c r="D48" s="41">
        <f t="shared" si="6"/>
        <v>18</v>
      </c>
      <c r="E48" s="42" t="str">
        <f t="shared" si="2"/>
        <v>TARRAGONA</v>
      </c>
      <c r="F48" s="42">
        <f t="shared" si="7"/>
        <v>676860</v>
      </c>
      <c r="G48" s="42">
        <f t="shared" si="8"/>
        <v>617974</v>
      </c>
    </row>
    <row r="49" spans="1:7" x14ac:dyDescent="0.25">
      <c r="A49" s="42" t="str">
        <f t="shared" si="3"/>
        <v>CEUTA</v>
      </c>
      <c r="B49" s="41">
        <f t="shared" si="4"/>
        <v>715497</v>
      </c>
      <c r="C49" s="41">
        <f t="shared" si="5"/>
        <v>692568</v>
      </c>
      <c r="D49" s="41">
        <f t="shared" si="6"/>
        <v>10</v>
      </c>
      <c r="E49" s="42" t="str">
        <f t="shared" si="2"/>
        <v>BILBAO</v>
      </c>
      <c r="F49" s="42">
        <f t="shared" si="7"/>
        <v>596441</v>
      </c>
      <c r="G49" s="42">
        <f t="shared" si="8"/>
        <v>398015</v>
      </c>
    </row>
    <row r="50" spans="1:7" x14ac:dyDescent="0.25">
      <c r="A50" s="42" t="str">
        <f t="shared" si="3"/>
        <v>FERROL-SAN CIBRAO</v>
      </c>
      <c r="B50" s="41">
        <f t="shared" si="4"/>
        <v>185919</v>
      </c>
      <c r="C50" s="41">
        <f t="shared" si="5"/>
        <v>139338</v>
      </c>
      <c r="D50" s="41">
        <f t="shared" si="6"/>
        <v>19</v>
      </c>
      <c r="E50" s="42" t="str">
        <f t="shared" si="2"/>
        <v>MELILLA</v>
      </c>
      <c r="F50" s="42">
        <f t="shared" si="7"/>
        <v>456510</v>
      </c>
      <c r="G50" s="42">
        <f t="shared" si="8"/>
        <v>435321</v>
      </c>
    </row>
    <row r="51" spans="1:7" x14ac:dyDescent="0.25">
      <c r="A51" s="42" t="str">
        <f t="shared" si="3"/>
        <v>GIJON</v>
      </c>
      <c r="B51" s="41">
        <f t="shared" si="4"/>
        <v>1012</v>
      </c>
      <c r="C51" s="41">
        <f t="shared" si="5"/>
        <v>14053</v>
      </c>
      <c r="D51" s="41">
        <f t="shared" si="6"/>
        <v>21</v>
      </c>
      <c r="E51" s="42" t="str">
        <f t="shared" si="2"/>
        <v>PASAIA</v>
      </c>
      <c r="F51" s="42">
        <f t="shared" si="7"/>
        <v>424526</v>
      </c>
      <c r="G51" s="42">
        <f t="shared" si="8"/>
        <v>384133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327848</v>
      </c>
      <c r="G52" s="42">
        <f t="shared" si="8"/>
        <v>304127</v>
      </c>
    </row>
    <row r="53" spans="1:7" x14ac:dyDescent="0.25">
      <c r="A53" s="42" t="str">
        <f t="shared" si="3"/>
        <v>LAS PALMAS</v>
      </c>
      <c r="B53" s="41">
        <f t="shared" si="4"/>
        <v>2499674</v>
      </c>
      <c r="C53" s="41">
        <f t="shared" si="5"/>
        <v>2449926</v>
      </c>
      <c r="D53" s="41">
        <f t="shared" si="6"/>
        <v>6</v>
      </c>
      <c r="E53" s="42" t="str">
        <f t="shared" si="2"/>
        <v>MALAGA</v>
      </c>
      <c r="F53" s="42">
        <f t="shared" si="7"/>
        <v>317652</v>
      </c>
      <c r="G53" s="42">
        <f t="shared" si="8"/>
        <v>321426</v>
      </c>
    </row>
    <row r="54" spans="1:7" x14ac:dyDescent="0.25">
      <c r="A54" s="42" t="str">
        <f t="shared" si="3"/>
        <v>MALAGA</v>
      </c>
      <c r="B54" s="41">
        <f t="shared" si="4"/>
        <v>317652</v>
      </c>
      <c r="C54" s="41">
        <f t="shared" si="5"/>
        <v>321426</v>
      </c>
      <c r="D54" s="41">
        <f t="shared" si="6"/>
        <v>16</v>
      </c>
      <c r="E54" s="42" t="str">
        <f t="shared" si="2"/>
        <v>ALICANTE</v>
      </c>
      <c r="F54" s="42">
        <f t="shared" si="7"/>
        <v>268782</v>
      </c>
      <c r="G54" s="42">
        <f t="shared" si="8"/>
        <v>270217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CASTELLON</v>
      </c>
      <c r="F55" s="42">
        <f t="shared" ref="F55:F65" si="9">LOOKUP(E55,$A$38:$A$65,$B$38:$B$65)</f>
        <v>190717</v>
      </c>
      <c r="G55" s="42">
        <f t="shared" si="8"/>
        <v>126678</v>
      </c>
    </row>
    <row r="56" spans="1:7" x14ac:dyDescent="0.25">
      <c r="A56" s="42" t="str">
        <f t="shared" si="3"/>
        <v>MELILLA</v>
      </c>
      <c r="B56" s="41">
        <f t="shared" si="4"/>
        <v>456510</v>
      </c>
      <c r="C56" s="41">
        <f t="shared" si="5"/>
        <v>435321</v>
      </c>
      <c r="D56" s="41">
        <f t="shared" si="6"/>
        <v>13</v>
      </c>
      <c r="E56" s="42" t="str">
        <f t="shared" si="2"/>
        <v>FERROL-SAN CIBRAO</v>
      </c>
      <c r="F56" s="42">
        <f t="shared" si="9"/>
        <v>185919</v>
      </c>
      <c r="G56" s="42">
        <f t="shared" si="8"/>
        <v>139338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SEVILLA</v>
      </c>
      <c r="F57" s="42">
        <f t="shared" si="9"/>
        <v>172114</v>
      </c>
      <c r="G57" s="42">
        <f t="shared" si="8"/>
        <v>586957</v>
      </c>
    </row>
    <row r="58" spans="1:7" x14ac:dyDescent="0.25">
      <c r="A58" s="42" t="str">
        <f t="shared" si="3"/>
        <v>PASAIA</v>
      </c>
      <c r="B58" s="41">
        <f t="shared" si="4"/>
        <v>424526</v>
      </c>
      <c r="C58" s="41">
        <f t="shared" si="5"/>
        <v>384133</v>
      </c>
      <c r="D58" s="41">
        <f t="shared" si="6"/>
        <v>14</v>
      </c>
      <c r="E58" s="42" t="str">
        <f t="shared" si="2"/>
        <v>GIJON</v>
      </c>
      <c r="F58" s="42">
        <f t="shared" si="9"/>
        <v>1012</v>
      </c>
      <c r="G58" s="42">
        <f t="shared" si="8"/>
        <v>14053</v>
      </c>
    </row>
    <row r="59" spans="1:7" x14ac:dyDescent="0.25">
      <c r="A59" s="42" t="str">
        <f t="shared" si="3"/>
        <v>SANTA CRUZ DE TENERIFE</v>
      </c>
      <c r="B59" s="41">
        <f t="shared" si="4"/>
        <v>3094594</v>
      </c>
      <c r="C59" s="41">
        <f t="shared" si="5"/>
        <v>3063060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791507</v>
      </c>
      <c r="C60" s="41">
        <f t="shared" si="5"/>
        <v>730822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172114</v>
      </c>
      <c r="C61" s="41">
        <f t="shared" si="5"/>
        <v>586957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676860</v>
      </c>
      <c r="C62" s="41">
        <f t="shared" si="5"/>
        <v>617974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3438186</v>
      </c>
      <c r="C63" s="41">
        <f t="shared" si="5"/>
        <v>3149637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900155</v>
      </c>
      <c r="C64" s="41">
        <f t="shared" si="5"/>
        <v>794195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310</v>
      </c>
      <c r="D7" s="35">
        <v>0</v>
      </c>
      <c r="E7" s="35">
        <v>500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14222</v>
      </c>
      <c r="C8" s="36">
        <v>15354</v>
      </c>
      <c r="D8" s="36">
        <v>132458</v>
      </c>
      <c r="E8" s="36">
        <v>140065</v>
      </c>
      <c r="F8" s="13">
        <f t="shared" ref="F8:F35" si="0">((E8*100)/D8)-100</f>
        <v>5.7429524830512264</v>
      </c>
      <c r="G8" s="1"/>
      <c r="H8" s="1"/>
      <c r="I8" s="1"/>
    </row>
    <row r="9" spans="1:12" x14ac:dyDescent="0.25">
      <c r="A9" s="8" t="s">
        <v>43</v>
      </c>
      <c r="B9" s="35">
        <v>4</v>
      </c>
      <c r="C9" s="35">
        <v>18</v>
      </c>
      <c r="D9" s="35">
        <v>62</v>
      </c>
      <c r="E9" s="35">
        <v>162</v>
      </c>
      <c r="F9" s="10">
        <f t="shared" si="0"/>
        <v>161.29032258064518</v>
      </c>
      <c r="G9" s="1"/>
      <c r="H9" s="1"/>
      <c r="I9" s="1"/>
    </row>
    <row r="10" spans="1:12" x14ac:dyDescent="0.25">
      <c r="A10" s="11" t="s">
        <v>44</v>
      </c>
      <c r="B10" s="36">
        <v>983</v>
      </c>
      <c r="C10" s="36">
        <v>762</v>
      </c>
      <c r="D10" s="36">
        <v>9036</v>
      </c>
      <c r="E10" s="36">
        <v>7609</v>
      </c>
      <c r="F10" s="17">
        <f t="shared" si="0"/>
        <v>-15.792386011509521</v>
      </c>
      <c r="G10" s="1"/>
      <c r="H10" s="1"/>
      <c r="I10" s="1"/>
    </row>
    <row r="11" spans="1:12" x14ac:dyDescent="0.25">
      <c r="A11" s="8" t="s">
        <v>45</v>
      </c>
      <c r="B11" s="35">
        <v>262479</v>
      </c>
      <c r="C11" s="35">
        <v>314384</v>
      </c>
      <c r="D11" s="35">
        <v>2682663</v>
      </c>
      <c r="E11" s="35">
        <v>2654993</v>
      </c>
      <c r="F11" s="10">
        <f t="shared" si="0"/>
        <v>-1.0314377914780977</v>
      </c>
      <c r="G11" s="1"/>
      <c r="H11" s="1"/>
      <c r="I11" s="1"/>
    </row>
    <row r="12" spans="1:12" x14ac:dyDescent="0.25">
      <c r="A12" s="11" t="s">
        <v>46</v>
      </c>
      <c r="B12" s="36">
        <v>12488.5</v>
      </c>
      <c r="C12" s="36">
        <v>13052</v>
      </c>
      <c r="D12" s="36">
        <v>111525</v>
      </c>
      <c r="E12" s="36">
        <v>126182</v>
      </c>
      <c r="F12" s="13">
        <f t="shared" si="0"/>
        <v>13.142344765747595</v>
      </c>
      <c r="G12" s="1"/>
      <c r="H12" s="1"/>
      <c r="I12" s="1"/>
    </row>
    <row r="13" spans="1:12" x14ac:dyDescent="0.25">
      <c r="A13" s="8" t="s">
        <v>47</v>
      </c>
      <c r="B13" s="35">
        <v>15898</v>
      </c>
      <c r="C13" s="35">
        <v>15005</v>
      </c>
      <c r="D13" s="35">
        <v>163515</v>
      </c>
      <c r="E13" s="35">
        <v>174883</v>
      </c>
      <c r="F13" s="10">
        <f t="shared" si="0"/>
        <v>6.9522673760817071</v>
      </c>
      <c r="G13" s="1"/>
      <c r="H13" s="1"/>
      <c r="I13" s="1"/>
    </row>
    <row r="14" spans="1:12" x14ac:dyDescent="0.25">
      <c r="A14" s="11" t="s">
        <v>48</v>
      </c>
      <c r="B14" s="36">
        <v>171382</v>
      </c>
      <c r="C14" s="36">
        <v>199277</v>
      </c>
      <c r="D14" s="36">
        <v>1728341</v>
      </c>
      <c r="E14" s="36">
        <v>1926085</v>
      </c>
      <c r="F14" s="13">
        <f t="shared" si="0"/>
        <v>11.441260723433629</v>
      </c>
      <c r="G14" s="1"/>
      <c r="H14" s="1"/>
      <c r="I14" s="1"/>
    </row>
    <row r="15" spans="1:12" x14ac:dyDescent="0.25">
      <c r="A15" s="8" t="s">
        <v>49</v>
      </c>
      <c r="B15" s="35">
        <v>43843</v>
      </c>
      <c r="C15" s="35">
        <v>42752</v>
      </c>
      <c r="D15" s="35">
        <v>405210</v>
      </c>
      <c r="E15" s="35">
        <v>428474</v>
      </c>
      <c r="F15" s="10">
        <f t="shared" si="0"/>
        <v>5.7412206016633291</v>
      </c>
      <c r="G15" s="1"/>
      <c r="H15" s="1"/>
      <c r="I15" s="1"/>
    </row>
    <row r="16" spans="1:12" x14ac:dyDescent="0.25">
      <c r="A16" s="11" t="s">
        <v>50</v>
      </c>
      <c r="B16" s="36">
        <v>3429</v>
      </c>
      <c r="C16" s="36">
        <v>1491</v>
      </c>
      <c r="D16" s="36">
        <v>30614</v>
      </c>
      <c r="E16" s="36">
        <v>30851</v>
      </c>
      <c r="F16" s="13">
        <f t="shared" si="0"/>
        <v>0.7741556150780724</v>
      </c>
      <c r="G16" s="1"/>
      <c r="H16" s="1"/>
      <c r="I16" s="1"/>
    </row>
    <row r="17" spans="1:9" x14ac:dyDescent="0.25">
      <c r="A17" s="8" t="s">
        <v>51</v>
      </c>
      <c r="B17" s="35">
        <v>3163</v>
      </c>
      <c r="C17" s="35">
        <v>7311</v>
      </c>
      <c r="D17" s="35">
        <v>35667</v>
      </c>
      <c r="E17" s="35">
        <v>56807</v>
      </c>
      <c r="F17" s="10">
        <f t="shared" si="0"/>
        <v>59.270474107718627</v>
      </c>
      <c r="G17" s="1"/>
      <c r="H17" s="1"/>
      <c r="I17" s="1"/>
    </row>
    <row r="18" spans="1:9" x14ac:dyDescent="0.25">
      <c r="A18" s="11" t="s">
        <v>52</v>
      </c>
      <c r="B18" s="36">
        <v>1139</v>
      </c>
      <c r="C18" s="36">
        <v>1074</v>
      </c>
      <c r="D18" s="36">
        <v>7963</v>
      </c>
      <c r="E18" s="36">
        <v>7727</v>
      </c>
      <c r="F18" s="13">
        <f t="shared" si="0"/>
        <v>-2.9637071455481561</v>
      </c>
      <c r="G18" s="1"/>
      <c r="H18" s="1"/>
      <c r="I18" s="1"/>
    </row>
    <row r="19" spans="1:9" x14ac:dyDescent="0.25">
      <c r="A19" s="8" t="s">
        <v>53</v>
      </c>
      <c r="B19" s="35">
        <v>20</v>
      </c>
      <c r="C19" s="35">
        <v>23</v>
      </c>
      <c r="D19" s="35">
        <v>114</v>
      </c>
      <c r="E19" s="35">
        <v>160</v>
      </c>
      <c r="F19" s="10">
        <f t="shared" si="0"/>
        <v>40.350877192982466</v>
      </c>
      <c r="G19" s="1"/>
      <c r="H19" s="1"/>
      <c r="I19" s="1"/>
    </row>
    <row r="20" spans="1:9" x14ac:dyDescent="0.25">
      <c r="A20" s="11" t="s">
        <v>54</v>
      </c>
      <c r="B20" s="36">
        <v>276</v>
      </c>
      <c r="C20" s="36">
        <v>1000</v>
      </c>
      <c r="D20" s="36">
        <v>4488</v>
      </c>
      <c r="E20" s="36">
        <v>5960</v>
      </c>
      <c r="F20" s="13">
        <f t="shared" si="0"/>
        <v>32.798573975044576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91698</v>
      </c>
      <c r="C22" s="36">
        <v>110350</v>
      </c>
      <c r="D22" s="36">
        <v>1006294</v>
      </c>
      <c r="E22" s="36">
        <v>1065132</v>
      </c>
      <c r="F22" s="13">
        <f t="shared" si="0"/>
        <v>5.8469989883672184</v>
      </c>
      <c r="G22" s="1"/>
      <c r="H22" s="1"/>
      <c r="I22" s="1"/>
    </row>
    <row r="23" spans="1:9" x14ac:dyDescent="0.25">
      <c r="A23" s="8" t="s">
        <v>57</v>
      </c>
      <c r="B23" s="35">
        <v>22313</v>
      </c>
      <c r="C23" s="35">
        <v>40268</v>
      </c>
      <c r="D23" s="35">
        <v>201261</v>
      </c>
      <c r="E23" s="35">
        <v>320744</v>
      </c>
      <c r="F23" s="10">
        <f t="shared" si="0"/>
        <v>59.367189867882985</v>
      </c>
      <c r="G23" s="1"/>
      <c r="H23" s="1"/>
      <c r="I23" s="1"/>
    </row>
    <row r="24" spans="1:9" x14ac:dyDescent="0.25">
      <c r="A24" s="11" t="s">
        <v>58</v>
      </c>
      <c r="B24" s="36">
        <v>2885</v>
      </c>
      <c r="C24" s="36">
        <v>3845</v>
      </c>
      <c r="D24" s="36">
        <v>26275</v>
      </c>
      <c r="E24" s="36">
        <v>31695</v>
      </c>
      <c r="F24" s="13">
        <f t="shared" si="0"/>
        <v>20.627973358706001</v>
      </c>
      <c r="G24" s="1"/>
      <c r="H24" s="1"/>
      <c r="I24" s="1"/>
    </row>
    <row r="25" spans="1:9" x14ac:dyDescent="0.25">
      <c r="A25" s="8" t="s">
        <v>59</v>
      </c>
      <c r="B25" s="35">
        <v>1464</v>
      </c>
      <c r="C25" s="35">
        <v>1765</v>
      </c>
      <c r="D25" s="35">
        <v>14295</v>
      </c>
      <c r="E25" s="35">
        <v>17192</v>
      </c>
      <c r="F25" s="10">
        <f t="shared" si="0"/>
        <v>20.265827212312004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0</v>
      </c>
      <c r="E26" s="36">
        <v>13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1.5</v>
      </c>
      <c r="C27" s="35">
        <v>0</v>
      </c>
      <c r="D27" s="35">
        <v>4</v>
      </c>
      <c r="E27" s="35">
        <v>5</v>
      </c>
      <c r="F27" s="18">
        <f t="shared" si="0"/>
        <v>25</v>
      </c>
      <c r="G27" s="1"/>
      <c r="H27" s="1"/>
      <c r="I27" s="1"/>
    </row>
    <row r="28" spans="1:9" x14ac:dyDescent="0.25">
      <c r="A28" s="11" t="s">
        <v>62</v>
      </c>
      <c r="B28" s="36">
        <v>38525</v>
      </c>
      <c r="C28" s="36">
        <v>42609</v>
      </c>
      <c r="D28" s="36">
        <v>377401</v>
      </c>
      <c r="E28" s="36">
        <v>383977</v>
      </c>
      <c r="F28" s="13">
        <f t="shared" si="0"/>
        <v>1.7424437137156445</v>
      </c>
      <c r="G28" s="1"/>
      <c r="H28" s="1"/>
      <c r="I28" s="1"/>
    </row>
    <row r="29" spans="1:9" x14ac:dyDescent="0.25">
      <c r="A29" s="8" t="s">
        <v>63</v>
      </c>
      <c r="B29" s="35">
        <v>9</v>
      </c>
      <c r="C29" s="35">
        <v>14</v>
      </c>
      <c r="D29" s="35">
        <v>86</v>
      </c>
      <c r="E29" s="35">
        <v>108</v>
      </c>
      <c r="F29" s="10">
        <f t="shared" si="0"/>
        <v>25.581395348837205</v>
      </c>
      <c r="G29" s="1"/>
      <c r="H29" s="1"/>
      <c r="I29" s="1"/>
    </row>
    <row r="30" spans="1:9" x14ac:dyDescent="0.25">
      <c r="A30" s="11" t="s">
        <v>64</v>
      </c>
      <c r="B30" s="36">
        <v>9874</v>
      </c>
      <c r="C30" s="36">
        <v>11082</v>
      </c>
      <c r="D30" s="36">
        <v>95718</v>
      </c>
      <c r="E30" s="36">
        <v>99669</v>
      </c>
      <c r="F30" s="13">
        <f t="shared" si="0"/>
        <v>4.127750266407574</v>
      </c>
      <c r="G30" s="1"/>
      <c r="H30" s="1"/>
      <c r="I30" s="1"/>
    </row>
    <row r="31" spans="1:9" x14ac:dyDescent="0.25">
      <c r="A31" s="8" t="s">
        <v>65</v>
      </c>
      <c r="B31" s="35">
        <v>1217</v>
      </c>
      <c r="C31" s="35">
        <v>1041</v>
      </c>
      <c r="D31" s="35">
        <v>6298.5</v>
      </c>
      <c r="E31" s="35">
        <v>5953.5</v>
      </c>
      <c r="F31" s="10">
        <f t="shared" si="0"/>
        <v>-5.4774946415813304</v>
      </c>
      <c r="G31" s="1"/>
      <c r="H31" s="1"/>
      <c r="I31" s="1"/>
    </row>
    <row r="32" spans="1:9" x14ac:dyDescent="0.25">
      <c r="A32" s="11" t="s">
        <v>66</v>
      </c>
      <c r="B32" s="36">
        <v>188747</v>
      </c>
      <c r="C32" s="36">
        <v>208490</v>
      </c>
      <c r="D32" s="36">
        <v>1999638</v>
      </c>
      <c r="E32" s="36">
        <v>2165455</v>
      </c>
      <c r="F32" s="13">
        <f t="shared" si="0"/>
        <v>8.292350915515712</v>
      </c>
      <c r="G32" s="1"/>
      <c r="H32" s="1"/>
      <c r="I32" s="1"/>
    </row>
    <row r="33" spans="1:9" x14ac:dyDescent="0.25">
      <c r="A33" s="8" t="s">
        <v>67</v>
      </c>
      <c r="B33" s="35">
        <v>16884</v>
      </c>
      <c r="C33" s="35">
        <v>17902</v>
      </c>
      <c r="D33" s="35">
        <v>171433</v>
      </c>
      <c r="E33" s="35">
        <v>188743</v>
      </c>
      <c r="F33" s="10">
        <f t="shared" si="0"/>
        <v>10.097239154655171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19</v>
      </c>
      <c r="D34" s="36">
        <v>0</v>
      </c>
      <c r="E34" s="36">
        <v>131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902944</v>
      </c>
      <c r="C35" s="15">
        <f t="shared" ref="C35:E35" si="1">SUM(C7:C34)</f>
        <v>1049198</v>
      </c>
      <c r="D35" s="15">
        <f t="shared" si="1"/>
        <v>9210359.5</v>
      </c>
      <c r="E35" s="15">
        <f t="shared" si="1"/>
        <v>9839275.5</v>
      </c>
      <c r="F35" s="16">
        <f t="shared" si="0"/>
        <v>6.8283545283981653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500</v>
      </c>
      <c r="C38" s="41">
        <f>D7</f>
        <v>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2654993</v>
      </c>
      <c r="G38" s="42">
        <f>LOOKUP(E38,$A$38:$A$65,$C$38:$C$65)</f>
        <v>2682663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140065</v>
      </c>
      <c r="C39" s="41">
        <f t="shared" ref="C39:C65" si="5">D8</f>
        <v>132458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2165455</v>
      </c>
      <c r="G39" s="42">
        <f t="shared" ref="G39:G65" si="8">LOOKUP(E39,$A$38:$A$65,$C$38:$C$65)</f>
        <v>1999638</v>
      </c>
    </row>
    <row r="40" spans="1:9" x14ac:dyDescent="0.25">
      <c r="A40" s="42" t="str">
        <f t="shared" si="3"/>
        <v>ALMERIA</v>
      </c>
      <c r="B40" s="41">
        <f t="shared" si="4"/>
        <v>162</v>
      </c>
      <c r="C40" s="41">
        <f t="shared" si="5"/>
        <v>62</v>
      </c>
      <c r="D40" s="41">
        <f t="shared" si="6"/>
        <v>22</v>
      </c>
      <c r="E40" s="42" t="str">
        <f t="shared" si="2"/>
        <v>BARCELONA</v>
      </c>
      <c r="F40" s="42">
        <f t="shared" si="7"/>
        <v>1926085</v>
      </c>
      <c r="G40" s="42">
        <f t="shared" si="8"/>
        <v>1728341</v>
      </c>
    </row>
    <row r="41" spans="1:9" x14ac:dyDescent="0.25">
      <c r="A41" s="42" t="str">
        <f t="shared" si="3"/>
        <v>AVILES</v>
      </c>
      <c r="B41" s="41">
        <f t="shared" si="4"/>
        <v>7609</v>
      </c>
      <c r="C41" s="41">
        <f t="shared" si="5"/>
        <v>9036</v>
      </c>
      <c r="D41" s="41">
        <f t="shared" si="6"/>
        <v>18</v>
      </c>
      <c r="E41" s="42" t="str">
        <f t="shared" si="2"/>
        <v>LAS PALMAS</v>
      </c>
      <c r="F41" s="42">
        <f t="shared" si="7"/>
        <v>1065132</v>
      </c>
      <c r="G41" s="42">
        <f t="shared" si="8"/>
        <v>1006294</v>
      </c>
    </row>
    <row r="42" spans="1:9" x14ac:dyDescent="0.25">
      <c r="A42" s="42" t="str">
        <f t="shared" si="3"/>
        <v>BAHIA DE ALGECIRAS</v>
      </c>
      <c r="B42" s="41">
        <f t="shared" si="4"/>
        <v>2654993</v>
      </c>
      <c r="C42" s="41">
        <f t="shared" si="5"/>
        <v>2682663</v>
      </c>
      <c r="D42" s="41">
        <f t="shared" si="6"/>
        <v>1</v>
      </c>
      <c r="E42" s="42" t="str">
        <f t="shared" si="2"/>
        <v>BILBAO</v>
      </c>
      <c r="F42" s="42">
        <f t="shared" si="7"/>
        <v>428474</v>
      </c>
      <c r="G42" s="42">
        <f t="shared" si="8"/>
        <v>405210</v>
      </c>
    </row>
    <row r="43" spans="1:9" x14ac:dyDescent="0.25">
      <c r="A43" s="42" t="str">
        <f t="shared" si="3"/>
        <v>BAHIA DE CADIZ</v>
      </c>
      <c r="B43" s="41">
        <f t="shared" si="4"/>
        <v>126182</v>
      </c>
      <c r="C43" s="41">
        <f t="shared" si="5"/>
        <v>111525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383977</v>
      </c>
      <c r="G43" s="42">
        <f t="shared" si="8"/>
        <v>377401</v>
      </c>
    </row>
    <row r="44" spans="1:9" x14ac:dyDescent="0.25">
      <c r="A44" s="42" t="str">
        <f t="shared" si="3"/>
        <v>BALEARES</v>
      </c>
      <c r="B44" s="41">
        <f t="shared" si="4"/>
        <v>174883</v>
      </c>
      <c r="C44" s="41">
        <f t="shared" si="5"/>
        <v>163515</v>
      </c>
      <c r="D44" s="41">
        <f t="shared" si="6"/>
        <v>9</v>
      </c>
      <c r="E44" s="42" t="str">
        <f t="shared" si="2"/>
        <v>MALAGA</v>
      </c>
      <c r="F44" s="42">
        <f t="shared" si="7"/>
        <v>320744</v>
      </c>
      <c r="G44" s="42">
        <f t="shared" si="8"/>
        <v>201261</v>
      </c>
    </row>
    <row r="45" spans="1:9" x14ac:dyDescent="0.25">
      <c r="A45" s="42" t="str">
        <f t="shared" si="3"/>
        <v>BARCELONA</v>
      </c>
      <c r="B45" s="41">
        <f t="shared" si="4"/>
        <v>1926085</v>
      </c>
      <c r="C45" s="41">
        <f t="shared" si="5"/>
        <v>1728341</v>
      </c>
      <c r="D45" s="41">
        <f t="shared" si="6"/>
        <v>3</v>
      </c>
      <c r="E45" s="42" t="str">
        <f t="shared" si="2"/>
        <v>VIGO</v>
      </c>
      <c r="F45" s="42">
        <f t="shared" si="7"/>
        <v>188743</v>
      </c>
      <c r="G45" s="42">
        <f t="shared" si="8"/>
        <v>171433</v>
      </c>
    </row>
    <row r="46" spans="1:9" x14ac:dyDescent="0.25">
      <c r="A46" s="42" t="str">
        <f t="shared" si="3"/>
        <v>BILBAO</v>
      </c>
      <c r="B46" s="41">
        <f t="shared" si="4"/>
        <v>428474</v>
      </c>
      <c r="C46" s="41">
        <f t="shared" si="5"/>
        <v>405210</v>
      </c>
      <c r="D46" s="41">
        <f t="shared" si="6"/>
        <v>5</v>
      </c>
      <c r="E46" s="42" t="str">
        <f t="shared" si="2"/>
        <v>BALEARES</v>
      </c>
      <c r="F46" s="42">
        <f t="shared" si="7"/>
        <v>174883</v>
      </c>
      <c r="G46" s="42">
        <f t="shared" si="8"/>
        <v>163515</v>
      </c>
    </row>
    <row r="47" spans="1:9" x14ac:dyDescent="0.25">
      <c r="A47" s="42" t="str">
        <f t="shared" si="3"/>
        <v>CARTAGENA</v>
      </c>
      <c r="B47" s="41">
        <f t="shared" si="4"/>
        <v>30851</v>
      </c>
      <c r="C47" s="41">
        <f t="shared" si="5"/>
        <v>30614</v>
      </c>
      <c r="D47" s="41">
        <f t="shared" si="6"/>
        <v>15</v>
      </c>
      <c r="E47" s="42" t="str">
        <f t="shared" si="2"/>
        <v>ALICANTE</v>
      </c>
      <c r="F47" s="42">
        <f t="shared" si="7"/>
        <v>140065</v>
      </c>
      <c r="G47" s="42">
        <f t="shared" si="8"/>
        <v>132458</v>
      </c>
    </row>
    <row r="48" spans="1:9" x14ac:dyDescent="0.25">
      <c r="A48" s="42" t="str">
        <f t="shared" si="3"/>
        <v>CASTELLON</v>
      </c>
      <c r="B48" s="41">
        <f t="shared" si="4"/>
        <v>56807</v>
      </c>
      <c r="C48" s="41">
        <f t="shared" si="5"/>
        <v>35667</v>
      </c>
      <c r="D48" s="41">
        <f t="shared" si="6"/>
        <v>13</v>
      </c>
      <c r="E48" s="42" t="str">
        <f t="shared" si="2"/>
        <v>BAHIA DE CADIZ</v>
      </c>
      <c r="F48" s="42">
        <f t="shared" si="7"/>
        <v>126182</v>
      </c>
      <c r="G48" s="42">
        <f t="shared" si="8"/>
        <v>111525</v>
      </c>
    </row>
    <row r="49" spans="1:7" x14ac:dyDescent="0.25">
      <c r="A49" s="42" t="str">
        <f t="shared" si="3"/>
        <v>CEUTA</v>
      </c>
      <c r="B49" s="41">
        <f t="shared" si="4"/>
        <v>7727</v>
      </c>
      <c r="C49" s="41">
        <f t="shared" si="5"/>
        <v>7963</v>
      </c>
      <c r="D49" s="41">
        <f t="shared" si="6"/>
        <v>17</v>
      </c>
      <c r="E49" s="42" t="str">
        <f t="shared" si="2"/>
        <v>SEVILLA</v>
      </c>
      <c r="F49" s="42">
        <f t="shared" si="7"/>
        <v>99669</v>
      </c>
      <c r="G49" s="42">
        <f t="shared" si="8"/>
        <v>95718</v>
      </c>
    </row>
    <row r="50" spans="1:7" x14ac:dyDescent="0.25">
      <c r="A50" s="42" t="str">
        <f t="shared" si="3"/>
        <v>FERROL-SAN CIBRAO</v>
      </c>
      <c r="B50" s="41">
        <f t="shared" si="4"/>
        <v>160</v>
      </c>
      <c r="C50" s="41">
        <f t="shared" si="5"/>
        <v>114</v>
      </c>
      <c r="D50" s="41">
        <f t="shared" si="6"/>
        <v>23</v>
      </c>
      <c r="E50" s="42" t="str">
        <f t="shared" si="2"/>
        <v>CASTELLON</v>
      </c>
      <c r="F50" s="42">
        <f t="shared" si="7"/>
        <v>56807</v>
      </c>
      <c r="G50" s="42">
        <f t="shared" si="8"/>
        <v>35667</v>
      </c>
    </row>
    <row r="51" spans="1:7" x14ac:dyDescent="0.25">
      <c r="A51" s="42" t="str">
        <f t="shared" si="3"/>
        <v>GIJON</v>
      </c>
      <c r="B51" s="41">
        <f t="shared" si="4"/>
        <v>5960</v>
      </c>
      <c r="C51" s="41">
        <f t="shared" si="5"/>
        <v>4488</v>
      </c>
      <c r="D51" s="41">
        <f t="shared" si="6"/>
        <v>19</v>
      </c>
      <c r="E51" s="42" t="str">
        <f t="shared" si="2"/>
        <v>MARIN Y RIA DE PONTEVEDRA</v>
      </c>
      <c r="F51" s="42">
        <f t="shared" si="7"/>
        <v>31695</v>
      </c>
      <c r="G51" s="42">
        <f t="shared" si="8"/>
        <v>26275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30851</v>
      </c>
      <c r="G52" s="42">
        <f t="shared" si="8"/>
        <v>30614</v>
      </c>
    </row>
    <row r="53" spans="1:7" x14ac:dyDescent="0.25">
      <c r="A53" s="42" t="str">
        <f t="shared" si="3"/>
        <v>LAS PALMAS</v>
      </c>
      <c r="B53" s="41">
        <f t="shared" si="4"/>
        <v>1065132</v>
      </c>
      <c r="C53" s="41">
        <f t="shared" si="5"/>
        <v>1006294</v>
      </c>
      <c r="D53" s="41">
        <f t="shared" si="6"/>
        <v>4</v>
      </c>
      <c r="E53" s="42" t="str">
        <f t="shared" si="2"/>
        <v>MELILLA</v>
      </c>
      <c r="F53" s="42">
        <f t="shared" si="7"/>
        <v>17192</v>
      </c>
      <c r="G53" s="42">
        <f t="shared" si="8"/>
        <v>14295</v>
      </c>
    </row>
    <row r="54" spans="1:7" x14ac:dyDescent="0.25">
      <c r="A54" s="42" t="str">
        <f t="shared" si="3"/>
        <v>MALAGA</v>
      </c>
      <c r="B54" s="41">
        <f t="shared" si="4"/>
        <v>320744</v>
      </c>
      <c r="C54" s="41">
        <f t="shared" si="5"/>
        <v>201261</v>
      </c>
      <c r="D54" s="41">
        <f t="shared" si="6"/>
        <v>7</v>
      </c>
      <c r="E54" s="42" t="str">
        <f t="shared" si="2"/>
        <v>CEUTA</v>
      </c>
      <c r="F54" s="42">
        <f t="shared" si="7"/>
        <v>7727</v>
      </c>
      <c r="G54" s="42">
        <f t="shared" si="8"/>
        <v>7963</v>
      </c>
    </row>
    <row r="55" spans="1:7" x14ac:dyDescent="0.25">
      <c r="A55" s="42" t="str">
        <f t="shared" si="3"/>
        <v>MARIN Y RIA DE PONTEVEDRA</v>
      </c>
      <c r="B55" s="41">
        <f t="shared" si="4"/>
        <v>31695</v>
      </c>
      <c r="C55" s="41">
        <f t="shared" si="5"/>
        <v>26275</v>
      </c>
      <c r="D55" s="41">
        <f t="shared" si="6"/>
        <v>14</v>
      </c>
      <c r="E55" s="42" t="str">
        <f t="shared" si="2"/>
        <v>AVILES</v>
      </c>
      <c r="F55" s="42">
        <f t="shared" ref="F55:F65" si="9">LOOKUP(E55,$A$38:$A$65,$B$38:$B$65)</f>
        <v>7609</v>
      </c>
      <c r="G55" s="42">
        <f t="shared" si="8"/>
        <v>9036</v>
      </c>
    </row>
    <row r="56" spans="1:7" x14ac:dyDescent="0.25">
      <c r="A56" s="42" t="str">
        <f t="shared" si="3"/>
        <v>MELILLA</v>
      </c>
      <c r="B56" s="41">
        <f t="shared" si="4"/>
        <v>17192</v>
      </c>
      <c r="C56" s="41">
        <f t="shared" si="5"/>
        <v>14295</v>
      </c>
      <c r="D56" s="41">
        <f t="shared" si="6"/>
        <v>16</v>
      </c>
      <c r="E56" s="42" t="str">
        <f t="shared" si="2"/>
        <v>GIJON</v>
      </c>
      <c r="F56" s="42">
        <f t="shared" si="9"/>
        <v>5960</v>
      </c>
      <c r="G56" s="42">
        <f t="shared" si="8"/>
        <v>4488</v>
      </c>
    </row>
    <row r="57" spans="1:7" x14ac:dyDescent="0.25">
      <c r="A57" s="42" t="str">
        <f t="shared" si="3"/>
        <v>MOTRIL</v>
      </c>
      <c r="B57" s="41">
        <f t="shared" si="4"/>
        <v>13</v>
      </c>
      <c r="C57" s="41">
        <f t="shared" si="5"/>
        <v>0</v>
      </c>
      <c r="D57" s="41">
        <f t="shared" si="6"/>
        <v>26</v>
      </c>
      <c r="E57" s="42" t="str">
        <f t="shared" si="2"/>
        <v>TARRAGONA</v>
      </c>
      <c r="F57" s="42">
        <f t="shared" si="9"/>
        <v>5953.5</v>
      </c>
      <c r="G57" s="42">
        <f t="shared" si="8"/>
        <v>6298.5</v>
      </c>
    </row>
    <row r="58" spans="1:7" x14ac:dyDescent="0.25">
      <c r="A58" s="42" t="str">
        <f t="shared" si="3"/>
        <v>PASAIA</v>
      </c>
      <c r="B58" s="41">
        <f t="shared" si="4"/>
        <v>5</v>
      </c>
      <c r="C58" s="41">
        <f t="shared" si="5"/>
        <v>4</v>
      </c>
      <c r="D58" s="41">
        <f t="shared" si="6"/>
        <v>27</v>
      </c>
      <c r="E58" s="42" t="str">
        <f t="shared" si="2"/>
        <v>A CORUÑA</v>
      </c>
      <c r="F58" s="42">
        <f t="shared" si="9"/>
        <v>500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383977</v>
      </c>
      <c r="C59" s="41">
        <f t="shared" si="5"/>
        <v>377401</v>
      </c>
      <c r="D59" s="41">
        <f t="shared" si="6"/>
        <v>6</v>
      </c>
      <c r="E59" s="42" t="str">
        <f t="shared" si="2"/>
        <v>ALMERIA</v>
      </c>
      <c r="F59" s="42">
        <f t="shared" si="9"/>
        <v>162</v>
      </c>
      <c r="G59" s="42">
        <f t="shared" si="8"/>
        <v>62</v>
      </c>
    </row>
    <row r="60" spans="1:7" x14ac:dyDescent="0.25">
      <c r="A60" s="42" t="str">
        <f t="shared" si="3"/>
        <v>SANTANDER</v>
      </c>
      <c r="B60" s="41">
        <f t="shared" si="4"/>
        <v>108</v>
      </c>
      <c r="C60" s="41">
        <f t="shared" si="5"/>
        <v>86</v>
      </c>
      <c r="D60" s="41">
        <f t="shared" si="6"/>
        <v>25</v>
      </c>
      <c r="E60" s="42" t="str">
        <f t="shared" si="2"/>
        <v>FERROL-SAN CIBRAO</v>
      </c>
      <c r="F60" s="42">
        <f t="shared" si="9"/>
        <v>160</v>
      </c>
      <c r="G60" s="42">
        <f t="shared" si="8"/>
        <v>114</v>
      </c>
    </row>
    <row r="61" spans="1:7" x14ac:dyDescent="0.25">
      <c r="A61" s="42" t="str">
        <f t="shared" si="3"/>
        <v>SEVILLA</v>
      </c>
      <c r="B61" s="41">
        <f t="shared" si="4"/>
        <v>99669</v>
      </c>
      <c r="C61" s="41">
        <f t="shared" si="5"/>
        <v>95718</v>
      </c>
      <c r="D61" s="41">
        <f t="shared" si="6"/>
        <v>12</v>
      </c>
      <c r="E61" s="42" t="str">
        <f t="shared" si="2"/>
        <v>VILAGARCIA</v>
      </c>
      <c r="F61" s="42">
        <f t="shared" si="9"/>
        <v>131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5953.5</v>
      </c>
      <c r="C62" s="41">
        <f t="shared" si="5"/>
        <v>6298.5</v>
      </c>
      <c r="D62" s="41">
        <f t="shared" si="6"/>
        <v>20</v>
      </c>
      <c r="E62" s="42" t="str">
        <f t="shared" si="2"/>
        <v>SANTANDER</v>
      </c>
      <c r="F62" s="42">
        <f t="shared" si="9"/>
        <v>108</v>
      </c>
      <c r="G62" s="42">
        <f t="shared" si="8"/>
        <v>86</v>
      </c>
    </row>
    <row r="63" spans="1:7" x14ac:dyDescent="0.25">
      <c r="A63" s="42" t="str">
        <f t="shared" si="3"/>
        <v>VALENCIA</v>
      </c>
      <c r="B63" s="41">
        <f t="shared" si="4"/>
        <v>2165455</v>
      </c>
      <c r="C63" s="41">
        <f t="shared" si="5"/>
        <v>1999638</v>
      </c>
      <c r="D63" s="41">
        <f t="shared" si="6"/>
        <v>2</v>
      </c>
      <c r="E63" s="42" t="str">
        <f t="shared" si="2"/>
        <v>MOTRIL</v>
      </c>
      <c r="F63" s="42">
        <f t="shared" si="9"/>
        <v>13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188743</v>
      </c>
      <c r="C64" s="41">
        <f t="shared" si="5"/>
        <v>171433</v>
      </c>
      <c r="D64" s="41">
        <f t="shared" si="6"/>
        <v>8</v>
      </c>
      <c r="E64" s="42" t="str">
        <f t="shared" si="2"/>
        <v>PASAIA</v>
      </c>
      <c r="F64" s="42">
        <f t="shared" si="9"/>
        <v>5</v>
      </c>
      <c r="G64" s="42">
        <f t="shared" si="8"/>
        <v>4</v>
      </c>
    </row>
    <row r="65" spans="1:7" x14ac:dyDescent="0.25">
      <c r="A65" s="42" t="str">
        <f t="shared" si="3"/>
        <v>VILAGARCIA</v>
      </c>
      <c r="B65" s="41">
        <f t="shared" si="4"/>
        <v>131</v>
      </c>
      <c r="C65" s="41">
        <f t="shared" si="5"/>
        <v>0</v>
      </c>
      <c r="D65" s="41">
        <f t="shared" si="6"/>
        <v>24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4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236608.42</v>
      </c>
      <c r="C11" s="37">
        <v>300590</v>
      </c>
      <c r="D11" s="37">
        <v>2501996.96</v>
      </c>
      <c r="E11" s="37">
        <v>2341567</v>
      </c>
      <c r="F11" s="10">
        <f t="shared" si="0"/>
        <v>-6.4120765358563858</v>
      </c>
      <c r="G11" s="1"/>
      <c r="H11" s="1"/>
      <c r="I11" s="1"/>
    </row>
    <row r="12" spans="1:12" x14ac:dyDescent="0.25">
      <c r="A12" s="11" t="s">
        <v>46</v>
      </c>
      <c r="B12" s="38">
        <v>702</v>
      </c>
      <c r="C12" s="38">
        <v>2647</v>
      </c>
      <c r="D12" s="38">
        <v>14147</v>
      </c>
      <c r="E12" s="38">
        <v>21097</v>
      </c>
      <c r="F12" s="13">
        <f t="shared" si="0"/>
        <v>49.12702339718669</v>
      </c>
      <c r="G12" s="1"/>
      <c r="H12" s="1"/>
      <c r="I12" s="1"/>
    </row>
    <row r="13" spans="1:12" x14ac:dyDescent="0.25">
      <c r="A13" s="8" t="s">
        <v>47</v>
      </c>
      <c r="B13" s="37">
        <v>38</v>
      </c>
      <c r="C13" s="37">
        <v>45</v>
      </c>
      <c r="D13" s="37">
        <v>2232</v>
      </c>
      <c r="E13" s="37">
        <v>608</v>
      </c>
      <c r="F13" s="10">
        <f t="shared" si="0"/>
        <v>-72.759856630824373</v>
      </c>
      <c r="G13" s="1"/>
      <c r="H13" s="1"/>
      <c r="I13" s="1"/>
    </row>
    <row r="14" spans="1:12" x14ac:dyDescent="0.25">
      <c r="A14" s="11" t="s">
        <v>48</v>
      </c>
      <c r="B14" s="38">
        <v>58513</v>
      </c>
      <c r="C14" s="38">
        <v>71279</v>
      </c>
      <c r="D14" s="38">
        <v>587215</v>
      </c>
      <c r="E14" s="38">
        <v>714878</v>
      </c>
      <c r="F14" s="13">
        <f t="shared" si="0"/>
        <v>21.740418756332858</v>
      </c>
      <c r="G14" s="1"/>
      <c r="H14" s="1"/>
      <c r="I14" s="1"/>
    </row>
    <row r="15" spans="1:12" x14ac:dyDescent="0.25">
      <c r="A15" s="8" t="s">
        <v>49</v>
      </c>
      <c r="B15" s="37">
        <v>529</v>
      </c>
      <c r="C15" s="37">
        <v>471</v>
      </c>
      <c r="D15" s="37">
        <v>6749</v>
      </c>
      <c r="E15" s="37">
        <v>7035</v>
      </c>
      <c r="F15" s="10">
        <f t="shared" si="0"/>
        <v>4.2376648392354355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115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9</v>
      </c>
      <c r="C17" s="37">
        <v>0</v>
      </c>
      <c r="D17" s="37">
        <v>622</v>
      </c>
      <c r="E17" s="37">
        <v>127</v>
      </c>
      <c r="F17" s="10">
        <f t="shared" si="0"/>
        <v>-79.581993569131839</v>
      </c>
      <c r="G17" s="1"/>
      <c r="H17" s="1"/>
      <c r="I17" s="1"/>
    </row>
    <row r="18" spans="1:9" x14ac:dyDescent="0.25">
      <c r="A18" s="11" t="s">
        <v>52</v>
      </c>
      <c r="B18" s="38">
        <v>240</v>
      </c>
      <c r="C18" s="38">
        <v>15</v>
      </c>
      <c r="D18" s="38">
        <v>240</v>
      </c>
      <c r="E18" s="38">
        <v>40</v>
      </c>
      <c r="F18" s="17">
        <f t="shared" si="0"/>
        <v>-83.333333333333329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48429</v>
      </c>
      <c r="C22" s="38">
        <v>64753</v>
      </c>
      <c r="D22" s="38">
        <v>582008</v>
      </c>
      <c r="E22" s="38">
        <v>627401</v>
      </c>
      <c r="F22" s="13">
        <f t="shared" si="0"/>
        <v>7.79937732814669</v>
      </c>
      <c r="G22" s="1"/>
      <c r="H22" s="1"/>
      <c r="I22" s="1"/>
    </row>
    <row r="23" spans="1:9" x14ac:dyDescent="0.25">
      <c r="A23" s="8" t="s">
        <v>57</v>
      </c>
      <c r="B23" s="37">
        <v>22066</v>
      </c>
      <c r="C23" s="37">
        <v>39492</v>
      </c>
      <c r="D23" s="37">
        <v>199099</v>
      </c>
      <c r="E23" s="37">
        <v>310913</v>
      </c>
      <c r="F23" s="10">
        <f t="shared" si="0"/>
        <v>56.160000803620306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22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1996</v>
      </c>
      <c r="C28" s="38">
        <v>2064</v>
      </c>
      <c r="D28" s="38">
        <v>27614</v>
      </c>
      <c r="E28" s="38">
        <v>18520</v>
      </c>
      <c r="F28" s="13">
        <f t="shared" si="0"/>
        <v>-32.932570435286451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1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5</v>
      </c>
      <c r="C30" s="38">
        <v>0</v>
      </c>
      <c r="D30" s="38">
        <v>31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393.5</v>
      </c>
      <c r="C31" s="37">
        <v>2</v>
      </c>
      <c r="D31" s="37">
        <v>1027.5</v>
      </c>
      <c r="E31" s="37">
        <v>1054</v>
      </c>
      <c r="F31" s="10">
        <f t="shared" si="0"/>
        <v>2.579075425790748</v>
      </c>
      <c r="G31" s="1"/>
      <c r="H31" s="1"/>
      <c r="I31" s="1"/>
    </row>
    <row r="32" spans="1:9" x14ac:dyDescent="0.25">
      <c r="A32" s="11" t="s">
        <v>66</v>
      </c>
      <c r="B32" s="38">
        <v>56044</v>
      </c>
      <c r="C32" s="38">
        <v>72604</v>
      </c>
      <c r="D32" s="38">
        <v>564442</v>
      </c>
      <c r="E32" s="38">
        <v>663434</v>
      </c>
      <c r="F32" s="13">
        <f t="shared" si="0"/>
        <v>17.538028707998336</v>
      </c>
      <c r="G32" s="1"/>
      <c r="H32" s="1"/>
      <c r="I32" s="1"/>
    </row>
    <row r="33" spans="1:9" x14ac:dyDescent="0.25">
      <c r="A33" s="8" t="s">
        <v>67</v>
      </c>
      <c r="B33" s="37">
        <v>136</v>
      </c>
      <c r="C33" s="37">
        <v>626</v>
      </c>
      <c r="D33" s="37">
        <v>3458</v>
      </c>
      <c r="E33" s="37">
        <v>2804</v>
      </c>
      <c r="F33" s="10">
        <f t="shared" si="0"/>
        <v>-18.91266628108734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425708.92000000004</v>
      </c>
      <c r="C35" s="15">
        <f t="shared" ref="C35:E35" si="1">SUM(C7:C34)</f>
        <v>554588</v>
      </c>
      <c r="D35" s="15">
        <f t="shared" si="1"/>
        <v>4490881.46</v>
      </c>
      <c r="E35" s="15">
        <f t="shared" si="1"/>
        <v>4709622</v>
      </c>
      <c r="F35" s="16">
        <f t="shared" si="0"/>
        <v>4.8707707372886233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2341567</v>
      </c>
      <c r="G38" s="42">
        <f>LOOKUP(E38,$A$38:$A$65,$C$38:$C$65)</f>
        <v>2501996.96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</v>
      </c>
      <c r="C39" s="41">
        <f t="shared" ref="C39:C65" si="5">D8</f>
        <v>0</v>
      </c>
      <c r="D39" s="41">
        <f t="shared" ref="D39:D65" si="6">_xlfn.RANK.EQ(B39,$B$38:$B$65)+COUNTIF($B$38:$B$65,B39)-1</f>
        <v>16</v>
      </c>
      <c r="E39" s="42" t="str">
        <f t="shared" si="2"/>
        <v>BARCELONA</v>
      </c>
      <c r="F39" s="42">
        <f t="shared" ref="F39:F54" si="7">LOOKUP(E39,$A$38:$A$65,$B$38:$B$65)</f>
        <v>714878</v>
      </c>
      <c r="G39" s="42">
        <f t="shared" ref="G39:G65" si="8">LOOKUP(E39,$A$38:$A$65,$C$38:$C$65)</f>
        <v>587215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VALENCIA</v>
      </c>
      <c r="F40" s="42">
        <f t="shared" si="7"/>
        <v>663434</v>
      </c>
      <c r="G40" s="42">
        <f t="shared" si="8"/>
        <v>564442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627401</v>
      </c>
      <c r="G41" s="42">
        <f t="shared" si="8"/>
        <v>582008</v>
      </c>
    </row>
    <row r="42" spans="1:9" x14ac:dyDescent="0.25">
      <c r="A42" s="42" t="str">
        <f t="shared" si="3"/>
        <v>BAHIA DE ALGECIRAS</v>
      </c>
      <c r="B42" s="41">
        <f t="shared" si="4"/>
        <v>2341567</v>
      </c>
      <c r="C42" s="41">
        <f t="shared" si="5"/>
        <v>2501996.96</v>
      </c>
      <c r="D42" s="41">
        <f t="shared" si="6"/>
        <v>1</v>
      </c>
      <c r="E42" s="42" t="str">
        <f t="shared" si="2"/>
        <v>MALAGA</v>
      </c>
      <c r="F42" s="42">
        <f t="shared" si="7"/>
        <v>310913</v>
      </c>
      <c r="G42" s="42">
        <f t="shared" si="8"/>
        <v>199099</v>
      </c>
    </row>
    <row r="43" spans="1:9" x14ac:dyDescent="0.25">
      <c r="A43" s="42" t="str">
        <f t="shared" si="3"/>
        <v>BAHIA DE CADIZ</v>
      </c>
      <c r="B43" s="41">
        <f t="shared" si="4"/>
        <v>21097</v>
      </c>
      <c r="C43" s="41">
        <f t="shared" si="5"/>
        <v>14147</v>
      </c>
      <c r="D43" s="41">
        <f t="shared" si="6"/>
        <v>6</v>
      </c>
      <c r="E43" s="42" t="str">
        <f t="shared" si="2"/>
        <v>BAHIA DE CADIZ</v>
      </c>
      <c r="F43" s="42">
        <f t="shared" si="7"/>
        <v>21097</v>
      </c>
      <c r="G43" s="42">
        <f t="shared" si="8"/>
        <v>14147</v>
      </c>
    </row>
    <row r="44" spans="1:9" x14ac:dyDescent="0.25">
      <c r="A44" s="42" t="str">
        <f t="shared" si="3"/>
        <v>BALEARES</v>
      </c>
      <c r="B44" s="41">
        <f t="shared" si="4"/>
        <v>608</v>
      </c>
      <c r="C44" s="41">
        <f t="shared" si="5"/>
        <v>2232</v>
      </c>
      <c r="D44" s="41">
        <f t="shared" si="6"/>
        <v>11</v>
      </c>
      <c r="E44" s="42" t="str">
        <f t="shared" si="2"/>
        <v>SANTA CRUZ DE TENERIFE</v>
      </c>
      <c r="F44" s="42">
        <f t="shared" si="7"/>
        <v>18520</v>
      </c>
      <c r="G44" s="42">
        <f t="shared" si="8"/>
        <v>27614</v>
      </c>
    </row>
    <row r="45" spans="1:9" x14ac:dyDescent="0.25">
      <c r="A45" s="42" t="str">
        <f t="shared" si="3"/>
        <v>BARCELONA</v>
      </c>
      <c r="B45" s="41">
        <f t="shared" si="4"/>
        <v>714878</v>
      </c>
      <c r="C45" s="41">
        <f t="shared" si="5"/>
        <v>587215</v>
      </c>
      <c r="D45" s="41">
        <f t="shared" si="6"/>
        <v>2</v>
      </c>
      <c r="E45" s="42" t="str">
        <f t="shared" si="2"/>
        <v>BILBAO</v>
      </c>
      <c r="F45" s="42">
        <f t="shared" si="7"/>
        <v>7035</v>
      </c>
      <c r="G45" s="42">
        <f t="shared" si="8"/>
        <v>6749</v>
      </c>
    </row>
    <row r="46" spans="1:9" x14ac:dyDescent="0.25">
      <c r="A46" s="42" t="str">
        <f t="shared" si="3"/>
        <v>BILBAO</v>
      </c>
      <c r="B46" s="41">
        <f t="shared" si="4"/>
        <v>7035</v>
      </c>
      <c r="C46" s="41">
        <f t="shared" si="5"/>
        <v>6749</v>
      </c>
      <c r="D46" s="41">
        <f t="shared" si="6"/>
        <v>8</v>
      </c>
      <c r="E46" s="42" t="str">
        <f t="shared" si="2"/>
        <v>VIGO</v>
      </c>
      <c r="F46" s="42">
        <f t="shared" si="7"/>
        <v>2804</v>
      </c>
      <c r="G46" s="42">
        <f t="shared" si="8"/>
        <v>3458</v>
      </c>
    </row>
    <row r="47" spans="1:9" x14ac:dyDescent="0.25">
      <c r="A47" s="42" t="str">
        <f t="shared" si="3"/>
        <v>CARTAGENA</v>
      </c>
      <c r="B47" s="41">
        <f t="shared" si="4"/>
        <v>115</v>
      </c>
      <c r="C47" s="41">
        <f t="shared" si="5"/>
        <v>0</v>
      </c>
      <c r="D47" s="41">
        <f t="shared" si="6"/>
        <v>13</v>
      </c>
      <c r="E47" s="42" t="str">
        <f t="shared" si="2"/>
        <v>TARRAGONA</v>
      </c>
      <c r="F47" s="42">
        <f t="shared" si="7"/>
        <v>1054</v>
      </c>
      <c r="G47" s="42">
        <f t="shared" si="8"/>
        <v>1027.5</v>
      </c>
    </row>
    <row r="48" spans="1:9" x14ac:dyDescent="0.25">
      <c r="A48" s="42" t="str">
        <f t="shared" si="3"/>
        <v>CASTELLON</v>
      </c>
      <c r="B48" s="41">
        <f t="shared" si="4"/>
        <v>127</v>
      </c>
      <c r="C48" s="41">
        <f t="shared" si="5"/>
        <v>622</v>
      </c>
      <c r="D48" s="41">
        <f t="shared" si="6"/>
        <v>12</v>
      </c>
      <c r="E48" s="42" t="str">
        <f t="shared" si="2"/>
        <v>BALEARES</v>
      </c>
      <c r="F48" s="42">
        <f t="shared" si="7"/>
        <v>608</v>
      </c>
      <c r="G48" s="42">
        <f t="shared" si="8"/>
        <v>2232</v>
      </c>
    </row>
    <row r="49" spans="1:7" x14ac:dyDescent="0.25">
      <c r="A49" s="42" t="str">
        <f t="shared" si="3"/>
        <v>CEUTA</v>
      </c>
      <c r="B49" s="41">
        <f t="shared" si="4"/>
        <v>40</v>
      </c>
      <c r="C49" s="41">
        <f t="shared" si="5"/>
        <v>240</v>
      </c>
      <c r="D49" s="41">
        <f t="shared" si="6"/>
        <v>14</v>
      </c>
      <c r="E49" s="42" t="str">
        <f t="shared" si="2"/>
        <v>CASTELLON</v>
      </c>
      <c r="F49" s="42">
        <f t="shared" si="7"/>
        <v>127</v>
      </c>
      <c r="G49" s="42">
        <f t="shared" si="8"/>
        <v>622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115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40</v>
      </c>
      <c r="G51" s="42">
        <f t="shared" si="8"/>
        <v>240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627401</v>
      </c>
      <c r="C53" s="41">
        <f t="shared" si="5"/>
        <v>582008</v>
      </c>
      <c r="D53" s="41">
        <f t="shared" si="6"/>
        <v>4</v>
      </c>
      <c r="E53" s="42" t="str">
        <f t="shared" si="2"/>
        <v>ALICANTE</v>
      </c>
      <c r="F53" s="42">
        <f t="shared" si="7"/>
        <v>4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310913</v>
      </c>
      <c r="C54" s="41">
        <f t="shared" si="5"/>
        <v>199099</v>
      </c>
      <c r="D54" s="41">
        <f t="shared" si="6"/>
        <v>5</v>
      </c>
      <c r="E54" s="42" t="str">
        <f t="shared" si="2"/>
        <v>MOTRIL</v>
      </c>
      <c r="F54" s="42">
        <f t="shared" si="7"/>
        <v>2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22</v>
      </c>
      <c r="C55" s="41">
        <f t="shared" si="5"/>
        <v>0</v>
      </c>
      <c r="D55" s="41">
        <f t="shared" si="6"/>
        <v>15</v>
      </c>
      <c r="E55" s="42" t="str">
        <f t="shared" si="2"/>
        <v>SANTANDER</v>
      </c>
      <c r="F55" s="42">
        <f t="shared" ref="F55:F65" si="9">LOOKUP(E55,$A$38:$A$65,$B$38:$B$65)</f>
        <v>1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18520</v>
      </c>
      <c r="C59" s="41">
        <f t="shared" si="5"/>
        <v>27614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</v>
      </c>
      <c r="C60" s="41">
        <f t="shared" si="5"/>
        <v>0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31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1054</v>
      </c>
      <c r="C62" s="41">
        <f t="shared" si="5"/>
        <v>1027.5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663434</v>
      </c>
      <c r="C63" s="41">
        <f t="shared" si="5"/>
        <v>564442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2804</v>
      </c>
      <c r="C64" s="41">
        <f t="shared" si="5"/>
        <v>3458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3191</v>
      </c>
      <c r="C7" s="9">
        <v>3495</v>
      </c>
      <c r="D7" s="9">
        <v>28603</v>
      </c>
      <c r="E7" s="9">
        <v>35868</v>
      </c>
      <c r="F7" s="10">
        <f>((E7*100)/D7)-100</f>
        <v>25.399433625843443</v>
      </c>
      <c r="G7" s="1"/>
      <c r="H7" s="1"/>
      <c r="I7" s="1"/>
    </row>
    <row r="8" spans="1:12" x14ac:dyDescent="0.25">
      <c r="A8" s="11" t="s">
        <v>42</v>
      </c>
      <c r="B8" s="12">
        <v>12231</v>
      </c>
      <c r="C8" s="12">
        <v>25416</v>
      </c>
      <c r="D8" s="12">
        <v>251395</v>
      </c>
      <c r="E8" s="12">
        <v>324673</v>
      </c>
      <c r="F8" s="13">
        <f t="shared" ref="F8:F35" si="0">((E8*100)/D8)-100</f>
        <v>29.148551084946007</v>
      </c>
      <c r="G8" s="1"/>
      <c r="H8" s="1"/>
      <c r="I8" s="1"/>
    </row>
    <row r="9" spans="1:12" x14ac:dyDescent="0.25">
      <c r="A9" s="8" t="s">
        <v>43</v>
      </c>
      <c r="B9" s="9">
        <v>41077</v>
      </c>
      <c r="C9" s="9">
        <v>39044</v>
      </c>
      <c r="D9" s="9">
        <v>1027606</v>
      </c>
      <c r="E9" s="9">
        <v>968706</v>
      </c>
      <c r="F9" s="10">
        <f t="shared" si="0"/>
        <v>-5.7317687907622172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274575</v>
      </c>
      <c r="C11" s="9">
        <v>292591</v>
      </c>
      <c r="D11" s="9">
        <v>4243799</v>
      </c>
      <c r="E11" s="9">
        <v>4438764</v>
      </c>
      <c r="F11" s="10">
        <f t="shared" si="0"/>
        <v>4.5941148485119072</v>
      </c>
      <c r="G11" s="1"/>
      <c r="H11" s="1"/>
      <c r="I11" s="1"/>
    </row>
    <row r="12" spans="1:12" x14ac:dyDescent="0.25">
      <c r="A12" s="11" t="s">
        <v>46</v>
      </c>
      <c r="B12" s="12">
        <v>16828</v>
      </c>
      <c r="C12" s="12">
        <v>23284</v>
      </c>
      <c r="D12" s="12">
        <v>135739</v>
      </c>
      <c r="E12" s="12">
        <v>173848</v>
      </c>
      <c r="F12" s="13">
        <f t="shared" si="0"/>
        <v>28.075203147216342</v>
      </c>
      <c r="G12" s="1"/>
      <c r="H12" s="1"/>
      <c r="I12" s="1"/>
    </row>
    <row r="13" spans="1:12" x14ac:dyDescent="0.25">
      <c r="A13" s="8" t="s">
        <v>47</v>
      </c>
      <c r="B13" s="9">
        <v>423279</v>
      </c>
      <c r="C13" s="9">
        <v>428145</v>
      </c>
      <c r="D13" s="9">
        <v>4912198</v>
      </c>
      <c r="E13" s="9">
        <v>5095192</v>
      </c>
      <c r="F13" s="10">
        <f t="shared" si="0"/>
        <v>3.7252977180480116</v>
      </c>
      <c r="G13" s="1"/>
      <c r="H13" s="1"/>
      <c r="I13" s="1"/>
    </row>
    <row r="14" spans="1:12" x14ac:dyDescent="0.25">
      <c r="A14" s="11" t="s">
        <v>48</v>
      </c>
      <c r="B14" s="12">
        <v>225719</v>
      </c>
      <c r="C14" s="12">
        <v>265345</v>
      </c>
      <c r="D14" s="12">
        <v>2037318</v>
      </c>
      <c r="E14" s="12">
        <v>2338849</v>
      </c>
      <c r="F14" s="13">
        <f t="shared" si="0"/>
        <v>14.80038953172749</v>
      </c>
      <c r="G14" s="1"/>
      <c r="H14" s="1"/>
      <c r="I14" s="1"/>
    </row>
    <row r="15" spans="1:12" x14ac:dyDescent="0.25">
      <c r="A15" s="8" t="s">
        <v>49</v>
      </c>
      <c r="B15" s="9">
        <v>17190</v>
      </c>
      <c r="C15" s="9">
        <v>18799</v>
      </c>
      <c r="D15" s="9">
        <v>150691</v>
      </c>
      <c r="E15" s="9">
        <v>163841</v>
      </c>
      <c r="F15" s="10">
        <f t="shared" si="0"/>
        <v>8.7264667432029768</v>
      </c>
      <c r="G15" s="1"/>
      <c r="H15" s="1"/>
      <c r="I15" s="1"/>
    </row>
    <row r="16" spans="1:12" x14ac:dyDescent="0.25">
      <c r="A16" s="11" t="s">
        <v>50</v>
      </c>
      <c r="B16" s="12">
        <v>1641</v>
      </c>
      <c r="C16" s="12">
        <v>3770</v>
      </c>
      <c r="D16" s="12">
        <v>26619</v>
      </c>
      <c r="E16" s="12">
        <v>27203</v>
      </c>
      <c r="F16" s="13">
        <f t="shared" si="0"/>
        <v>2.1939216349224182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142690</v>
      </c>
      <c r="C18" s="12">
        <v>155922</v>
      </c>
      <c r="D18" s="12">
        <v>1845604</v>
      </c>
      <c r="E18" s="12">
        <v>2005922</v>
      </c>
      <c r="F18" s="13">
        <f t="shared" si="0"/>
        <v>8.686478789599505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1599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1225</v>
      </c>
      <c r="E20" s="12">
        <v>1391</v>
      </c>
      <c r="F20" s="13">
        <f t="shared" si="0"/>
        <v>13.551020408163268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150</v>
      </c>
      <c r="D21" s="9">
        <v>0</v>
      </c>
      <c r="E21" s="9">
        <v>414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76884</v>
      </c>
      <c r="C22" s="12">
        <v>73252</v>
      </c>
      <c r="D22" s="12">
        <v>778361</v>
      </c>
      <c r="E22" s="12">
        <v>581727</v>
      </c>
      <c r="F22" s="13">
        <f t="shared" si="0"/>
        <v>-25.262570966428171</v>
      </c>
      <c r="G22" s="1"/>
      <c r="H22" s="1"/>
      <c r="I22" s="1"/>
    </row>
    <row r="23" spans="1:9" x14ac:dyDescent="0.25">
      <c r="A23" s="8" t="s">
        <v>57</v>
      </c>
      <c r="B23" s="9">
        <v>39754</v>
      </c>
      <c r="C23" s="9">
        <v>28856</v>
      </c>
      <c r="D23" s="9">
        <v>398491</v>
      </c>
      <c r="E23" s="9">
        <v>362259</v>
      </c>
      <c r="F23" s="10">
        <f t="shared" si="0"/>
        <v>-9.0923007044073785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21494</v>
      </c>
      <c r="C25" s="9">
        <v>28764</v>
      </c>
      <c r="D25" s="9">
        <v>341743</v>
      </c>
      <c r="E25" s="9">
        <v>377469</v>
      </c>
      <c r="F25" s="10">
        <f t="shared" si="0"/>
        <v>10.454054655106319</v>
      </c>
      <c r="G25" s="1"/>
      <c r="H25" s="1"/>
      <c r="I25" s="1"/>
    </row>
    <row r="26" spans="1:9" x14ac:dyDescent="0.25">
      <c r="A26" s="11" t="s">
        <v>60</v>
      </c>
      <c r="B26" s="12">
        <v>1246</v>
      </c>
      <c r="C26" s="12">
        <v>327</v>
      </c>
      <c r="D26" s="12">
        <v>14989</v>
      </c>
      <c r="E26" s="12">
        <v>1738</v>
      </c>
      <c r="F26" s="13">
        <f t="shared" si="0"/>
        <v>-88.404830208819803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374994</v>
      </c>
      <c r="C28" s="12">
        <v>398843</v>
      </c>
      <c r="D28" s="12">
        <v>3822952</v>
      </c>
      <c r="E28" s="12">
        <v>3847117</v>
      </c>
      <c r="F28" s="13">
        <f t="shared" si="0"/>
        <v>0.63210314960794278</v>
      </c>
      <c r="G28" s="1"/>
      <c r="H28" s="1"/>
      <c r="I28" s="1"/>
    </row>
    <row r="29" spans="1:9" x14ac:dyDescent="0.25">
      <c r="A29" s="8" t="s">
        <v>63</v>
      </c>
      <c r="B29" s="9">
        <v>20903</v>
      </c>
      <c r="C29" s="9">
        <v>19554</v>
      </c>
      <c r="D29" s="9">
        <v>150996</v>
      </c>
      <c r="E29" s="9">
        <v>142883</v>
      </c>
      <c r="F29" s="10">
        <f t="shared" si="0"/>
        <v>-5.3729900129804804</v>
      </c>
      <c r="G29" s="1"/>
      <c r="H29" s="1"/>
      <c r="I29" s="1"/>
    </row>
    <row r="30" spans="1:9" x14ac:dyDescent="0.25">
      <c r="A30" s="11" t="s">
        <v>64</v>
      </c>
      <c r="B30" s="12">
        <v>1045</v>
      </c>
      <c r="C30" s="12">
        <v>613</v>
      </c>
      <c r="D30" s="12">
        <v>7403</v>
      </c>
      <c r="E30" s="12">
        <v>11233</v>
      </c>
      <c r="F30" s="13">
        <f t="shared" si="0"/>
        <v>51.73578279076051</v>
      </c>
      <c r="G30" s="1"/>
      <c r="H30" s="1"/>
      <c r="I30" s="1"/>
    </row>
    <row r="31" spans="1:9" x14ac:dyDescent="0.25">
      <c r="A31" s="8" t="s">
        <v>65</v>
      </c>
      <c r="B31" s="9">
        <v>353</v>
      </c>
      <c r="C31" s="9">
        <v>0</v>
      </c>
      <c r="D31" s="9">
        <v>11719</v>
      </c>
      <c r="E31" s="9">
        <v>1273</v>
      </c>
      <c r="F31" s="10">
        <f t="shared" si="0"/>
        <v>-89.137298404300708</v>
      </c>
      <c r="G31" s="1"/>
      <c r="H31" s="1"/>
      <c r="I31" s="1"/>
    </row>
    <row r="32" spans="1:9" x14ac:dyDescent="0.25">
      <c r="A32" s="11" t="s">
        <v>66</v>
      </c>
      <c r="B32" s="12">
        <v>17270</v>
      </c>
      <c r="C32" s="12">
        <v>27869</v>
      </c>
      <c r="D32" s="12">
        <v>305820</v>
      </c>
      <c r="E32" s="12">
        <v>311002</v>
      </c>
      <c r="F32" s="13">
        <f t="shared" si="0"/>
        <v>1.6944607939310714</v>
      </c>
      <c r="G32" s="1"/>
      <c r="H32" s="1"/>
      <c r="I32" s="1"/>
    </row>
    <row r="33" spans="1:9" x14ac:dyDescent="0.25">
      <c r="A33" s="8" t="s">
        <v>67</v>
      </c>
      <c r="B33" s="9">
        <v>18529</v>
      </c>
      <c r="C33" s="9">
        <v>15790</v>
      </c>
      <c r="D33" s="9">
        <v>121587</v>
      </c>
      <c r="E33" s="9">
        <v>124238</v>
      </c>
      <c r="F33" s="10">
        <f t="shared" si="0"/>
        <v>2.1803317788908316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551</v>
      </c>
      <c r="D34" s="12">
        <v>3038</v>
      </c>
      <c r="E34" s="12">
        <v>6346</v>
      </c>
      <c r="F34" s="13">
        <f t="shared" si="0"/>
        <v>108.88742593811719</v>
      </c>
      <c r="G34" s="1"/>
      <c r="H34" s="1"/>
      <c r="I34" s="1"/>
    </row>
    <row r="35" spans="1:9" x14ac:dyDescent="0.25">
      <c r="A35" s="14" t="s">
        <v>69</v>
      </c>
      <c r="B35" s="15">
        <f>SUM(B7:B34)</f>
        <v>1730893</v>
      </c>
      <c r="C35" s="15">
        <f t="shared" ref="C35:E35" si="1">SUM(C7:C34)</f>
        <v>1850380</v>
      </c>
      <c r="D35" s="15">
        <f t="shared" si="1"/>
        <v>20617896</v>
      </c>
      <c r="E35" s="15">
        <f t="shared" si="1"/>
        <v>21343555</v>
      </c>
      <c r="F35" s="16">
        <f t="shared" si="0"/>
        <v>3.5195589307463706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35868</v>
      </c>
      <c r="C38" s="41">
        <f>D7</f>
        <v>28603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5095192</v>
      </c>
      <c r="G38" s="42">
        <f>LOOKUP(E38,$A$38:$A$65,$C$38:$C$65)</f>
        <v>4912198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324673</v>
      </c>
      <c r="C39" s="41">
        <f t="shared" ref="C39:C65" si="5">D8</f>
        <v>251395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4438764</v>
      </c>
      <c r="G39" s="42">
        <f t="shared" ref="G39:G65" si="8">LOOKUP(E39,$A$38:$A$65,$C$38:$C$65)</f>
        <v>4243799</v>
      </c>
    </row>
    <row r="40" spans="1:9" x14ac:dyDescent="0.25">
      <c r="A40" s="42" t="str">
        <f t="shared" si="3"/>
        <v>ALMERIA</v>
      </c>
      <c r="B40" s="41">
        <f t="shared" si="4"/>
        <v>968706</v>
      </c>
      <c r="C40" s="41">
        <f t="shared" si="5"/>
        <v>1027606</v>
      </c>
      <c r="D40" s="41">
        <f t="shared" si="6"/>
        <v>6</v>
      </c>
      <c r="E40" s="42" t="str">
        <f t="shared" si="2"/>
        <v>SANTA CRUZ DE TENERIFE</v>
      </c>
      <c r="F40" s="42">
        <f t="shared" si="7"/>
        <v>3847117</v>
      </c>
      <c r="G40" s="42">
        <f t="shared" si="8"/>
        <v>3822952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2338849</v>
      </c>
      <c r="G41" s="42">
        <f t="shared" si="8"/>
        <v>2037318</v>
      </c>
    </row>
    <row r="42" spans="1:9" x14ac:dyDescent="0.25">
      <c r="A42" s="42" t="str">
        <f t="shared" si="3"/>
        <v>BAHIA DE ALGECIRAS</v>
      </c>
      <c r="B42" s="41">
        <f t="shared" si="4"/>
        <v>4438764</v>
      </c>
      <c r="C42" s="41">
        <f t="shared" si="5"/>
        <v>4243799</v>
      </c>
      <c r="D42" s="41">
        <f t="shared" si="6"/>
        <v>2</v>
      </c>
      <c r="E42" s="42" t="str">
        <f t="shared" si="2"/>
        <v>CEUTA</v>
      </c>
      <c r="F42" s="42">
        <f t="shared" si="7"/>
        <v>2005922</v>
      </c>
      <c r="G42" s="42">
        <f t="shared" si="8"/>
        <v>1845604</v>
      </c>
    </row>
    <row r="43" spans="1:9" x14ac:dyDescent="0.25">
      <c r="A43" s="42" t="str">
        <f t="shared" si="3"/>
        <v>BAHIA DE CADIZ</v>
      </c>
      <c r="B43" s="41">
        <f t="shared" si="4"/>
        <v>173848</v>
      </c>
      <c r="C43" s="41">
        <f t="shared" si="5"/>
        <v>135739</v>
      </c>
      <c r="D43" s="41">
        <f t="shared" si="6"/>
        <v>12</v>
      </c>
      <c r="E43" s="42" t="str">
        <f t="shared" si="2"/>
        <v>ALMERIA</v>
      </c>
      <c r="F43" s="42">
        <f t="shared" si="7"/>
        <v>968706</v>
      </c>
      <c r="G43" s="42">
        <f t="shared" si="8"/>
        <v>1027606</v>
      </c>
    </row>
    <row r="44" spans="1:9" x14ac:dyDescent="0.25">
      <c r="A44" s="42" t="str">
        <f t="shared" si="3"/>
        <v>BALEARES</v>
      </c>
      <c r="B44" s="41">
        <f t="shared" si="4"/>
        <v>5095192</v>
      </c>
      <c r="C44" s="41">
        <f t="shared" si="5"/>
        <v>4912198</v>
      </c>
      <c r="D44" s="41">
        <f t="shared" si="6"/>
        <v>1</v>
      </c>
      <c r="E44" s="42" t="str">
        <f t="shared" si="2"/>
        <v>LAS PALMAS</v>
      </c>
      <c r="F44" s="42">
        <f t="shared" si="7"/>
        <v>581727</v>
      </c>
      <c r="G44" s="42">
        <f t="shared" si="8"/>
        <v>778361</v>
      </c>
    </row>
    <row r="45" spans="1:9" x14ac:dyDescent="0.25">
      <c r="A45" s="42" t="str">
        <f t="shared" si="3"/>
        <v>BARCELONA</v>
      </c>
      <c r="B45" s="41">
        <f t="shared" si="4"/>
        <v>2338849</v>
      </c>
      <c r="C45" s="41">
        <f t="shared" si="5"/>
        <v>2037318</v>
      </c>
      <c r="D45" s="41">
        <f t="shared" si="6"/>
        <v>4</v>
      </c>
      <c r="E45" s="42" t="str">
        <f t="shared" si="2"/>
        <v>MELILLA</v>
      </c>
      <c r="F45" s="42">
        <f t="shared" si="7"/>
        <v>377469</v>
      </c>
      <c r="G45" s="42">
        <f t="shared" si="8"/>
        <v>341743</v>
      </c>
    </row>
    <row r="46" spans="1:9" x14ac:dyDescent="0.25">
      <c r="A46" s="42" t="str">
        <f t="shared" si="3"/>
        <v>BILBAO</v>
      </c>
      <c r="B46" s="41">
        <f t="shared" si="4"/>
        <v>163841</v>
      </c>
      <c r="C46" s="41">
        <f t="shared" si="5"/>
        <v>150691</v>
      </c>
      <c r="D46" s="41">
        <f t="shared" si="6"/>
        <v>13</v>
      </c>
      <c r="E46" s="42" t="str">
        <f t="shared" si="2"/>
        <v>MALAGA</v>
      </c>
      <c r="F46" s="42">
        <f t="shared" si="7"/>
        <v>362259</v>
      </c>
      <c r="G46" s="42">
        <f t="shared" si="8"/>
        <v>398491</v>
      </c>
    </row>
    <row r="47" spans="1:9" x14ac:dyDescent="0.25">
      <c r="A47" s="42" t="str">
        <f t="shared" si="3"/>
        <v>CARTAGENA</v>
      </c>
      <c r="B47" s="41">
        <f t="shared" si="4"/>
        <v>27203</v>
      </c>
      <c r="C47" s="41">
        <f t="shared" si="5"/>
        <v>26619</v>
      </c>
      <c r="D47" s="41">
        <f t="shared" si="6"/>
        <v>17</v>
      </c>
      <c r="E47" s="42" t="str">
        <f t="shared" si="2"/>
        <v>ALICANTE</v>
      </c>
      <c r="F47" s="42">
        <f t="shared" si="7"/>
        <v>324673</v>
      </c>
      <c r="G47" s="42">
        <f t="shared" si="8"/>
        <v>251395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311002</v>
      </c>
      <c r="G48" s="42">
        <f t="shared" si="8"/>
        <v>305820</v>
      </c>
    </row>
    <row r="49" spans="1:7" x14ac:dyDescent="0.25">
      <c r="A49" s="42" t="str">
        <f t="shared" si="3"/>
        <v>CEUTA</v>
      </c>
      <c r="B49" s="41">
        <f t="shared" si="4"/>
        <v>2005922</v>
      </c>
      <c r="C49" s="41">
        <f t="shared" si="5"/>
        <v>1845604</v>
      </c>
      <c r="D49" s="41">
        <f t="shared" si="6"/>
        <v>5</v>
      </c>
      <c r="E49" s="42" t="str">
        <f t="shared" si="2"/>
        <v>BAHIA DE CADIZ</v>
      </c>
      <c r="F49" s="42">
        <f t="shared" si="7"/>
        <v>173848</v>
      </c>
      <c r="G49" s="42">
        <f t="shared" si="8"/>
        <v>135739</v>
      </c>
    </row>
    <row r="50" spans="1:7" x14ac:dyDescent="0.25">
      <c r="A50" s="42" t="str">
        <f t="shared" si="3"/>
        <v>FERROL-SAN CIBRAO</v>
      </c>
      <c r="B50" s="41">
        <f t="shared" si="4"/>
        <v>1599</v>
      </c>
      <c r="C50" s="41">
        <f t="shared" si="5"/>
        <v>0</v>
      </c>
      <c r="D50" s="41">
        <f t="shared" si="6"/>
        <v>21</v>
      </c>
      <c r="E50" s="42" t="str">
        <f t="shared" si="2"/>
        <v>BILBAO</v>
      </c>
      <c r="F50" s="42">
        <f t="shared" si="7"/>
        <v>163841</v>
      </c>
      <c r="G50" s="42">
        <f t="shared" si="8"/>
        <v>150691</v>
      </c>
    </row>
    <row r="51" spans="1:7" x14ac:dyDescent="0.25">
      <c r="A51" s="42" t="str">
        <f t="shared" si="3"/>
        <v>GIJON</v>
      </c>
      <c r="B51" s="41">
        <f t="shared" si="4"/>
        <v>1391</v>
      </c>
      <c r="C51" s="41">
        <f t="shared" si="5"/>
        <v>1225</v>
      </c>
      <c r="D51" s="41">
        <f t="shared" si="6"/>
        <v>22</v>
      </c>
      <c r="E51" s="42" t="str">
        <f t="shared" si="2"/>
        <v>SANTANDER</v>
      </c>
      <c r="F51" s="42">
        <f t="shared" si="7"/>
        <v>142883</v>
      </c>
      <c r="G51" s="42">
        <f t="shared" si="8"/>
        <v>150996</v>
      </c>
    </row>
    <row r="52" spans="1:7" x14ac:dyDescent="0.25">
      <c r="A52" s="42" t="str">
        <f t="shared" si="3"/>
        <v>HUELVA</v>
      </c>
      <c r="B52" s="41">
        <f t="shared" si="4"/>
        <v>414</v>
      </c>
      <c r="C52" s="41">
        <f t="shared" si="5"/>
        <v>0</v>
      </c>
      <c r="D52" s="41">
        <f t="shared" si="6"/>
        <v>24</v>
      </c>
      <c r="E52" s="42" t="str">
        <f t="shared" si="2"/>
        <v>VIGO</v>
      </c>
      <c r="F52" s="42">
        <f t="shared" si="7"/>
        <v>124238</v>
      </c>
      <c r="G52" s="42">
        <f t="shared" si="8"/>
        <v>121587</v>
      </c>
    </row>
    <row r="53" spans="1:7" x14ac:dyDescent="0.25">
      <c r="A53" s="42" t="str">
        <f t="shared" si="3"/>
        <v>LAS PALMAS</v>
      </c>
      <c r="B53" s="41">
        <f t="shared" si="4"/>
        <v>581727</v>
      </c>
      <c r="C53" s="41">
        <f t="shared" si="5"/>
        <v>778361</v>
      </c>
      <c r="D53" s="41">
        <f t="shared" si="6"/>
        <v>7</v>
      </c>
      <c r="E53" s="42" t="str">
        <f t="shared" si="2"/>
        <v>A CORUÑA</v>
      </c>
      <c r="F53" s="42">
        <f t="shared" si="7"/>
        <v>35868</v>
      </c>
      <c r="G53" s="42">
        <f t="shared" si="8"/>
        <v>28603</v>
      </c>
    </row>
    <row r="54" spans="1:7" x14ac:dyDescent="0.25">
      <c r="A54" s="42" t="str">
        <f t="shared" si="3"/>
        <v>MALAGA</v>
      </c>
      <c r="B54" s="41">
        <f t="shared" si="4"/>
        <v>362259</v>
      </c>
      <c r="C54" s="41">
        <f t="shared" si="5"/>
        <v>398491</v>
      </c>
      <c r="D54" s="41">
        <f t="shared" si="6"/>
        <v>9</v>
      </c>
      <c r="E54" s="42" t="str">
        <f t="shared" si="2"/>
        <v>CARTAGENA</v>
      </c>
      <c r="F54" s="42">
        <f t="shared" si="7"/>
        <v>27203</v>
      </c>
      <c r="G54" s="42">
        <f t="shared" si="8"/>
        <v>26619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11233</v>
      </c>
      <c r="G55" s="42">
        <f t="shared" si="8"/>
        <v>7403</v>
      </c>
    </row>
    <row r="56" spans="1:7" x14ac:dyDescent="0.25">
      <c r="A56" s="42" t="str">
        <f t="shared" si="3"/>
        <v>MELILLA</v>
      </c>
      <c r="B56" s="41">
        <f t="shared" si="4"/>
        <v>377469</v>
      </c>
      <c r="C56" s="41">
        <f t="shared" si="5"/>
        <v>341743</v>
      </c>
      <c r="D56" s="41">
        <f t="shared" si="6"/>
        <v>8</v>
      </c>
      <c r="E56" s="42" t="str">
        <f t="shared" si="2"/>
        <v>VILAGARCIA</v>
      </c>
      <c r="F56" s="42">
        <f t="shared" si="9"/>
        <v>6346</v>
      </c>
      <c r="G56" s="42">
        <f t="shared" si="8"/>
        <v>3038</v>
      </c>
    </row>
    <row r="57" spans="1:7" x14ac:dyDescent="0.25">
      <c r="A57" s="42" t="str">
        <f t="shared" si="3"/>
        <v>MOTRIL</v>
      </c>
      <c r="B57" s="41">
        <f t="shared" si="4"/>
        <v>1738</v>
      </c>
      <c r="C57" s="41">
        <f t="shared" si="5"/>
        <v>14989</v>
      </c>
      <c r="D57" s="41">
        <f t="shared" si="6"/>
        <v>20</v>
      </c>
      <c r="E57" s="42" t="str">
        <f t="shared" si="2"/>
        <v>MOTRIL</v>
      </c>
      <c r="F57" s="42">
        <f t="shared" si="9"/>
        <v>1738</v>
      </c>
      <c r="G57" s="42">
        <f t="shared" si="8"/>
        <v>14989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1599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3847117</v>
      </c>
      <c r="C59" s="41">
        <f t="shared" si="5"/>
        <v>3822952</v>
      </c>
      <c r="D59" s="41">
        <f t="shared" si="6"/>
        <v>3</v>
      </c>
      <c r="E59" s="42" t="str">
        <f t="shared" si="2"/>
        <v>GIJON</v>
      </c>
      <c r="F59" s="42">
        <f t="shared" si="9"/>
        <v>1391</v>
      </c>
      <c r="G59" s="42">
        <f t="shared" si="8"/>
        <v>1225</v>
      </c>
    </row>
    <row r="60" spans="1:7" x14ac:dyDescent="0.25">
      <c r="A60" s="42" t="str">
        <f t="shared" si="3"/>
        <v>SANTANDER</v>
      </c>
      <c r="B60" s="41">
        <f t="shared" si="4"/>
        <v>142883</v>
      </c>
      <c r="C60" s="41">
        <f t="shared" si="5"/>
        <v>150996</v>
      </c>
      <c r="D60" s="41">
        <f t="shared" si="6"/>
        <v>14</v>
      </c>
      <c r="E60" s="42" t="str">
        <f t="shared" si="2"/>
        <v>TARRAGONA</v>
      </c>
      <c r="F60" s="42">
        <f t="shared" si="9"/>
        <v>1273</v>
      </c>
      <c r="G60" s="42">
        <f t="shared" si="8"/>
        <v>11719</v>
      </c>
    </row>
    <row r="61" spans="1:7" x14ac:dyDescent="0.25">
      <c r="A61" s="42" t="str">
        <f t="shared" si="3"/>
        <v>SEVILLA</v>
      </c>
      <c r="B61" s="41">
        <f t="shared" si="4"/>
        <v>11233</v>
      </c>
      <c r="C61" s="41">
        <f t="shared" si="5"/>
        <v>7403</v>
      </c>
      <c r="D61" s="41">
        <f t="shared" si="6"/>
        <v>18</v>
      </c>
      <c r="E61" s="42" t="str">
        <f t="shared" si="2"/>
        <v>HUELVA</v>
      </c>
      <c r="F61" s="42">
        <f t="shared" si="9"/>
        <v>414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1273</v>
      </c>
      <c r="C62" s="41">
        <f t="shared" si="5"/>
        <v>11719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311002</v>
      </c>
      <c r="C63" s="41">
        <f t="shared" si="5"/>
        <v>305820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124238</v>
      </c>
      <c r="C64" s="41">
        <f t="shared" si="5"/>
        <v>121587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6346</v>
      </c>
      <c r="C65" s="41">
        <f t="shared" si="5"/>
        <v>3038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3191</v>
      </c>
      <c r="C7" s="9">
        <v>3495</v>
      </c>
      <c r="D7" s="9">
        <v>28603</v>
      </c>
      <c r="E7" s="9">
        <v>35868</v>
      </c>
      <c r="F7" s="10">
        <f>((E7*100)/D7)-100</f>
        <v>25.399433625843443</v>
      </c>
      <c r="G7" s="1"/>
      <c r="H7" s="1"/>
      <c r="I7" s="1"/>
    </row>
    <row r="8" spans="1:12" x14ac:dyDescent="0.25">
      <c r="A8" s="11" t="s">
        <v>42</v>
      </c>
      <c r="B8" s="12">
        <v>2558</v>
      </c>
      <c r="C8" s="12">
        <v>12299</v>
      </c>
      <c r="D8" s="12">
        <v>27848</v>
      </c>
      <c r="E8" s="12">
        <v>45884</v>
      </c>
      <c r="F8" s="13">
        <f t="shared" ref="F8:F35" si="0">((E8*100)/D8)-100</f>
        <v>64.765871875897744</v>
      </c>
      <c r="G8" s="1"/>
      <c r="H8" s="1"/>
      <c r="I8" s="1"/>
    </row>
    <row r="9" spans="1:12" x14ac:dyDescent="0.25">
      <c r="A9" s="8" t="s">
        <v>43</v>
      </c>
      <c r="B9" s="9">
        <v>3131</v>
      </c>
      <c r="C9" s="9">
        <v>4895</v>
      </c>
      <c r="D9" s="9">
        <v>42614</v>
      </c>
      <c r="E9" s="9">
        <v>25897</v>
      </c>
      <c r="F9" s="10">
        <f t="shared" si="0"/>
        <v>-39.228891913455669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78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14686</v>
      </c>
      <c r="C12" s="12">
        <v>20306</v>
      </c>
      <c r="D12" s="12">
        <v>114541</v>
      </c>
      <c r="E12" s="12">
        <v>152195</v>
      </c>
      <c r="F12" s="13">
        <f t="shared" si="0"/>
        <v>32.873818108799469</v>
      </c>
      <c r="G12" s="1"/>
      <c r="H12" s="1"/>
      <c r="I12" s="1"/>
    </row>
    <row r="13" spans="1:12" x14ac:dyDescent="0.25">
      <c r="A13" s="8" t="s">
        <v>47</v>
      </c>
      <c r="B13" s="9">
        <v>156405</v>
      </c>
      <c r="C13" s="9">
        <v>153804</v>
      </c>
      <c r="D13" s="9">
        <v>1006750</v>
      </c>
      <c r="E13" s="9">
        <v>977174</v>
      </c>
      <c r="F13" s="10">
        <f t="shared" si="0"/>
        <v>-2.9377700521479966</v>
      </c>
      <c r="G13" s="1"/>
      <c r="H13" s="1"/>
      <c r="I13" s="1"/>
    </row>
    <row r="14" spans="1:12" x14ac:dyDescent="0.25">
      <c r="A14" s="11" t="s">
        <v>48</v>
      </c>
      <c r="B14" s="12">
        <v>171140</v>
      </c>
      <c r="C14" s="12">
        <v>204537</v>
      </c>
      <c r="D14" s="12">
        <v>1125281</v>
      </c>
      <c r="E14" s="12">
        <v>1287675</v>
      </c>
      <c r="F14" s="13">
        <f t="shared" si="0"/>
        <v>14.431417574810197</v>
      </c>
      <c r="G14" s="1"/>
      <c r="H14" s="1"/>
      <c r="I14" s="1"/>
    </row>
    <row r="15" spans="1:12" x14ac:dyDescent="0.25">
      <c r="A15" s="8" t="s">
        <v>49</v>
      </c>
      <c r="B15" s="9">
        <v>510</v>
      </c>
      <c r="C15" s="9">
        <v>2032</v>
      </c>
      <c r="D15" s="9">
        <v>13379</v>
      </c>
      <c r="E15" s="9">
        <v>16278</v>
      </c>
      <c r="F15" s="10">
        <f t="shared" si="0"/>
        <v>21.668286120038871</v>
      </c>
      <c r="G15" s="1"/>
      <c r="H15" s="1"/>
      <c r="I15" s="1"/>
    </row>
    <row r="16" spans="1:12" x14ac:dyDescent="0.25">
      <c r="A16" s="11" t="s">
        <v>50</v>
      </c>
      <c r="B16" s="12">
        <v>1641</v>
      </c>
      <c r="C16" s="12">
        <v>3770</v>
      </c>
      <c r="D16" s="12">
        <v>26619</v>
      </c>
      <c r="E16" s="12">
        <v>27203</v>
      </c>
      <c r="F16" s="13">
        <f t="shared" si="0"/>
        <v>2.1939216349224182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5924</v>
      </c>
      <c r="E18" s="12">
        <v>1832</v>
      </c>
      <c r="F18" s="13">
        <f t="shared" si="0"/>
        <v>-69.074949358541531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1599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1225</v>
      </c>
      <c r="E20" s="12">
        <v>1391</v>
      </c>
      <c r="F20" s="13">
        <f t="shared" si="0"/>
        <v>13.551020408163268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150</v>
      </c>
      <c r="D21" s="9">
        <v>0</v>
      </c>
      <c r="E21" s="9">
        <v>414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46543</v>
      </c>
      <c r="C22" s="12">
        <v>45483</v>
      </c>
      <c r="D22" s="12">
        <v>302856</v>
      </c>
      <c r="E22" s="12">
        <v>238297</v>
      </c>
      <c r="F22" s="13">
        <f t="shared" si="0"/>
        <v>-21.316731383892019</v>
      </c>
      <c r="G22" s="1"/>
      <c r="H22" s="1"/>
      <c r="I22" s="1"/>
    </row>
    <row r="23" spans="1:9" x14ac:dyDescent="0.25">
      <c r="A23" s="8" t="s">
        <v>57</v>
      </c>
      <c r="B23" s="9">
        <v>23784</v>
      </c>
      <c r="C23" s="9">
        <v>15636</v>
      </c>
      <c r="D23" s="9">
        <v>169843</v>
      </c>
      <c r="E23" s="9">
        <v>148642</v>
      </c>
      <c r="F23" s="10">
        <f t="shared" si="0"/>
        <v>-12.482704615438962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1483</v>
      </c>
      <c r="E25" s="9">
        <v>960</v>
      </c>
      <c r="F25" s="10">
        <f t="shared" si="0"/>
        <v>-35.26635198921106</v>
      </c>
      <c r="G25" s="1"/>
      <c r="H25" s="1"/>
      <c r="I25" s="1"/>
    </row>
    <row r="26" spans="1:9" x14ac:dyDescent="0.25">
      <c r="A26" s="11" t="s">
        <v>60</v>
      </c>
      <c r="B26" s="12">
        <v>1246</v>
      </c>
      <c r="C26" s="12">
        <v>327</v>
      </c>
      <c r="D26" s="12">
        <v>14989</v>
      </c>
      <c r="E26" s="12">
        <v>1738</v>
      </c>
      <c r="F26" s="13">
        <f t="shared" si="0"/>
        <v>-88.404830208819803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55060</v>
      </c>
      <c r="C28" s="12">
        <v>57258</v>
      </c>
      <c r="D28" s="12">
        <v>365059</v>
      </c>
      <c r="E28" s="12">
        <v>305596</v>
      </c>
      <c r="F28" s="13">
        <f t="shared" si="0"/>
        <v>-16.28859992494364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4343</v>
      </c>
      <c r="E29" s="9">
        <v>6031</v>
      </c>
      <c r="F29" s="10">
        <f t="shared" si="0"/>
        <v>38.867142528206301</v>
      </c>
      <c r="G29" s="1"/>
      <c r="H29" s="1"/>
      <c r="I29" s="1"/>
    </row>
    <row r="30" spans="1:9" x14ac:dyDescent="0.25">
      <c r="A30" s="11" t="s">
        <v>64</v>
      </c>
      <c r="B30" s="12">
        <v>1045</v>
      </c>
      <c r="C30" s="12">
        <v>613</v>
      </c>
      <c r="D30" s="12">
        <v>7403</v>
      </c>
      <c r="E30" s="12">
        <v>11233</v>
      </c>
      <c r="F30" s="13">
        <f t="shared" si="0"/>
        <v>51.73578279076051</v>
      </c>
      <c r="G30" s="1"/>
      <c r="H30" s="1"/>
      <c r="I30" s="1"/>
    </row>
    <row r="31" spans="1:9" x14ac:dyDescent="0.25">
      <c r="A31" s="8" t="s">
        <v>65</v>
      </c>
      <c r="B31" s="9">
        <v>353</v>
      </c>
      <c r="C31" s="9">
        <v>0</v>
      </c>
      <c r="D31" s="9">
        <v>11719</v>
      </c>
      <c r="E31" s="9">
        <v>1273</v>
      </c>
      <c r="F31" s="10">
        <f t="shared" si="0"/>
        <v>-89.137298404300708</v>
      </c>
      <c r="G31" s="1"/>
      <c r="H31" s="1"/>
      <c r="I31" s="1"/>
    </row>
    <row r="32" spans="1:9" x14ac:dyDescent="0.25">
      <c r="A32" s="11" t="s">
        <v>66</v>
      </c>
      <c r="B32" s="12">
        <v>6682</v>
      </c>
      <c r="C32" s="12">
        <v>14803</v>
      </c>
      <c r="D32" s="12">
        <v>100441</v>
      </c>
      <c r="E32" s="12">
        <v>86774</v>
      </c>
      <c r="F32" s="13">
        <f t="shared" si="0"/>
        <v>-13.606993160163682</v>
      </c>
      <c r="G32" s="1"/>
      <c r="H32" s="1"/>
      <c r="I32" s="1"/>
    </row>
    <row r="33" spans="1:9" x14ac:dyDescent="0.25">
      <c r="A33" s="8" t="s">
        <v>67</v>
      </c>
      <c r="B33" s="9">
        <v>18529</v>
      </c>
      <c r="C33" s="9">
        <v>15790</v>
      </c>
      <c r="D33" s="9">
        <v>121587</v>
      </c>
      <c r="E33" s="9">
        <v>124238</v>
      </c>
      <c r="F33" s="10">
        <f t="shared" si="0"/>
        <v>2.1803317788908316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551</v>
      </c>
      <c r="D34" s="12">
        <v>3038</v>
      </c>
      <c r="E34" s="12">
        <v>6346</v>
      </c>
      <c r="F34" s="13">
        <f t="shared" si="0"/>
        <v>108.88742593811719</v>
      </c>
      <c r="G34" s="1"/>
      <c r="H34" s="1"/>
      <c r="I34" s="1"/>
    </row>
    <row r="35" spans="1:9" x14ac:dyDescent="0.25">
      <c r="A35" s="14" t="s">
        <v>69</v>
      </c>
      <c r="B35" s="15">
        <f>SUM(B7:B34)</f>
        <v>506504</v>
      </c>
      <c r="C35" s="15">
        <f t="shared" ref="C35:E35" si="1">SUM(C7:C34)</f>
        <v>555749</v>
      </c>
      <c r="D35" s="15">
        <f t="shared" si="1"/>
        <v>3495545</v>
      </c>
      <c r="E35" s="15">
        <f t="shared" si="1"/>
        <v>3504616</v>
      </c>
      <c r="F35" s="16">
        <f t="shared" si="0"/>
        <v>0.25950173721122383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35868</v>
      </c>
      <c r="C38" s="41">
        <f>D7</f>
        <v>28603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1287675</v>
      </c>
      <c r="G38" s="42">
        <f>LOOKUP(E38,$A$38:$A$65,$C$38:$C$65)</f>
        <v>1125281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45884</v>
      </c>
      <c r="C39" s="41">
        <f t="shared" ref="C39:C65" si="5">D8</f>
        <v>27848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977174</v>
      </c>
      <c r="G39" s="42">
        <f t="shared" ref="G39:G65" si="8">LOOKUP(E39,$A$38:$A$65,$C$38:$C$65)</f>
        <v>1006750</v>
      </c>
    </row>
    <row r="40" spans="1:9" x14ac:dyDescent="0.25">
      <c r="A40" s="42" t="str">
        <f t="shared" si="3"/>
        <v>ALMERIA</v>
      </c>
      <c r="B40" s="41">
        <f t="shared" si="4"/>
        <v>25897</v>
      </c>
      <c r="C40" s="41">
        <f t="shared" si="5"/>
        <v>42614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305596</v>
      </c>
      <c r="G40" s="42">
        <f t="shared" si="8"/>
        <v>365059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238297</v>
      </c>
      <c r="G41" s="42">
        <f t="shared" si="8"/>
        <v>302856</v>
      </c>
    </row>
    <row r="42" spans="1:9" x14ac:dyDescent="0.25">
      <c r="A42" s="42" t="str">
        <f t="shared" si="3"/>
        <v>BAHIA DE ALGECIRAS</v>
      </c>
      <c r="B42" s="41">
        <f t="shared" si="4"/>
        <v>78</v>
      </c>
      <c r="C42" s="41">
        <f t="shared" si="5"/>
        <v>0</v>
      </c>
      <c r="D42" s="41">
        <f t="shared" si="6"/>
        <v>24</v>
      </c>
      <c r="E42" s="42" t="str">
        <f t="shared" si="2"/>
        <v>BAHIA DE CADIZ</v>
      </c>
      <c r="F42" s="42">
        <f t="shared" si="7"/>
        <v>152195</v>
      </c>
      <c r="G42" s="42">
        <f t="shared" si="8"/>
        <v>114541</v>
      </c>
    </row>
    <row r="43" spans="1:9" x14ac:dyDescent="0.25">
      <c r="A43" s="42" t="str">
        <f t="shared" si="3"/>
        <v>BAHIA DE CADIZ</v>
      </c>
      <c r="B43" s="41">
        <f t="shared" si="4"/>
        <v>152195</v>
      </c>
      <c r="C43" s="41">
        <f t="shared" si="5"/>
        <v>114541</v>
      </c>
      <c r="D43" s="41">
        <f t="shared" si="6"/>
        <v>5</v>
      </c>
      <c r="E43" s="42" t="str">
        <f t="shared" si="2"/>
        <v>MALAGA</v>
      </c>
      <c r="F43" s="42">
        <f t="shared" si="7"/>
        <v>148642</v>
      </c>
      <c r="G43" s="42">
        <f t="shared" si="8"/>
        <v>169843</v>
      </c>
    </row>
    <row r="44" spans="1:9" x14ac:dyDescent="0.25">
      <c r="A44" s="42" t="str">
        <f t="shared" si="3"/>
        <v>BALEARES</v>
      </c>
      <c r="B44" s="41">
        <f t="shared" si="4"/>
        <v>977174</v>
      </c>
      <c r="C44" s="41">
        <f t="shared" si="5"/>
        <v>1006750</v>
      </c>
      <c r="D44" s="41">
        <f t="shared" si="6"/>
        <v>2</v>
      </c>
      <c r="E44" s="42" t="str">
        <f t="shared" si="2"/>
        <v>VIGO</v>
      </c>
      <c r="F44" s="42">
        <f t="shared" si="7"/>
        <v>124238</v>
      </c>
      <c r="G44" s="42">
        <f t="shared" si="8"/>
        <v>121587</v>
      </c>
    </row>
    <row r="45" spans="1:9" x14ac:dyDescent="0.25">
      <c r="A45" s="42" t="str">
        <f t="shared" si="3"/>
        <v>BARCELONA</v>
      </c>
      <c r="B45" s="41">
        <f t="shared" si="4"/>
        <v>1287675</v>
      </c>
      <c r="C45" s="41">
        <f t="shared" si="5"/>
        <v>1125281</v>
      </c>
      <c r="D45" s="41">
        <f t="shared" si="6"/>
        <v>1</v>
      </c>
      <c r="E45" s="42" t="str">
        <f t="shared" si="2"/>
        <v>VALENCIA</v>
      </c>
      <c r="F45" s="42">
        <f t="shared" si="7"/>
        <v>86774</v>
      </c>
      <c r="G45" s="42">
        <f t="shared" si="8"/>
        <v>100441</v>
      </c>
    </row>
    <row r="46" spans="1:9" x14ac:dyDescent="0.25">
      <c r="A46" s="42" t="str">
        <f t="shared" si="3"/>
        <v>BILBAO</v>
      </c>
      <c r="B46" s="41">
        <f t="shared" si="4"/>
        <v>16278</v>
      </c>
      <c r="C46" s="41">
        <f t="shared" si="5"/>
        <v>13379</v>
      </c>
      <c r="D46" s="41">
        <f t="shared" si="6"/>
        <v>13</v>
      </c>
      <c r="E46" s="42" t="str">
        <f t="shared" si="2"/>
        <v>ALICANTE</v>
      </c>
      <c r="F46" s="42">
        <f t="shared" si="7"/>
        <v>45884</v>
      </c>
      <c r="G46" s="42">
        <f t="shared" si="8"/>
        <v>27848</v>
      </c>
    </row>
    <row r="47" spans="1:9" x14ac:dyDescent="0.25">
      <c r="A47" s="42" t="str">
        <f t="shared" si="3"/>
        <v>CARTAGENA</v>
      </c>
      <c r="B47" s="41">
        <f t="shared" si="4"/>
        <v>27203</v>
      </c>
      <c r="C47" s="41">
        <f t="shared" si="5"/>
        <v>26619</v>
      </c>
      <c r="D47" s="41">
        <f t="shared" si="6"/>
        <v>11</v>
      </c>
      <c r="E47" s="42" t="str">
        <f t="shared" si="2"/>
        <v>A CORUÑA</v>
      </c>
      <c r="F47" s="42">
        <f t="shared" si="7"/>
        <v>35868</v>
      </c>
      <c r="G47" s="42">
        <f t="shared" si="8"/>
        <v>28603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27203</v>
      </c>
      <c r="G48" s="42">
        <f t="shared" si="8"/>
        <v>26619</v>
      </c>
    </row>
    <row r="49" spans="1:7" x14ac:dyDescent="0.25">
      <c r="A49" s="42" t="str">
        <f t="shared" si="3"/>
        <v>CEUTA</v>
      </c>
      <c r="B49" s="41">
        <f t="shared" si="4"/>
        <v>1832</v>
      </c>
      <c r="C49" s="41">
        <f t="shared" si="5"/>
        <v>5924</v>
      </c>
      <c r="D49" s="41">
        <f t="shared" si="6"/>
        <v>17</v>
      </c>
      <c r="E49" s="42" t="str">
        <f t="shared" si="2"/>
        <v>ALMERIA</v>
      </c>
      <c r="F49" s="42">
        <f t="shared" si="7"/>
        <v>25897</v>
      </c>
      <c r="G49" s="42">
        <f t="shared" si="8"/>
        <v>42614</v>
      </c>
    </row>
    <row r="50" spans="1:7" x14ac:dyDescent="0.25">
      <c r="A50" s="42" t="str">
        <f t="shared" si="3"/>
        <v>FERROL-SAN CIBRAO</v>
      </c>
      <c r="B50" s="41">
        <f t="shared" si="4"/>
        <v>1599</v>
      </c>
      <c r="C50" s="41">
        <f t="shared" si="5"/>
        <v>0</v>
      </c>
      <c r="D50" s="41">
        <f t="shared" si="6"/>
        <v>19</v>
      </c>
      <c r="E50" s="42" t="str">
        <f t="shared" si="2"/>
        <v>BILBAO</v>
      </c>
      <c r="F50" s="42">
        <f t="shared" si="7"/>
        <v>16278</v>
      </c>
      <c r="G50" s="42">
        <f t="shared" si="8"/>
        <v>13379</v>
      </c>
    </row>
    <row r="51" spans="1:7" x14ac:dyDescent="0.25">
      <c r="A51" s="42" t="str">
        <f t="shared" si="3"/>
        <v>GIJON</v>
      </c>
      <c r="B51" s="41">
        <f t="shared" si="4"/>
        <v>1391</v>
      </c>
      <c r="C51" s="41">
        <f t="shared" si="5"/>
        <v>1225</v>
      </c>
      <c r="D51" s="41">
        <f t="shared" si="6"/>
        <v>20</v>
      </c>
      <c r="E51" s="42" t="str">
        <f t="shared" si="2"/>
        <v>SEVILLA</v>
      </c>
      <c r="F51" s="42">
        <f t="shared" si="7"/>
        <v>11233</v>
      </c>
      <c r="G51" s="42">
        <f t="shared" si="8"/>
        <v>7403</v>
      </c>
    </row>
    <row r="52" spans="1:7" x14ac:dyDescent="0.25">
      <c r="A52" s="42" t="str">
        <f t="shared" si="3"/>
        <v>HUELVA</v>
      </c>
      <c r="B52" s="41">
        <f t="shared" si="4"/>
        <v>414</v>
      </c>
      <c r="C52" s="41">
        <f t="shared" si="5"/>
        <v>0</v>
      </c>
      <c r="D52" s="41">
        <f t="shared" si="6"/>
        <v>23</v>
      </c>
      <c r="E52" s="42" t="str">
        <f t="shared" si="2"/>
        <v>VILAGARCIA</v>
      </c>
      <c r="F52" s="42">
        <f t="shared" si="7"/>
        <v>6346</v>
      </c>
      <c r="G52" s="42">
        <f t="shared" si="8"/>
        <v>3038</v>
      </c>
    </row>
    <row r="53" spans="1:7" x14ac:dyDescent="0.25">
      <c r="A53" s="42" t="str">
        <f t="shared" si="3"/>
        <v>LAS PALMAS</v>
      </c>
      <c r="B53" s="41">
        <f t="shared" si="4"/>
        <v>238297</v>
      </c>
      <c r="C53" s="41">
        <f t="shared" si="5"/>
        <v>302856</v>
      </c>
      <c r="D53" s="41">
        <f t="shared" si="6"/>
        <v>4</v>
      </c>
      <c r="E53" s="42" t="str">
        <f t="shared" si="2"/>
        <v>SANTANDER</v>
      </c>
      <c r="F53" s="42">
        <f t="shared" si="7"/>
        <v>6031</v>
      </c>
      <c r="G53" s="42">
        <f t="shared" si="8"/>
        <v>4343</v>
      </c>
    </row>
    <row r="54" spans="1:7" x14ac:dyDescent="0.25">
      <c r="A54" s="42" t="str">
        <f t="shared" si="3"/>
        <v>MALAGA</v>
      </c>
      <c r="B54" s="41">
        <f t="shared" si="4"/>
        <v>148642</v>
      </c>
      <c r="C54" s="41">
        <f t="shared" si="5"/>
        <v>169843</v>
      </c>
      <c r="D54" s="41">
        <f t="shared" si="6"/>
        <v>6</v>
      </c>
      <c r="E54" s="42" t="str">
        <f t="shared" si="2"/>
        <v>CEUTA</v>
      </c>
      <c r="F54" s="42">
        <f t="shared" si="7"/>
        <v>1832</v>
      </c>
      <c r="G54" s="42">
        <f t="shared" si="8"/>
        <v>5924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1738</v>
      </c>
      <c r="G55" s="42">
        <f t="shared" si="8"/>
        <v>14989</v>
      </c>
    </row>
    <row r="56" spans="1:7" x14ac:dyDescent="0.25">
      <c r="A56" s="42" t="str">
        <f t="shared" si="3"/>
        <v>MELILLA</v>
      </c>
      <c r="B56" s="41">
        <f t="shared" si="4"/>
        <v>960</v>
      </c>
      <c r="C56" s="41">
        <f t="shared" si="5"/>
        <v>1483</v>
      </c>
      <c r="D56" s="41">
        <f t="shared" si="6"/>
        <v>22</v>
      </c>
      <c r="E56" s="42" t="str">
        <f t="shared" si="2"/>
        <v>FERROL-SAN CIBRAO</v>
      </c>
      <c r="F56" s="42">
        <f t="shared" si="9"/>
        <v>1599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1738</v>
      </c>
      <c r="C57" s="41">
        <f t="shared" si="5"/>
        <v>14989</v>
      </c>
      <c r="D57" s="41">
        <f t="shared" si="6"/>
        <v>18</v>
      </c>
      <c r="E57" s="42" t="str">
        <f t="shared" si="2"/>
        <v>GIJON</v>
      </c>
      <c r="F57" s="42">
        <f t="shared" si="9"/>
        <v>1391</v>
      </c>
      <c r="G57" s="42">
        <f t="shared" si="8"/>
        <v>1225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1273</v>
      </c>
      <c r="G58" s="42">
        <f t="shared" si="8"/>
        <v>11719</v>
      </c>
    </row>
    <row r="59" spans="1:7" x14ac:dyDescent="0.25">
      <c r="A59" s="42" t="str">
        <f t="shared" si="3"/>
        <v>SANTA CRUZ DE TENERIFE</v>
      </c>
      <c r="B59" s="41">
        <f t="shared" si="4"/>
        <v>305596</v>
      </c>
      <c r="C59" s="41">
        <f t="shared" si="5"/>
        <v>365059</v>
      </c>
      <c r="D59" s="41">
        <f t="shared" si="6"/>
        <v>3</v>
      </c>
      <c r="E59" s="42" t="str">
        <f t="shared" si="2"/>
        <v>MELILLA</v>
      </c>
      <c r="F59" s="42">
        <f t="shared" si="9"/>
        <v>960</v>
      </c>
      <c r="G59" s="42">
        <f t="shared" si="8"/>
        <v>1483</v>
      </c>
    </row>
    <row r="60" spans="1:7" x14ac:dyDescent="0.25">
      <c r="A60" s="42" t="str">
        <f t="shared" si="3"/>
        <v>SANTANDER</v>
      </c>
      <c r="B60" s="41">
        <f t="shared" si="4"/>
        <v>6031</v>
      </c>
      <c r="C60" s="41">
        <f t="shared" si="5"/>
        <v>4343</v>
      </c>
      <c r="D60" s="41">
        <f t="shared" si="6"/>
        <v>16</v>
      </c>
      <c r="E60" s="42" t="str">
        <f t="shared" si="2"/>
        <v>HUELVA</v>
      </c>
      <c r="F60" s="42">
        <f t="shared" si="9"/>
        <v>414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11233</v>
      </c>
      <c r="C61" s="41">
        <f t="shared" si="5"/>
        <v>7403</v>
      </c>
      <c r="D61" s="41">
        <f t="shared" si="6"/>
        <v>14</v>
      </c>
      <c r="E61" s="42" t="str">
        <f t="shared" si="2"/>
        <v>BAHIA DE ALGECIRAS</v>
      </c>
      <c r="F61" s="42">
        <f t="shared" si="9"/>
        <v>78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1273</v>
      </c>
      <c r="C62" s="41">
        <f t="shared" si="5"/>
        <v>11719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86774</v>
      </c>
      <c r="C63" s="41">
        <f t="shared" si="5"/>
        <v>100441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124238</v>
      </c>
      <c r="C64" s="41">
        <f t="shared" si="5"/>
        <v>121587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6346</v>
      </c>
      <c r="C65" s="41">
        <f t="shared" si="5"/>
        <v>3038</v>
      </c>
      <c r="D65" s="41">
        <f t="shared" si="6"/>
        <v>15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1790</v>
      </c>
      <c r="C8" s="12">
        <v>3028</v>
      </c>
      <c r="D8" s="12">
        <v>48319</v>
      </c>
      <c r="E8" s="12">
        <v>60998</v>
      </c>
      <c r="F8" s="13">
        <f t="shared" ref="F8:F35" si="0">((E8*100)/D8)-100</f>
        <v>26.240195368281633</v>
      </c>
      <c r="G8" s="1"/>
      <c r="H8" s="1"/>
      <c r="I8" s="1"/>
    </row>
    <row r="9" spans="1:12" x14ac:dyDescent="0.25">
      <c r="A9" s="8" t="s">
        <v>43</v>
      </c>
      <c r="B9" s="9">
        <v>9081</v>
      </c>
      <c r="C9" s="9">
        <v>8080</v>
      </c>
      <c r="D9" s="9">
        <v>237700</v>
      </c>
      <c r="E9" s="9">
        <v>224436</v>
      </c>
      <c r="F9" s="10">
        <f t="shared" si="0"/>
        <v>-5.5801430374421557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46267</v>
      </c>
      <c r="C11" s="9">
        <v>52017</v>
      </c>
      <c r="D11" s="9">
        <v>912192</v>
      </c>
      <c r="E11" s="9">
        <v>964677</v>
      </c>
      <c r="F11" s="10">
        <f t="shared" si="0"/>
        <v>5.7537229004420141</v>
      </c>
      <c r="G11" s="1"/>
      <c r="H11" s="1"/>
      <c r="I11" s="1"/>
    </row>
    <row r="12" spans="1:12" x14ac:dyDescent="0.25">
      <c r="A12" s="11" t="s">
        <v>46</v>
      </c>
      <c r="B12" s="12">
        <v>1424</v>
      </c>
      <c r="C12" s="12">
        <v>1640</v>
      </c>
      <c r="D12" s="12">
        <v>15465</v>
      </c>
      <c r="E12" s="12">
        <v>15372</v>
      </c>
      <c r="F12" s="13">
        <f t="shared" si="0"/>
        <v>-0.60135790494665287</v>
      </c>
      <c r="G12" s="1"/>
      <c r="H12" s="1"/>
      <c r="I12" s="1"/>
    </row>
    <row r="13" spans="1:12" x14ac:dyDescent="0.25">
      <c r="A13" s="8" t="s">
        <v>47</v>
      </c>
      <c r="B13" s="9">
        <v>36369</v>
      </c>
      <c r="C13" s="9">
        <v>39977</v>
      </c>
      <c r="D13" s="9">
        <v>441239</v>
      </c>
      <c r="E13" s="9">
        <v>503114</v>
      </c>
      <c r="F13" s="10">
        <f t="shared" si="0"/>
        <v>14.023012471699005</v>
      </c>
      <c r="G13" s="1"/>
      <c r="H13" s="1"/>
      <c r="I13" s="1"/>
    </row>
    <row r="14" spans="1:12" x14ac:dyDescent="0.25">
      <c r="A14" s="11" t="s">
        <v>48</v>
      </c>
      <c r="B14" s="12">
        <v>13226</v>
      </c>
      <c r="C14" s="12">
        <v>14912</v>
      </c>
      <c r="D14" s="12">
        <v>204817</v>
      </c>
      <c r="E14" s="12">
        <v>232399</v>
      </c>
      <c r="F14" s="13">
        <f t="shared" si="0"/>
        <v>13.466655599876958</v>
      </c>
      <c r="G14" s="1"/>
      <c r="H14" s="1"/>
      <c r="I14" s="1"/>
    </row>
    <row r="15" spans="1:12" x14ac:dyDescent="0.25">
      <c r="A15" s="8" t="s">
        <v>49</v>
      </c>
      <c r="B15" s="9">
        <v>4132</v>
      </c>
      <c r="C15" s="9">
        <v>4320</v>
      </c>
      <c r="D15" s="9">
        <v>33453</v>
      </c>
      <c r="E15" s="9">
        <v>35925</v>
      </c>
      <c r="F15" s="10">
        <f t="shared" si="0"/>
        <v>7.3894717962514562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21965</v>
      </c>
      <c r="C18" s="12">
        <v>25060</v>
      </c>
      <c r="D18" s="12">
        <v>342500</v>
      </c>
      <c r="E18" s="12">
        <v>371865</v>
      </c>
      <c r="F18" s="13">
        <f t="shared" si="0"/>
        <v>8.5737226277372258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14</v>
      </c>
      <c r="C20" s="12">
        <v>0</v>
      </c>
      <c r="D20" s="12">
        <v>208</v>
      </c>
      <c r="E20" s="12">
        <v>7</v>
      </c>
      <c r="F20" s="13">
        <f t="shared" si="0"/>
        <v>-96.634615384615387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10094</v>
      </c>
      <c r="C22" s="12">
        <v>9211</v>
      </c>
      <c r="D22" s="12">
        <v>119114</v>
      </c>
      <c r="E22" s="12">
        <v>100281</v>
      </c>
      <c r="F22" s="13">
        <f t="shared" si="0"/>
        <v>-15.81090384001881</v>
      </c>
      <c r="G22" s="1"/>
      <c r="H22" s="1"/>
      <c r="I22" s="1"/>
    </row>
    <row r="23" spans="1:9" x14ac:dyDescent="0.25">
      <c r="A23" s="8" t="s">
        <v>57</v>
      </c>
      <c r="B23" s="9">
        <v>2512</v>
      </c>
      <c r="C23" s="9">
        <v>1801</v>
      </c>
      <c r="D23" s="9">
        <v>31653</v>
      </c>
      <c r="E23" s="9">
        <v>30079</v>
      </c>
      <c r="F23" s="10">
        <f t="shared" si="0"/>
        <v>-4.9726724165166019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3765</v>
      </c>
      <c r="C25" s="9">
        <v>4763</v>
      </c>
      <c r="D25" s="9">
        <v>54205</v>
      </c>
      <c r="E25" s="9">
        <v>61497</v>
      </c>
      <c r="F25" s="10">
        <f t="shared" si="0"/>
        <v>13.452633520892903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988</v>
      </c>
      <c r="E27" s="9">
        <v>2</v>
      </c>
      <c r="F27" s="18">
        <f t="shared" si="0"/>
        <v>-99.797570850202433</v>
      </c>
      <c r="G27" s="1"/>
      <c r="H27" s="1"/>
      <c r="I27" s="1"/>
    </row>
    <row r="28" spans="1:9" x14ac:dyDescent="0.25">
      <c r="A28" s="11" t="s">
        <v>62</v>
      </c>
      <c r="B28" s="12">
        <v>50175</v>
      </c>
      <c r="C28" s="12">
        <v>58288</v>
      </c>
      <c r="D28" s="12">
        <v>563291</v>
      </c>
      <c r="E28" s="12">
        <v>582727</v>
      </c>
      <c r="F28" s="13">
        <f t="shared" si="0"/>
        <v>3.4504368079731478</v>
      </c>
      <c r="G28" s="1"/>
      <c r="H28" s="1"/>
      <c r="I28" s="1"/>
    </row>
    <row r="29" spans="1:9" x14ac:dyDescent="0.25">
      <c r="A29" s="8" t="s">
        <v>63</v>
      </c>
      <c r="B29" s="9">
        <v>5525</v>
      </c>
      <c r="C29" s="9">
        <v>6069</v>
      </c>
      <c r="D29" s="9">
        <v>39730</v>
      </c>
      <c r="E29" s="9">
        <v>37907</v>
      </c>
      <c r="F29" s="10">
        <f t="shared" si="0"/>
        <v>-4.5884721872640313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10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1667</v>
      </c>
      <c r="E31" s="9">
        <v>248</v>
      </c>
      <c r="F31" s="10">
        <f t="shared" si="0"/>
        <v>-85.122975404919018</v>
      </c>
      <c r="G31" s="1"/>
      <c r="H31" s="1"/>
      <c r="I31" s="1"/>
    </row>
    <row r="32" spans="1:9" x14ac:dyDescent="0.25">
      <c r="A32" s="11" t="s">
        <v>66</v>
      </c>
      <c r="B32" s="12">
        <v>2937</v>
      </c>
      <c r="C32" s="12">
        <v>4077</v>
      </c>
      <c r="D32" s="12">
        <v>49652</v>
      </c>
      <c r="E32" s="12">
        <v>54010</v>
      </c>
      <c r="F32" s="13">
        <f t="shared" si="0"/>
        <v>8.7770885362120339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9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209276</v>
      </c>
      <c r="C35" s="15">
        <f t="shared" ref="C35:E35" si="1">SUM(C7:C34)</f>
        <v>233243</v>
      </c>
      <c r="D35" s="15">
        <f t="shared" si="1"/>
        <v>3096203</v>
      </c>
      <c r="E35" s="15">
        <f t="shared" si="1"/>
        <v>3275553</v>
      </c>
      <c r="F35" s="16">
        <f t="shared" si="0"/>
        <v>5.7925788457668972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964677</v>
      </c>
      <c r="G38" s="42">
        <f>LOOKUP(E38,$A$38:$A$65,$C$38:$C$65)</f>
        <v>912192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60998</v>
      </c>
      <c r="C39" s="41">
        <f t="shared" ref="C39:C65" si="5">D8</f>
        <v>48319</v>
      </c>
      <c r="D39" s="41">
        <f t="shared" ref="D39:D65" si="6">_xlfn.RANK.EQ(B39,$B$38:$B$65)+COUNTIF($B$38:$B$65,B39)-1</f>
        <v>9</v>
      </c>
      <c r="E39" s="42" t="str">
        <f t="shared" si="2"/>
        <v>SANTA CRUZ DE TENERIFE</v>
      </c>
      <c r="F39" s="42">
        <f t="shared" ref="F39:F54" si="7">LOOKUP(E39,$A$38:$A$65,$B$38:$B$65)</f>
        <v>582727</v>
      </c>
      <c r="G39" s="42">
        <f t="shared" ref="G39:G65" si="8">LOOKUP(E39,$A$38:$A$65,$C$38:$C$65)</f>
        <v>563291</v>
      </c>
    </row>
    <row r="40" spans="1:9" x14ac:dyDescent="0.25">
      <c r="A40" s="42" t="str">
        <f t="shared" si="3"/>
        <v>ALMERIA</v>
      </c>
      <c r="B40" s="41">
        <f t="shared" si="4"/>
        <v>224436</v>
      </c>
      <c r="C40" s="41">
        <f t="shared" si="5"/>
        <v>237700</v>
      </c>
      <c r="D40" s="41">
        <f t="shared" si="6"/>
        <v>6</v>
      </c>
      <c r="E40" s="42" t="str">
        <f t="shared" si="2"/>
        <v>BALEARES</v>
      </c>
      <c r="F40" s="42">
        <f t="shared" si="7"/>
        <v>503114</v>
      </c>
      <c r="G40" s="42">
        <f t="shared" si="8"/>
        <v>441239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371865</v>
      </c>
      <c r="G41" s="42">
        <f t="shared" si="8"/>
        <v>342500</v>
      </c>
    </row>
    <row r="42" spans="1:9" x14ac:dyDescent="0.25">
      <c r="A42" s="42" t="str">
        <f t="shared" si="3"/>
        <v>BAHIA DE ALGECIRAS</v>
      </c>
      <c r="B42" s="41">
        <f t="shared" si="4"/>
        <v>964677</v>
      </c>
      <c r="C42" s="41">
        <f t="shared" si="5"/>
        <v>912192</v>
      </c>
      <c r="D42" s="41">
        <f t="shared" si="6"/>
        <v>1</v>
      </c>
      <c r="E42" s="42" t="str">
        <f t="shared" si="2"/>
        <v>BARCELONA</v>
      </c>
      <c r="F42" s="42">
        <f t="shared" si="7"/>
        <v>232399</v>
      </c>
      <c r="G42" s="42">
        <f t="shared" si="8"/>
        <v>204817</v>
      </c>
    </row>
    <row r="43" spans="1:9" x14ac:dyDescent="0.25">
      <c r="A43" s="42" t="str">
        <f t="shared" si="3"/>
        <v>BAHIA DE CADIZ</v>
      </c>
      <c r="B43" s="41">
        <f t="shared" si="4"/>
        <v>15372</v>
      </c>
      <c r="C43" s="41">
        <f t="shared" si="5"/>
        <v>15465</v>
      </c>
      <c r="D43" s="41">
        <f t="shared" si="6"/>
        <v>14</v>
      </c>
      <c r="E43" s="42" t="str">
        <f t="shared" si="2"/>
        <v>ALMERIA</v>
      </c>
      <c r="F43" s="42">
        <f t="shared" si="7"/>
        <v>224436</v>
      </c>
      <c r="G43" s="42">
        <f t="shared" si="8"/>
        <v>237700</v>
      </c>
    </row>
    <row r="44" spans="1:9" x14ac:dyDescent="0.25">
      <c r="A44" s="42" t="str">
        <f t="shared" si="3"/>
        <v>BALEARES</v>
      </c>
      <c r="B44" s="41">
        <f t="shared" si="4"/>
        <v>503114</v>
      </c>
      <c r="C44" s="41">
        <f t="shared" si="5"/>
        <v>441239</v>
      </c>
      <c r="D44" s="41">
        <f t="shared" si="6"/>
        <v>3</v>
      </c>
      <c r="E44" s="42" t="str">
        <f t="shared" si="2"/>
        <v>LAS PALMAS</v>
      </c>
      <c r="F44" s="42">
        <f t="shared" si="7"/>
        <v>100281</v>
      </c>
      <c r="G44" s="42">
        <f t="shared" si="8"/>
        <v>119114</v>
      </c>
    </row>
    <row r="45" spans="1:9" x14ac:dyDescent="0.25">
      <c r="A45" s="42" t="str">
        <f t="shared" si="3"/>
        <v>BARCELONA</v>
      </c>
      <c r="B45" s="41">
        <f t="shared" si="4"/>
        <v>232399</v>
      </c>
      <c r="C45" s="41">
        <f t="shared" si="5"/>
        <v>204817</v>
      </c>
      <c r="D45" s="41">
        <f t="shared" si="6"/>
        <v>5</v>
      </c>
      <c r="E45" s="42" t="str">
        <f t="shared" si="2"/>
        <v>MELILLA</v>
      </c>
      <c r="F45" s="42">
        <f t="shared" si="7"/>
        <v>61497</v>
      </c>
      <c r="G45" s="42">
        <f t="shared" si="8"/>
        <v>54205</v>
      </c>
    </row>
    <row r="46" spans="1:9" x14ac:dyDescent="0.25">
      <c r="A46" s="42" t="str">
        <f t="shared" si="3"/>
        <v>BILBAO</v>
      </c>
      <c r="B46" s="41">
        <f t="shared" si="4"/>
        <v>35925</v>
      </c>
      <c r="C46" s="41">
        <f t="shared" si="5"/>
        <v>33453</v>
      </c>
      <c r="D46" s="41">
        <f t="shared" si="6"/>
        <v>12</v>
      </c>
      <c r="E46" s="42" t="str">
        <f t="shared" si="2"/>
        <v>ALICANTE</v>
      </c>
      <c r="F46" s="42">
        <f t="shared" si="7"/>
        <v>60998</v>
      </c>
      <c r="G46" s="42">
        <f t="shared" si="8"/>
        <v>48319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54010</v>
      </c>
      <c r="G47" s="42">
        <f t="shared" si="8"/>
        <v>49652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37907</v>
      </c>
      <c r="G48" s="42">
        <f t="shared" si="8"/>
        <v>39730</v>
      </c>
    </row>
    <row r="49" spans="1:7" x14ac:dyDescent="0.25">
      <c r="A49" s="42" t="str">
        <f t="shared" si="3"/>
        <v>CEUTA</v>
      </c>
      <c r="B49" s="41">
        <f t="shared" si="4"/>
        <v>371865</v>
      </c>
      <c r="C49" s="41">
        <f t="shared" si="5"/>
        <v>342500</v>
      </c>
      <c r="D49" s="41">
        <f t="shared" si="6"/>
        <v>4</v>
      </c>
      <c r="E49" s="42" t="str">
        <f t="shared" si="2"/>
        <v>BILBAO</v>
      </c>
      <c r="F49" s="42">
        <f t="shared" si="7"/>
        <v>35925</v>
      </c>
      <c r="G49" s="42">
        <f t="shared" si="8"/>
        <v>33453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30079</v>
      </c>
      <c r="G50" s="42">
        <f t="shared" si="8"/>
        <v>31653</v>
      </c>
    </row>
    <row r="51" spans="1:7" x14ac:dyDescent="0.25">
      <c r="A51" s="42" t="str">
        <f t="shared" si="3"/>
        <v>GIJON</v>
      </c>
      <c r="B51" s="41">
        <f t="shared" si="4"/>
        <v>7</v>
      </c>
      <c r="C51" s="41">
        <f t="shared" si="5"/>
        <v>208</v>
      </c>
      <c r="D51" s="41">
        <f t="shared" si="6"/>
        <v>17</v>
      </c>
      <c r="E51" s="42" t="str">
        <f t="shared" si="2"/>
        <v>BAHIA DE CADIZ</v>
      </c>
      <c r="F51" s="42">
        <f t="shared" si="7"/>
        <v>15372</v>
      </c>
      <c r="G51" s="42">
        <f t="shared" si="8"/>
        <v>15465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248</v>
      </c>
      <c r="G52" s="42">
        <f t="shared" si="8"/>
        <v>1667</v>
      </c>
    </row>
    <row r="53" spans="1:7" x14ac:dyDescent="0.25">
      <c r="A53" s="42" t="str">
        <f t="shared" si="3"/>
        <v>LAS PALMAS</v>
      </c>
      <c r="B53" s="41">
        <f t="shared" si="4"/>
        <v>100281</v>
      </c>
      <c r="C53" s="41">
        <f t="shared" si="5"/>
        <v>119114</v>
      </c>
      <c r="D53" s="41">
        <f t="shared" si="6"/>
        <v>7</v>
      </c>
      <c r="E53" s="42" t="str">
        <f t="shared" si="2"/>
        <v>VIGO</v>
      </c>
      <c r="F53" s="42">
        <f t="shared" si="7"/>
        <v>9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30079</v>
      </c>
      <c r="C54" s="41">
        <f t="shared" si="5"/>
        <v>31653</v>
      </c>
      <c r="D54" s="41">
        <f t="shared" si="6"/>
        <v>13</v>
      </c>
      <c r="E54" s="42" t="str">
        <f t="shared" si="2"/>
        <v>GIJON</v>
      </c>
      <c r="F54" s="42">
        <f t="shared" si="7"/>
        <v>7</v>
      </c>
      <c r="G54" s="42">
        <f t="shared" si="8"/>
        <v>208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PASAIA</v>
      </c>
      <c r="F55" s="42">
        <f t="shared" ref="F55:F65" si="9">LOOKUP(E55,$A$38:$A$65,$B$38:$B$65)</f>
        <v>2</v>
      </c>
      <c r="G55" s="42">
        <f t="shared" si="8"/>
        <v>988</v>
      </c>
    </row>
    <row r="56" spans="1:7" x14ac:dyDescent="0.25">
      <c r="A56" s="42" t="str">
        <f t="shared" si="3"/>
        <v>MELILLA</v>
      </c>
      <c r="B56" s="41">
        <f t="shared" si="4"/>
        <v>61497</v>
      </c>
      <c r="C56" s="41">
        <f t="shared" si="5"/>
        <v>54205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2</v>
      </c>
      <c r="C58" s="41">
        <f t="shared" si="5"/>
        <v>988</v>
      </c>
      <c r="D58" s="41">
        <f t="shared" si="6"/>
        <v>18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582727</v>
      </c>
      <c r="C59" s="41">
        <f t="shared" si="5"/>
        <v>563291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37907</v>
      </c>
      <c r="C60" s="41">
        <f t="shared" si="5"/>
        <v>39730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248</v>
      </c>
      <c r="C62" s="41">
        <f t="shared" si="5"/>
        <v>1667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54010</v>
      </c>
      <c r="C63" s="41">
        <f t="shared" si="5"/>
        <v>49652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</v>
      </c>
      <c r="C64" s="41">
        <f t="shared" si="5"/>
        <v>0</v>
      </c>
      <c r="D64" s="41">
        <f t="shared" si="6"/>
        <v>16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106</v>
      </c>
      <c r="C7" s="9">
        <v>123</v>
      </c>
      <c r="D7" s="9">
        <v>1223</v>
      </c>
      <c r="E7" s="9">
        <v>1195</v>
      </c>
      <c r="F7" s="10">
        <f>((E7*100)/D7)-100</f>
        <v>-2.2894521668029455</v>
      </c>
      <c r="G7" s="1"/>
      <c r="H7" s="1"/>
      <c r="I7" s="1"/>
    </row>
    <row r="8" spans="1:12" x14ac:dyDescent="0.25">
      <c r="A8" s="11" t="s">
        <v>42</v>
      </c>
      <c r="B8" s="12">
        <v>96</v>
      </c>
      <c r="C8" s="12">
        <v>104</v>
      </c>
      <c r="D8" s="12">
        <v>1134</v>
      </c>
      <c r="E8" s="12">
        <v>1229</v>
      </c>
      <c r="F8" s="13">
        <f t="shared" ref="F8:F35" si="0">((E8*100)/D8)-100</f>
        <v>8.3774250440917086</v>
      </c>
      <c r="G8" s="1"/>
      <c r="H8" s="1"/>
      <c r="I8" s="1"/>
    </row>
    <row r="9" spans="1:12" x14ac:dyDescent="0.25">
      <c r="A9" s="8" t="s">
        <v>43</v>
      </c>
      <c r="B9" s="9">
        <v>161</v>
      </c>
      <c r="C9" s="9">
        <v>173</v>
      </c>
      <c r="D9" s="9">
        <v>2079</v>
      </c>
      <c r="E9" s="9">
        <v>2011</v>
      </c>
      <c r="F9" s="10">
        <f t="shared" si="0"/>
        <v>-3.2708032708032704</v>
      </c>
      <c r="G9" s="1"/>
      <c r="H9" s="1"/>
      <c r="I9" s="1"/>
    </row>
    <row r="10" spans="1:12" x14ac:dyDescent="0.25">
      <c r="A10" s="11" t="s">
        <v>44</v>
      </c>
      <c r="B10" s="12">
        <v>78</v>
      </c>
      <c r="C10" s="12">
        <v>71</v>
      </c>
      <c r="D10" s="12">
        <v>739</v>
      </c>
      <c r="E10" s="12">
        <v>859</v>
      </c>
      <c r="F10" s="13">
        <f t="shared" si="0"/>
        <v>16.238159675236801</v>
      </c>
      <c r="G10" s="1"/>
      <c r="H10" s="1"/>
      <c r="I10" s="1"/>
    </row>
    <row r="11" spans="1:12" x14ac:dyDescent="0.25">
      <c r="A11" s="8" t="s">
        <v>45</v>
      </c>
      <c r="B11" s="9">
        <v>1807</v>
      </c>
      <c r="C11" s="9">
        <v>1927</v>
      </c>
      <c r="D11" s="9">
        <v>19159</v>
      </c>
      <c r="E11" s="9">
        <v>18398</v>
      </c>
      <c r="F11" s="10">
        <f t="shared" si="0"/>
        <v>-3.9720235920455167</v>
      </c>
      <c r="G11" s="1"/>
      <c r="H11" s="1"/>
      <c r="I11" s="1"/>
    </row>
    <row r="12" spans="1:12" x14ac:dyDescent="0.25">
      <c r="A12" s="11" t="s">
        <v>46</v>
      </c>
      <c r="B12" s="12">
        <v>147</v>
      </c>
      <c r="C12" s="12">
        <v>161</v>
      </c>
      <c r="D12" s="12">
        <v>1450</v>
      </c>
      <c r="E12" s="12">
        <v>1500</v>
      </c>
      <c r="F12" s="13">
        <f t="shared" si="0"/>
        <v>3.448275862068968</v>
      </c>
      <c r="G12" s="1"/>
      <c r="H12" s="1"/>
      <c r="I12" s="1"/>
    </row>
    <row r="13" spans="1:12" x14ac:dyDescent="0.25">
      <c r="A13" s="8" t="s">
        <v>47</v>
      </c>
      <c r="B13" s="9">
        <v>911</v>
      </c>
      <c r="C13" s="9">
        <v>974</v>
      </c>
      <c r="D13" s="9">
        <v>9272</v>
      </c>
      <c r="E13" s="9">
        <v>10220</v>
      </c>
      <c r="F13" s="10">
        <f t="shared" si="0"/>
        <v>10.224331320103531</v>
      </c>
      <c r="G13" s="1"/>
      <c r="H13" s="1"/>
      <c r="I13" s="1"/>
    </row>
    <row r="14" spans="1:12" x14ac:dyDescent="0.25">
      <c r="A14" s="11" t="s">
        <v>48</v>
      </c>
      <c r="B14" s="12">
        <v>725</v>
      </c>
      <c r="C14" s="12">
        <v>816</v>
      </c>
      <c r="D14" s="12">
        <v>7477</v>
      </c>
      <c r="E14" s="12">
        <v>8167</v>
      </c>
      <c r="F14" s="13">
        <f t="shared" si="0"/>
        <v>9.2283001203691271</v>
      </c>
      <c r="G14" s="1"/>
      <c r="H14" s="1"/>
      <c r="I14" s="1"/>
    </row>
    <row r="15" spans="1:12" x14ac:dyDescent="0.25">
      <c r="A15" s="8" t="s">
        <v>49</v>
      </c>
      <c r="B15" s="9">
        <v>287</v>
      </c>
      <c r="C15" s="9">
        <v>321</v>
      </c>
      <c r="D15" s="9">
        <v>2952</v>
      </c>
      <c r="E15" s="9">
        <v>3079</v>
      </c>
      <c r="F15" s="10">
        <f t="shared" si="0"/>
        <v>4.3021680216802167</v>
      </c>
      <c r="G15" s="1"/>
      <c r="H15" s="1"/>
      <c r="I15" s="1"/>
    </row>
    <row r="16" spans="1:12" x14ac:dyDescent="0.25">
      <c r="A16" s="11" t="s">
        <v>50</v>
      </c>
      <c r="B16" s="12">
        <v>133</v>
      </c>
      <c r="C16" s="12">
        <v>129</v>
      </c>
      <c r="D16" s="12">
        <v>1445</v>
      </c>
      <c r="E16" s="12">
        <v>1427</v>
      </c>
      <c r="F16" s="13">
        <f t="shared" si="0"/>
        <v>-1.2456747404844322</v>
      </c>
      <c r="G16" s="1"/>
      <c r="H16" s="1"/>
      <c r="I16" s="1"/>
    </row>
    <row r="17" spans="1:9" x14ac:dyDescent="0.25">
      <c r="A17" s="8" t="s">
        <v>51</v>
      </c>
      <c r="B17" s="9">
        <v>81</v>
      </c>
      <c r="C17" s="9">
        <v>118</v>
      </c>
      <c r="D17" s="9">
        <v>985</v>
      </c>
      <c r="E17" s="9">
        <v>1063</v>
      </c>
      <c r="F17" s="10">
        <f t="shared" si="0"/>
        <v>7.9187817258883229</v>
      </c>
      <c r="G17" s="1"/>
      <c r="H17" s="1"/>
      <c r="I17" s="1"/>
    </row>
    <row r="18" spans="1:9" x14ac:dyDescent="0.25">
      <c r="A18" s="11" t="s">
        <v>52</v>
      </c>
      <c r="B18" s="12">
        <v>768</v>
      </c>
      <c r="C18" s="12">
        <v>1021</v>
      </c>
      <c r="D18" s="12">
        <v>7352</v>
      </c>
      <c r="E18" s="12">
        <v>8294</v>
      </c>
      <c r="F18" s="13">
        <f t="shared" si="0"/>
        <v>12.812840043525568</v>
      </c>
      <c r="G18" s="1"/>
      <c r="H18" s="1"/>
      <c r="I18" s="1"/>
    </row>
    <row r="19" spans="1:9" x14ac:dyDescent="0.25">
      <c r="A19" s="8" t="s">
        <v>53</v>
      </c>
      <c r="B19" s="9">
        <v>87</v>
      </c>
      <c r="C19" s="9">
        <v>108</v>
      </c>
      <c r="D19" s="9">
        <v>864</v>
      </c>
      <c r="E19" s="9">
        <v>946</v>
      </c>
      <c r="F19" s="10">
        <f t="shared" si="0"/>
        <v>9.4907407407407476</v>
      </c>
      <c r="G19" s="1"/>
      <c r="H19" s="1"/>
      <c r="I19" s="1"/>
    </row>
    <row r="20" spans="1:9" x14ac:dyDescent="0.25">
      <c r="A20" s="11" t="s">
        <v>54</v>
      </c>
      <c r="B20" s="12">
        <v>77</v>
      </c>
      <c r="C20" s="12">
        <v>102</v>
      </c>
      <c r="D20" s="12">
        <v>867</v>
      </c>
      <c r="E20" s="12">
        <v>846</v>
      </c>
      <c r="F20" s="13">
        <f t="shared" si="0"/>
        <v>-2.4221453287197221</v>
      </c>
      <c r="G20" s="1"/>
      <c r="H20" s="1"/>
      <c r="I20" s="1"/>
    </row>
    <row r="21" spans="1:9" x14ac:dyDescent="0.25">
      <c r="A21" s="8" t="s">
        <v>55</v>
      </c>
      <c r="B21" s="9">
        <v>169</v>
      </c>
      <c r="C21" s="9">
        <v>127</v>
      </c>
      <c r="D21" s="9">
        <v>1315</v>
      </c>
      <c r="E21" s="9">
        <v>1307</v>
      </c>
      <c r="F21" s="10">
        <f t="shared" si="0"/>
        <v>-0.60836501901140139</v>
      </c>
      <c r="G21" s="1"/>
      <c r="H21" s="1"/>
      <c r="I21" s="1"/>
    </row>
    <row r="22" spans="1:9" x14ac:dyDescent="0.25">
      <c r="A22" s="11" t="s">
        <v>56</v>
      </c>
      <c r="B22" s="12">
        <v>884</v>
      </c>
      <c r="C22" s="12">
        <v>907</v>
      </c>
      <c r="D22" s="12">
        <v>9514</v>
      </c>
      <c r="E22" s="12">
        <v>8601</v>
      </c>
      <c r="F22" s="13">
        <f t="shared" si="0"/>
        <v>-9.596384275804084</v>
      </c>
      <c r="G22" s="1"/>
      <c r="H22" s="1"/>
      <c r="I22" s="1"/>
    </row>
    <row r="23" spans="1:9" x14ac:dyDescent="0.25">
      <c r="A23" s="8" t="s">
        <v>57</v>
      </c>
      <c r="B23" s="9">
        <v>158</v>
      </c>
      <c r="C23" s="9">
        <v>115</v>
      </c>
      <c r="D23" s="9">
        <v>1492</v>
      </c>
      <c r="E23" s="9">
        <v>1345</v>
      </c>
      <c r="F23" s="10">
        <f t="shared" si="0"/>
        <v>-9.852546916890077</v>
      </c>
      <c r="G23" s="1"/>
      <c r="H23" s="1"/>
      <c r="I23" s="1"/>
    </row>
    <row r="24" spans="1:9" x14ac:dyDescent="0.25">
      <c r="A24" s="11" t="s">
        <v>58</v>
      </c>
      <c r="B24" s="12">
        <v>86</v>
      </c>
      <c r="C24" s="12">
        <v>116</v>
      </c>
      <c r="D24" s="12">
        <v>796</v>
      </c>
      <c r="E24" s="12">
        <v>912</v>
      </c>
      <c r="F24" s="13">
        <f t="shared" si="0"/>
        <v>14.572864321608037</v>
      </c>
      <c r="G24" s="1"/>
      <c r="H24" s="1"/>
      <c r="I24" s="1"/>
    </row>
    <row r="25" spans="1:9" x14ac:dyDescent="0.25">
      <c r="A25" s="8" t="s">
        <v>59</v>
      </c>
      <c r="B25" s="9">
        <v>84</v>
      </c>
      <c r="C25" s="9">
        <v>114</v>
      </c>
      <c r="D25" s="9">
        <v>922</v>
      </c>
      <c r="E25" s="9">
        <v>975</v>
      </c>
      <c r="F25" s="10">
        <f t="shared" si="0"/>
        <v>5.7483731019522821</v>
      </c>
      <c r="G25" s="1"/>
      <c r="H25" s="1"/>
      <c r="I25" s="1"/>
    </row>
    <row r="26" spans="1:9" x14ac:dyDescent="0.25">
      <c r="A26" s="11" t="s">
        <v>60</v>
      </c>
      <c r="B26" s="12">
        <v>48</v>
      </c>
      <c r="C26" s="12">
        <v>44</v>
      </c>
      <c r="D26" s="12">
        <v>439</v>
      </c>
      <c r="E26" s="12">
        <v>395</v>
      </c>
      <c r="F26" s="13">
        <f t="shared" si="0"/>
        <v>-10.022779043280181</v>
      </c>
      <c r="G26" s="1"/>
      <c r="H26" s="1"/>
      <c r="I26" s="1"/>
    </row>
    <row r="27" spans="1:9" x14ac:dyDescent="0.25">
      <c r="A27" s="8" t="s">
        <v>61</v>
      </c>
      <c r="B27" s="9">
        <v>111</v>
      </c>
      <c r="C27" s="9">
        <v>146</v>
      </c>
      <c r="D27" s="9">
        <v>1316</v>
      </c>
      <c r="E27" s="9">
        <v>1290</v>
      </c>
      <c r="F27" s="10">
        <f t="shared" si="0"/>
        <v>-1.975683890577514</v>
      </c>
      <c r="G27" s="1"/>
      <c r="H27" s="1"/>
      <c r="I27" s="1"/>
    </row>
    <row r="28" spans="1:9" x14ac:dyDescent="0.25">
      <c r="A28" s="11" t="s">
        <v>62</v>
      </c>
      <c r="B28" s="12">
        <v>1505</v>
      </c>
      <c r="C28" s="12">
        <v>1512</v>
      </c>
      <c r="D28" s="12">
        <v>15762</v>
      </c>
      <c r="E28" s="12">
        <v>15006</v>
      </c>
      <c r="F28" s="13">
        <f t="shared" si="0"/>
        <v>-4.7963456414160675</v>
      </c>
      <c r="G28" s="1"/>
      <c r="H28" s="1"/>
      <c r="I28" s="1"/>
    </row>
    <row r="29" spans="1:9" x14ac:dyDescent="0.25">
      <c r="A29" s="8" t="s">
        <v>63</v>
      </c>
      <c r="B29" s="9">
        <v>143</v>
      </c>
      <c r="C29" s="9">
        <v>143</v>
      </c>
      <c r="D29" s="9">
        <v>1395</v>
      </c>
      <c r="E29" s="9">
        <v>1289</v>
      </c>
      <c r="F29" s="10">
        <f t="shared" si="0"/>
        <v>-7.5985663082437327</v>
      </c>
      <c r="G29" s="1"/>
      <c r="H29" s="1"/>
      <c r="I29" s="1"/>
    </row>
    <row r="30" spans="1:9" x14ac:dyDescent="0.25">
      <c r="A30" s="11" t="s">
        <v>64</v>
      </c>
      <c r="B30" s="12">
        <v>132</v>
      </c>
      <c r="C30" s="12">
        <v>117</v>
      </c>
      <c r="D30" s="12">
        <v>1179</v>
      </c>
      <c r="E30" s="12">
        <v>1241</v>
      </c>
      <c r="F30" s="13">
        <f t="shared" si="0"/>
        <v>5.2586938083121311</v>
      </c>
      <c r="G30" s="1"/>
      <c r="H30" s="1"/>
      <c r="I30" s="1"/>
    </row>
    <row r="31" spans="1:9" x14ac:dyDescent="0.25">
      <c r="A31" s="8" t="s">
        <v>65</v>
      </c>
      <c r="B31" s="9">
        <v>213</v>
      </c>
      <c r="C31" s="9">
        <v>220</v>
      </c>
      <c r="D31" s="9">
        <v>2243</v>
      </c>
      <c r="E31" s="9">
        <v>2125</v>
      </c>
      <c r="F31" s="10">
        <f t="shared" si="0"/>
        <v>-5.2608114132857793</v>
      </c>
      <c r="G31" s="1"/>
      <c r="H31" s="1"/>
      <c r="I31" s="1"/>
    </row>
    <row r="32" spans="1:9" x14ac:dyDescent="0.25">
      <c r="A32" s="11" t="s">
        <v>66</v>
      </c>
      <c r="B32" s="12">
        <v>535</v>
      </c>
      <c r="C32" s="12">
        <v>490</v>
      </c>
      <c r="D32" s="12">
        <v>5481</v>
      </c>
      <c r="E32" s="12">
        <v>5865</v>
      </c>
      <c r="F32" s="13">
        <f t="shared" si="0"/>
        <v>7.0060207991242436</v>
      </c>
      <c r="G32" s="1"/>
      <c r="H32" s="1"/>
      <c r="I32" s="1"/>
    </row>
    <row r="33" spans="1:9" x14ac:dyDescent="0.25">
      <c r="A33" s="8" t="s">
        <v>67</v>
      </c>
      <c r="B33" s="9">
        <v>192</v>
      </c>
      <c r="C33" s="9">
        <v>224</v>
      </c>
      <c r="D33" s="9">
        <v>1891</v>
      </c>
      <c r="E33" s="9">
        <v>2005</v>
      </c>
      <c r="F33" s="10">
        <f t="shared" si="0"/>
        <v>6.028556319407727</v>
      </c>
      <c r="G33" s="1"/>
      <c r="H33" s="1"/>
      <c r="I33" s="1"/>
    </row>
    <row r="34" spans="1:9" x14ac:dyDescent="0.25">
      <c r="A34" s="11" t="s">
        <v>68</v>
      </c>
      <c r="B34" s="12">
        <v>24</v>
      </c>
      <c r="C34" s="12">
        <v>34</v>
      </c>
      <c r="D34" s="12">
        <v>291</v>
      </c>
      <c r="E34" s="12">
        <v>310</v>
      </c>
      <c r="F34" s="13">
        <f t="shared" si="0"/>
        <v>6.5292096219931324</v>
      </c>
      <c r="G34" s="1"/>
      <c r="H34" s="1"/>
      <c r="I34" s="1"/>
    </row>
    <row r="35" spans="1:9" x14ac:dyDescent="0.25">
      <c r="A35" s="14" t="s">
        <v>69</v>
      </c>
      <c r="B35" s="15">
        <f>SUM(B7:B34)</f>
        <v>9748</v>
      </c>
      <c r="C35" s="15">
        <f t="shared" ref="C35:E35" si="1">SUM(C7:C34)</f>
        <v>10457</v>
      </c>
      <c r="D35" s="15">
        <f t="shared" si="1"/>
        <v>101034</v>
      </c>
      <c r="E35" s="15">
        <f t="shared" si="1"/>
        <v>101900</v>
      </c>
      <c r="F35" s="16">
        <f t="shared" si="0"/>
        <v>0.85713720133816196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1195</v>
      </c>
      <c r="C38" s="41">
        <f>D7</f>
        <v>1223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18398</v>
      </c>
      <c r="G38" s="42">
        <f>LOOKUP(E38,$A$38:$A$65,$C$38:$C$65)</f>
        <v>19159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1229</v>
      </c>
      <c r="C39" s="41">
        <f t="shared" ref="C39:C65" si="5">D8</f>
        <v>1134</v>
      </c>
      <c r="D39" s="41">
        <f t="shared" ref="D39:D65" si="6">_xlfn.RANK.EQ(B39,$B$38:$B$65)+COUNTIF($B$38:$B$65,B39)-1</f>
        <v>19</v>
      </c>
      <c r="E39" s="42" t="str">
        <f t="shared" si="2"/>
        <v>SANTA CRUZ DE TENERIFE</v>
      </c>
      <c r="F39" s="42">
        <f t="shared" ref="F39:F54" si="7">LOOKUP(E39,$A$38:$A$65,$B$38:$B$65)</f>
        <v>15006</v>
      </c>
      <c r="G39" s="42">
        <f t="shared" ref="G39:G65" si="8">LOOKUP(E39,$A$38:$A$65,$C$38:$C$65)</f>
        <v>15762</v>
      </c>
    </row>
    <row r="40" spans="1:9" x14ac:dyDescent="0.25">
      <c r="A40" s="42" t="str">
        <f t="shared" si="3"/>
        <v>ALMERIA</v>
      </c>
      <c r="B40" s="41">
        <f t="shared" si="4"/>
        <v>2011</v>
      </c>
      <c r="C40" s="41">
        <f t="shared" si="5"/>
        <v>2079</v>
      </c>
      <c r="D40" s="41">
        <f t="shared" si="6"/>
        <v>10</v>
      </c>
      <c r="E40" s="42" t="str">
        <f t="shared" si="2"/>
        <v>BALEARES</v>
      </c>
      <c r="F40" s="42">
        <f t="shared" si="7"/>
        <v>10220</v>
      </c>
      <c r="G40" s="42">
        <f t="shared" si="8"/>
        <v>9272</v>
      </c>
    </row>
    <row r="41" spans="1:9" x14ac:dyDescent="0.25">
      <c r="A41" s="42" t="str">
        <f t="shared" si="3"/>
        <v>AVILES</v>
      </c>
      <c r="B41" s="41">
        <f t="shared" si="4"/>
        <v>859</v>
      </c>
      <c r="C41" s="41">
        <f t="shared" si="5"/>
        <v>739</v>
      </c>
      <c r="D41" s="41">
        <f t="shared" si="6"/>
        <v>25</v>
      </c>
      <c r="E41" s="42" t="str">
        <f t="shared" si="2"/>
        <v>LAS PALMAS</v>
      </c>
      <c r="F41" s="42">
        <f t="shared" si="7"/>
        <v>8601</v>
      </c>
      <c r="G41" s="42">
        <f t="shared" si="8"/>
        <v>9514</v>
      </c>
    </row>
    <row r="42" spans="1:9" x14ac:dyDescent="0.25">
      <c r="A42" s="42" t="str">
        <f t="shared" si="3"/>
        <v>BAHIA DE ALGECIRAS</v>
      </c>
      <c r="B42" s="41">
        <f t="shared" si="4"/>
        <v>18398</v>
      </c>
      <c r="C42" s="41">
        <f t="shared" si="5"/>
        <v>19159</v>
      </c>
      <c r="D42" s="41">
        <f t="shared" si="6"/>
        <v>1</v>
      </c>
      <c r="E42" s="42" t="str">
        <f t="shared" si="2"/>
        <v>CEUTA</v>
      </c>
      <c r="F42" s="42">
        <f t="shared" si="7"/>
        <v>8294</v>
      </c>
      <c r="G42" s="42">
        <f t="shared" si="8"/>
        <v>7352</v>
      </c>
    </row>
    <row r="43" spans="1:9" x14ac:dyDescent="0.25">
      <c r="A43" s="42" t="str">
        <f t="shared" si="3"/>
        <v>BAHIA DE CADIZ</v>
      </c>
      <c r="B43" s="41">
        <f t="shared" si="4"/>
        <v>1500</v>
      </c>
      <c r="C43" s="41">
        <f t="shared" si="5"/>
        <v>1450</v>
      </c>
      <c r="D43" s="41">
        <f t="shared" si="6"/>
        <v>12</v>
      </c>
      <c r="E43" s="42" t="str">
        <f t="shared" si="2"/>
        <v>BARCELONA</v>
      </c>
      <c r="F43" s="42">
        <f t="shared" si="7"/>
        <v>8167</v>
      </c>
      <c r="G43" s="42">
        <f t="shared" si="8"/>
        <v>7477</v>
      </c>
    </row>
    <row r="44" spans="1:9" x14ac:dyDescent="0.25">
      <c r="A44" s="42" t="str">
        <f t="shared" si="3"/>
        <v>BALEARES</v>
      </c>
      <c r="B44" s="41">
        <f t="shared" si="4"/>
        <v>10220</v>
      </c>
      <c r="C44" s="41">
        <f t="shared" si="5"/>
        <v>9272</v>
      </c>
      <c r="D44" s="41">
        <f t="shared" si="6"/>
        <v>3</v>
      </c>
      <c r="E44" s="42" t="str">
        <f t="shared" si="2"/>
        <v>VALENCIA</v>
      </c>
      <c r="F44" s="42">
        <f t="shared" si="7"/>
        <v>5865</v>
      </c>
      <c r="G44" s="42">
        <f t="shared" si="8"/>
        <v>5481</v>
      </c>
    </row>
    <row r="45" spans="1:9" x14ac:dyDescent="0.25">
      <c r="A45" s="42" t="str">
        <f t="shared" si="3"/>
        <v>BARCELONA</v>
      </c>
      <c r="B45" s="41">
        <f t="shared" si="4"/>
        <v>8167</v>
      </c>
      <c r="C45" s="41">
        <f t="shared" si="5"/>
        <v>7477</v>
      </c>
      <c r="D45" s="41">
        <f t="shared" si="6"/>
        <v>6</v>
      </c>
      <c r="E45" s="42" t="str">
        <f t="shared" si="2"/>
        <v>BILBAO</v>
      </c>
      <c r="F45" s="42">
        <f t="shared" si="7"/>
        <v>3079</v>
      </c>
      <c r="G45" s="42">
        <f t="shared" si="8"/>
        <v>2952</v>
      </c>
    </row>
    <row r="46" spans="1:9" x14ac:dyDescent="0.25">
      <c r="A46" s="42" t="str">
        <f t="shared" si="3"/>
        <v>BILBAO</v>
      </c>
      <c r="B46" s="41">
        <f t="shared" si="4"/>
        <v>3079</v>
      </c>
      <c r="C46" s="41">
        <f t="shared" si="5"/>
        <v>2952</v>
      </c>
      <c r="D46" s="41">
        <f t="shared" si="6"/>
        <v>8</v>
      </c>
      <c r="E46" s="42" t="str">
        <f t="shared" si="2"/>
        <v>TARRAGONA</v>
      </c>
      <c r="F46" s="42">
        <f t="shared" si="7"/>
        <v>2125</v>
      </c>
      <c r="G46" s="42">
        <f t="shared" si="8"/>
        <v>2243</v>
      </c>
    </row>
    <row r="47" spans="1:9" x14ac:dyDescent="0.25">
      <c r="A47" s="42" t="str">
        <f t="shared" si="3"/>
        <v>CARTAGENA</v>
      </c>
      <c r="B47" s="41">
        <f t="shared" si="4"/>
        <v>1427</v>
      </c>
      <c r="C47" s="41">
        <f t="shared" si="5"/>
        <v>1445</v>
      </c>
      <c r="D47" s="41">
        <f t="shared" si="6"/>
        <v>13</v>
      </c>
      <c r="E47" s="42" t="str">
        <f t="shared" si="2"/>
        <v>ALMERIA</v>
      </c>
      <c r="F47" s="42">
        <f t="shared" si="7"/>
        <v>2011</v>
      </c>
      <c r="G47" s="42">
        <f t="shared" si="8"/>
        <v>2079</v>
      </c>
    </row>
    <row r="48" spans="1:9" x14ac:dyDescent="0.25">
      <c r="A48" s="42" t="str">
        <f t="shared" si="3"/>
        <v>CASTELLON</v>
      </c>
      <c r="B48" s="41">
        <f t="shared" si="4"/>
        <v>1063</v>
      </c>
      <c r="C48" s="41">
        <f t="shared" si="5"/>
        <v>985</v>
      </c>
      <c r="D48" s="41">
        <f t="shared" si="6"/>
        <v>21</v>
      </c>
      <c r="E48" s="42" t="str">
        <f t="shared" si="2"/>
        <v>VIGO</v>
      </c>
      <c r="F48" s="42">
        <f t="shared" si="7"/>
        <v>2005</v>
      </c>
      <c r="G48" s="42">
        <f t="shared" si="8"/>
        <v>1891</v>
      </c>
    </row>
    <row r="49" spans="1:7" x14ac:dyDescent="0.25">
      <c r="A49" s="42" t="str">
        <f t="shared" si="3"/>
        <v>CEUTA</v>
      </c>
      <c r="B49" s="41">
        <f t="shared" si="4"/>
        <v>8294</v>
      </c>
      <c r="C49" s="41">
        <f t="shared" si="5"/>
        <v>7352</v>
      </c>
      <c r="D49" s="41">
        <f t="shared" si="6"/>
        <v>5</v>
      </c>
      <c r="E49" s="42" t="str">
        <f t="shared" si="2"/>
        <v>BAHIA DE CADIZ</v>
      </c>
      <c r="F49" s="42">
        <f t="shared" si="7"/>
        <v>1500</v>
      </c>
      <c r="G49" s="42">
        <f t="shared" si="8"/>
        <v>1450</v>
      </c>
    </row>
    <row r="50" spans="1:7" x14ac:dyDescent="0.25">
      <c r="A50" s="42" t="str">
        <f t="shared" si="3"/>
        <v>FERROL-SAN CIBRAO</v>
      </c>
      <c r="B50" s="41">
        <f t="shared" si="4"/>
        <v>946</v>
      </c>
      <c r="C50" s="41">
        <f t="shared" si="5"/>
        <v>864</v>
      </c>
      <c r="D50" s="41">
        <f t="shared" si="6"/>
        <v>23</v>
      </c>
      <c r="E50" s="42" t="str">
        <f t="shared" si="2"/>
        <v>CARTAGENA</v>
      </c>
      <c r="F50" s="42">
        <f t="shared" si="7"/>
        <v>1427</v>
      </c>
      <c r="G50" s="42">
        <f t="shared" si="8"/>
        <v>1445</v>
      </c>
    </row>
    <row r="51" spans="1:7" x14ac:dyDescent="0.25">
      <c r="A51" s="42" t="str">
        <f t="shared" si="3"/>
        <v>GIJON</v>
      </c>
      <c r="B51" s="41">
        <f t="shared" si="4"/>
        <v>846</v>
      </c>
      <c r="C51" s="41">
        <f t="shared" si="5"/>
        <v>867</v>
      </c>
      <c r="D51" s="41">
        <f t="shared" si="6"/>
        <v>26</v>
      </c>
      <c r="E51" s="42" t="str">
        <f t="shared" si="2"/>
        <v>MALAGA</v>
      </c>
      <c r="F51" s="42">
        <f t="shared" si="7"/>
        <v>1345</v>
      </c>
      <c r="G51" s="42">
        <f t="shared" si="8"/>
        <v>1492</v>
      </c>
    </row>
    <row r="52" spans="1:7" x14ac:dyDescent="0.25">
      <c r="A52" s="42" t="str">
        <f t="shared" si="3"/>
        <v>HUELVA</v>
      </c>
      <c r="B52" s="41">
        <f t="shared" si="4"/>
        <v>1307</v>
      </c>
      <c r="C52" s="41">
        <f t="shared" si="5"/>
        <v>1315</v>
      </c>
      <c r="D52" s="41">
        <f t="shared" si="6"/>
        <v>15</v>
      </c>
      <c r="E52" s="42" t="str">
        <f t="shared" si="2"/>
        <v>HUELVA</v>
      </c>
      <c r="F52" s="42">
        <f t="shared" si="7"/>
        <v>1307</v>
      </c>
      <c r="G52" s="42">
        <f t="shared" si="8"/>
        <v>1315</v>
      </c>
    </row>
    <row r="53" spans="1:7" x14ac:dyDescent="0.25">
      <c r="A53" s="42" t="str">
        <f t="shared" si="3"/>
        <v>LAS PALMAS</v>
      </c>
      <c r="B53" s="41">
        <f t="shared" si="4"/>
        <v>8601</v>
      </c>
      <c r="C53" s="41">
        <f t="shared" si="5"/>
        <v>9514</v>
      </c>
      <c r="D53" s="41">
        <f t="shared" si="6"/>
        <v>4</v>
      </c>
      <c r="E53" s="42" t="str">
        <f t="shared" si="2"/>
        <v>PASAIA</v>
      </c>
      <c r="F53" s="42">
        <f t="shared" si="7"/>
        <v>1290</v>
      </c>
      <c r="G53" s="42">
        <f t="shared" si="8"/>
        <v>1316</v>
      </c>
    </row>
    <row r="54" spans="1:7" x14ac:dyDescent="0.25">
      <c r="A54" s="42" t="str">
        <f t="shared" si="3"/>
        <v>MALAGA</v>
      </c>
      <c r="B54" s="41">
        <f t="shared" si="4"/>
        <v>1345</v>
      </c>
      <c r="C54" s="41">
        <f t="shared" si="5"/>
        <v>1492</v>
      </c>
      <c r="D54" s="41">
        <f t="shared" si="6"/>
        <v>14</v>
      </c>
      <c r="E54" s="42" t="str">
        <f t="shared" si="2"/>
        <v>SANTANDER</v>
      </c>
      <c r="F54" s="42">
        <f t="shared" si="7"/>
        <v>1289</v>
      </c>
      <c r="G54" s="42">
        <f t="shared" si="8"/>
        <v>1395</v>
      </c>
    </row>
    <row r="55" spans="1:7" x14ac:dyDescent="0.25">
      <c r="A55" s="42" t="str">
        <f t="shared" si="3"/>
        <v>MARIN Y RIA DE PONTEVEDRA</v>
      </c>
      <c r="B55" s="41">
        <f t="shared" si="4"/>
        <v>912</v>
      </c>
      <c r="C55" s="41">
        <f t="shared" si="5"/>
        <v>796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1241</v>
      </c>
      <c r="G55" s="42">
        <f t="shared" si="8"/>
        <v>1179</v>
      </c>
    </row>
    <row r="56" spans="1:7" x14ac:dyDescent="0.25">
      <c r="A56" s="42" t="str">
        <f t="shared" si="3"/>
        <v>MELILLA</v>
      </c>
      <c r="B56" s="41">
        <f t="shared" si="4"/>
        <v>975</v>
      </c>
      <c r="C56" s="41">
        <f t="shared" si="5"/>
        <v>922</v>
      </c>
      <c r="D56" s="41">
        <f t="shared" si="6"/>
        <v>22</v>
      </c>
      <c r="E56" s="42" t="str">
        <f t="shared" si="2"/>
        <v>ALICANTE</v>
      </c>
      <c r="F56" s="42">
        <f t="shared" si="9"/>
        <v>1229</v>
      </c>
      <c r="G56" s="42">
        <f t="shared" si="8"/>
        <v>1134</v>
      </c>
    </row>
    <row r="57" spans="1:7" x14ac:dyDescent="0.25">
      <c r="A57" s="42" t="str">
        <f t="shared" si="3"/>
        <v>MOTRIL</v>
      </c>
      <c r="B57" s="41">
        <f t="shared" si="4"/>
        <v>395</v>
      </c>
      <c r="C57" s="41">
        <f t="shared" si="5"/>
        <v>439</v>
      </c>
      <c r="D57" s="41">
        <f t="shared" si="6"/>
        <v>27</v>
      </c>
      <c r="E57" s="42" t="str">
        <f t="shared" si="2"/>
        <v>A CORUÑA</v>
      </c>
      <c r="F57" s="42">
        <f t="shared" si="9"/>
        <v>1195</v>
      </c>
      <c r="G57" s="42">
        <f t="shared" si="8"/>
        <v>1223</v>
      </c>
    </row>
    <row r="58" spans="1:7" x14ac:dyDescent="0.25">
      <c r="A58" s="42" t="str">
        <f t="shared" si="3"/>
        <v>PASAIA</v>
      </c>
      <c r="B58" s="41">
        <f t="shared" si="4"/>
        <v>1290</v>
      </c>
      <c r="C58" s="41">
        <f t="shared" si="5"/>
        <v>1316</v>
      </c>
      <c r="D58" s="41">
        <f t="shared" si="6"/>
        <v>16</v>
      </c>
      <c r="E58" s="42" t="str">
        <f t="shared" si="2"/>
        <v>CASTELLON</v>
      </c>
      <c r="F58" s="42">
        <f t="shared" si="9"/>
        <v>1063</v>
      </c>
      <c r="G58" s="42">
        <f t="shared" si="8"/>
        <v>985</v>
      </c>
    </row>
    <row r="59" spans="1:7" x14ac:dyDescent="0.25">
      <c r="A59" s="42" t="str">
        <f t="shared" si="3"/>
        <v>SANTA CRUZ DE TENERIFE</v>
      </c>
      <c r="B59" s="41">
        <f t="shared" si="4"/>
        <v>15006</v>
      </c>
      <c r="C59" s="41">
        <f t="shared" si="5"/>
        <v>15762</v>
      </c>
      <c r="D59" s="41">
        <f t="shared" si="6"/>
        <v>2</v>
      </c>
      <c r="E59" s="42" t="str">
        <f t="shared" si="2"/>
        <v>MELILLA</v>
      </c>
      <c r="F59" s="42">
        <f t="shared" si="9"/>
        <v>975</v>
      </c>
      <c r="G59" s="42">
        <f t="shared" si="8"/>
        <v>922</v>
      </c>
    </row>
    <row r="60" spans="1:7" x14ac:dyDescent="0.25">
      <c r="A60" s="42" t="str">
        <f t="shared" si="3"/>
        <v>SANTANDER</v>
      </c>
      <c r="B60" s="41">
        <f t="shared" si="4"/>
        <v>1289</v>
      </c>
      <c r="C60" s="41">
        <f t="shared" si="5"/>
        <v>1395</v>
      </c>
      <c r="D60" s="41">
        <f t="shared" si="6"/>
        <v>17</v>
      </c>
      <c r="E60" s="42" t="str">
        <f t="shared" si="2"/>
        <v>FERROL-SAN CIBRAO</v>
      </c>
      <c r="F60" s="42">
        <f t="shared" si="9"/>
        <v>946</v>
      </c>
      <c r="G60" s="42">
        <f t="shared" si="8"/>
        <v>864</v>
      </c>
    </row>
    <row r="61" spans="1:7" x14ac:dyDescent="0.25">
      <c r="A61" s="42" t="str">
        <f t="shared" si="3"/>
        <v>SEVILLA</v>
      </c>
      <c r="B61" s="41">
        <f t="shared" si="4"/>
        <v>1241</v>
      </c>
      <c r="C61" s="41">
        <f t="shared" si="5"/>
        <v>1179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912</v>
      </c>
      <c r="G61" s="42">
        <f t="shared" si="8"/>
        <v>796</v>
      </c>
    </row>
    <row r="62" spans="1:7" x14ac:dyDescent="0.25">
      <c r="A62" s="42" t="str">
        <f t="shared" si="3"/>
        <v>TARRAGONA</v>
      </c>
      <c r="B62" s="41">
        <f t="shared" si="4"/>
        <v>2125</v>
      </c>
      <c r="C62" s="41">
        <f t="shared" si="5"/>
        <v>2243</v>
      </c>
      <c r="D62" s="41">
        <f t="shared" si="6"/>
        <v>9</v>
      </c>
      <c r="E62" s="42" t="str">
        <f t="shared" si="2"/>
        <v>AVILES</v>
      </c>
      <c r="F62" s="42">
        <f t="shared" si="9"/>
        <v>859</v>
      </c>
      <c r="G62" s="42">
        <f t="shared" si="8"/>
        <v>739</v>
      </c>
    </row>
    <row r="63" spans="1:7" x14ac:dyDescent="0.25">
      <c r="A63" s="42" t="str">
        <f t="shared" si="3"/>
        <v>VALENCIA</v>
      </c>
      <c r="B63" s="41">
        <f t="shared" si="4"/>
        <v>5865</v>
      </c>
      <c r="C63" s="41">
        <f t="shared" si="5"/>
        <v>5481</v>
      </c>
      <c r="D63" s="41">
        <f t="shared" si="6"/>
        <v>7</v>
      </c>
      <c r="E63" s="42" t="str">
        <f t="shared" si="2"/>
        <v>GIJON</v>
      </c>
      <c r="F63" s="42">
        <f t="shared" si="9"/>
        <v>846</v>
      </c>
      <c r="G63" s="42">
        <f t="shared" si="8"/>
        <v>867</v>
      </c>
    </row>
    <row r="64" spans="1:7" x14ac:dyDescent="0.25">
      <c r="A64" s="42" t="str">
        <f t="shared" si="3"/>
        <v>VIGO</v>
      </c>
      <c r="B64" s="41">
        <f t="shared" si="4"/>
        <v>2005</v>
      </c>
      <c r="C64" s="41">
        <f t="shared" si="5"/>
        <v>1891</v>
      </c>
      <c r="D64" s="41">
        <f t="shared" si="6"/>
        <v>11</v>
      </c>
      <c r="E64" s="42" t="str">
        <f t="shared" si="2"/>
        <v>MOTRIL</v>
      </c>
      <c r="F64" s="42">
        <f t="shared" si="9"/>
        <v>395</v>
      </c>
      <c r="G64" s="42">
        <f t="shared" si="8"/>
        <v>439</v>
      </c>
    </row>
    <row r="65" spans="1:7" x14ac:dyDescent="0.25">
      <c r="A65" s="42" t="str">
        <f t="shared" si="3"/>
        <v>VILAGARCIA</v>
      </c>
      <c r="B65" s="41">
        <f t="shared" si="4"/>
        <v>310</v>
      </c>
      <c r="C65" s="41">
        <f t="shared" si="5"/>
        <v>291</v>
      </c>
      <c r="D65" s="41">
        <f t="shared" si="6"/>
        <v>28</v>
      </c>
      <c r="E65" s="42" t="str">
        <f t="shared" si="2"/>
        <v>VILAGARCIA</v>
      </c>
      <c r="F65" s="42">
        <f t="shared" si="9"/>
        <v>310</v>
      </c>
      <c r="G65" s="42">
        <f t="shared" si="8"/>
        <v>291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976799</v>
      </c>
      <c r="C7" s="9">
        <v>996278</v>
      </c>
      <c r="D7" s="9">
        <v>10224364</v>
      </c>
      <c r="E7" s="9">
        <v>10240486</v>
      </c>
      <c r="F7" s="10">
        <f>((E7*100)/D7)-100</f>
        <v>0.15768217954681063</v>
      </c>
      <c r="G7" s="1"/>
      <c r="H7" s="1"/>
      <c r="I7" s="1"/>
    </row>
    <row r="8" spans="1:12" x14ac:dyDescent="0.25">
      <c r="A8" s="11" t="s">
        <v>42</v>
      </c>
      <c r="B8" s="12">
        <v>1009778</v>
      </c>
      <c r="C8" s="12">
        <v>1229364</v>
      </c>
      <c r="D8" s="12">
        <v>12356623</v>
      </c>
      <c r="E8" s="12">
        <v>13033760</v>
      </c>
      <c r="F8" s="13">
        <f t="shared" ref="F8:F35" si="0">((E8*100)/D8)-100</f>
        <v>5.4799519253763691</v>
      </c>
      <c r="G8" s="1"/>
      <c r="H8" s="1"/>
      <c r="I8" s="1"/>
    </row>
    <row r="9" spans="1:12" x14ac:dyDescent="0.25">
      <c r="A9" s="8" t="s">
        <v>43</v>
      </c>
      <c r="B9" s="9">
        <v>1955061</v>
      </c>
      <c r="C9" s="9">
        <v>2687938</v>
      </c>
      <c r="D9" s="9">
        <v>26610357</v>
      </c>
      <c r="E9" s="9">
        <v>24670755</v>
      </c>
      <c r="F9" s="10">
        <f t="shared" si="0"/>
        <v>-7.2888988298804094</v>
      </c>
      <c r="G9" s="1"/>
      <c r="H9" s="1"/>
      <c r="I9" s="1"/>
    </row>
    <row r="10" spans="1:12" x14ac:dyDescent="0.25">
      <c r="A10" s="11" t="s">
        <v>44</v>
      </c>
      <c r="B10" s="12">
        <v>373809</v>
      </c>
      <c r="C10" s="12">
        <v>468925</v>
      </c>
      <c r="D10" s="12">
        <v>3923310</v>
      </c>
      <c r="E10" s="12">
        <v>5249783</v>
      </c>
      <c r="F10" s="13">
        <f t="shared" si="0"/>
        <v>33.810048148119819</v>
      </c>
      <c r="G10" s="1"/>
      <c r="H10" s="1"/>
      <c r="I10" s="1"/>
    </row>
    <row r="11" spans="1:12" x14ac:dyDescent="0.25">
      <c r="A11" s="8" t="s">
        <v>45</v>
      </c>
      <c r="B11" s="9">
        <v>18559334</v>
      </c>
      <c r="C11" s="9">
        <v>20924946</v>
      </c>
      <c r="D11" s="9">
        <v>178834569</v>
      </c>
      <c r="E11" s="9">
        <v>198846421</v>
      </c>
      <c r="F11" s="10">
        <f t="shared" si="0"/>
        <v>11.19014747087293</v>
      </c>
      <c r="G11" s="1"/>
      <c r="H11" s="1"/>
      <c r="I11" s="1"/>
    </row>
    <row r="12" spans="1:12" x14ac:dyDescent="0.25">
      <c r="A12" s="11" t="s">
        <v>46</v>
      </c>
      <c r="B12" s="12">
        <v>1824810</v>
      </c>
      <c r="C12" s="12">
        <v>2057629</v>
      </c>
      <c r="D12" s="12">
        <v>18819877</v>
      </c>
      <c r="E12" s="12">
        <v>20145110</v>
      </c>
      <c r="F12" s="13">
        <f t="shared" si="0"/>
        <v>7.0416666378850437</v>
      </c>
      <c r="G12" s="1"/>
      <c r="H12" s="1"/>
      <c r="I12" s="1"/>
    </row>
    <row r="13" spans="1:12" x14ac:dyDescent="0.25">
      <c r="A13" s="8" t="s">
        <v>47</v>
      </c>
      <c r="B13" s="9">
        <v>11987604</v>
      </c>
      <c r="C13" s="9">
        <v>12483416</v>
      </c>
      <c r="D13" s="9">
        <v>106662651</v>
      </c>
      <c r="E13" s="9">
        <v>112892079</v>
      </c>
      <c r="F13" s="10">
        <f t="shared" si="0"/>
        <v>5.8403086193685567</v>
      </c>
      <c r="G13" s="1"/>
      <c r="H13" s="1"/>
      <c r="I13" s="1"/>
    </row>
    <row r="14" spans="1:12" x14ac:dyDescent="0.25">
      <c r="A14" s="11" t="s">
        <v>48</v>
      </c>
      <c r="B14" s="12">
        <v>17471186</v>
      </c>
      <c r="C14" s="12">
        <v>20709649</v>
      </c>
      <c r="D14" s="12">
        <v>161984276</v>
      </c>
      <c r="E14" s="12">
        <v>183487763</v>
      </c>
      <c r="F14" s="13">
        <f t="shared" si="0"/>
        <v>13.275045906307597</v>
      </c>
      <c r="G14" s="1"/>
      <c r="H14" s="1"/>
      <c r="I14" s="1"/>
    </row>
    <row r="15" spans="1:12" x14ac:dyDescent="0.25">
      <c r="A15" s="8" t="s">
        <v>49</v>
      </c>
      <c r="B15" s="9">
        <v>3967078</v>
      </c>
      <c r="C15" s="9">
        <v>4565551</v>
      </c>
      <c r="D15" s="9">
        <v>37340961</v>
      </c>
      <c r="E15" s="9">
        <v>41404579</v>
      </c>
      <c r="F15" s="10">
        <f t="shared" si="0"/>
        <v>10.882467647257386</v>
      </c>
      <c r="G15" s="1"/>
      <c r="H15" s="1"/>
      <c r="I15" s="1"/>
    </row>
    <row r="16" spans="1:12" x14ac:dyDescent="0.25">
      <c r="A16" s="11" t="s">
        <v>50</v>
      </c>
      <c r="B16" s="12">
        <v>2289841</v>
      </c>
      <c r="C16" s="12">
        <v>2037820</v>
      </c>
      <c r="D16" s="12">
        <v>24375724</v>
      </c>
      <c r="E16" s="12">
        <v>23533038</v>
      </c>
      <c r="F16" s="13">
        <f t="shared" si="0"/>
        <v>-3.457070649470765</v>
      </c>
      <c r="G16" s="1"/>
      <c r="H16" s="1"/>
      <c r="I16" s="1"/>
    </row>
    <row r="17" spans="1:9" x14ac:dyDescent="0.25">
      <c r="A17" s="8" t="s">
        <v>51</v>
      </c>
      <c r="B17" s="9">
        <v>774065</v>
      </c>
      <c r="C17" s="9">
        <v>1188941</v>
      </c>
      <c r="D17" s="9">
        <v>9539527</v>
      </c>
      <c r="E17" s="9">
        <v>10019813</v>
      </c>
      <c r="F17" s="10">
        <f t="shared" si="0"/>
        <v>5.0346940681650096</v>
      </c>
      <c r="G17" s="1"/>
      <c r="H17" s="1"/>
      <c r="I17" s="1"/>
    </row>
    <row r="18" spans="1:9" x14ac:dyDescent="0.25">
      <c r="A18" s="11" t="s">
        <v>52</v>
      </c>
      <c r="B18" s="12">
        <v>4405068</v>
      </c>
      <c r="C18" s="12">
        <v>5736751</v>
      </c>
      <c r="D18" s="12">
        <v>39166244</v>
      </c>
      <c r="E18" s="12">
        <v>48034039</v>
      </c>
      <c r="F18" s="13">
        <f t="shared" si="0"/>
        <v>22.641423058080321</v>
      </c>
      <c r="G18" s="1"/>
      <c r="H18" s="1"/>
      <c r="I18" s="1"/>
    </row>
    <row r="19" spans="1:9" x14ac:dyDescent="0.25">
      <c r="A19" s="8" t="s">
        <v>53</v>
      </c>
      <c r="B19" s="9">
        <v>777831</v>
      </c>
      <c r="C19" s="9">
        <v>906202</v>
      </c>
      <c r="D19" s="9">
        <v>7913773</v>
      </c>
      <c r="E19" s="9">
        <v>8560930</v>
      </c>
      <c r="F19" s="10">
        <f t="shared" si="0"/>
        <v>8.1776037801438122</v>
      </c>
      <c r="G19" s="1"/>
      <c r="H19" s="1"/>
      <c r="I19" s="1"/>
    </row>
    <row r="20" spans="1:9" x14ac:dyDescent="0.25">
      <c r="A20" s="11" t="s">
        <v>54</v>
      </c>
      <c r="B20" s="12">
        <v>1381384</v>
      </c>
      <c r="C20" s="12">
        <v>1373289</v>
      </c>
      <c r="D20" s="12">
        <v>13005011</v>
      </c>
      <c r="E20" s="12">
        <v>11605600</v>
      </c>
      <c r="F20" s="13">
        <f t="shared" si="0"/>
        <v>-10.760552220986199</v>
      </c>
      <c r="G20" s="1"/>
      <c r="H20" s="1"/>
      <c r="I20" s="1"/>
    </row>
    <row r="21" spans="1:9" x14ac:dyDescent="0.25">
      <c r="A21" s="8" t="s">
        <v>55</v>
      </c>
      <c r="B21" s="9">
        <v>1833212</v>
      </c>
      <c r="C21" s="9">
        <v>1695616</v>
      </c>
      <c r="D21" s="9">
        <v>17106610</v>
      </c>
      <c r="E21" s="9">
        <v>17574682</v>
      </c>
      <c r="F21" s="10">
        <f t="shared" si="0"/>
        <v>2.7362054784670988</v>
      </c>
      <c r="G21" s="1"/>
      <c r="H21" s="1"/>
      <c r="I21" s="1"/>
    </row>
    <row r="22" spans="1:9" x14ac:dyDescent="0.25">
      <c r="A22" s="11" t="s">
        <v>56</v>
      </c>
      <c r="B22" s="12">
        <v>11552299</v>
      </c>
      <c r="C22" s="12">
        <v>12323001</v>
      </c>
      <c r="D22" s="12">
        <v>106187262</v>
      </c>
      <c r="E22" s="12">
        <v>110457223</v>
      </c>
      <c r="F22" s="13">
        <f t="shared" si="0"/>
        <v>4.0211612198834104</v>
      </c>
      <c r="G22" s="1"/>
      <c r="H22" s="1"/>
      <c r="I22" s="1"/>
    </row>
    <row r="23" spans="1:9" x14ac:dyDescent="0.25">
      <c r="A23" s="8" t="s">
        <v>57</v>
      </c>
      <c r="B23" s="9">
        <v>2599732</v>
      </c>
      <c r="C23" s="9">
        <v>2342063</v>
      </c>
      <c r="D23" s="9">
        <v>22890836</v>
      </c>
      <c r="E23" s="9">
        <v>22433944</v>
      </c>
      <c r="F23" s="10">
        <f t="shared" si="0"/>
        <v>-1.9959603048136785</v>
      </c>
      <c r="G23" s="1"/>
      <c r="H23" s="1"/>
      <c r="I23" s="1"/>
    </row>
    <row r="24" spans="1:9" x14ac:dyDescent="0.25">
      <c r="A24" s="11" t="s">
        <v>58</v>
      </c>
      <c r="B24" s="12">
        <v>194449</v>
      </c>
      <c r="C24" s="12">
        <v>266667</v>
      </c>
      <c r="D24" s="12">
        <v>2308798</v>
      </c>
      <c r="E24" s="12">
        <v>2389355</v>
      </c>
      <c r="F24" s="13">
        <f t="shared" si="0"/>
        <v>3.4891315740918003</v>
      </c>
      <c r="G24" s="1"/>
      <c r="H24" s="1"/>
      <c r="I24" s="1"/>
    </row>
    <row r="25" spans="1:9" x14ac:dyDescent="0.25">
      <c r="A25" s="8" t="s">
        <v>59</v>
      </c>
      <c r="B25" s="9">
        <v>780115</v>
      </c>
      <c r="C25" s="9">
        <v>1318748</v>
      </c>
      <c r="D25" s="9">
        <v>8007901</v>
      </c>
      <c r="E25" s="9">
        <v>8981010</v>
      </c>
      <c r="F25" s="10">
        <f t="shared" si="0"/>
        <v>12.15186101826184</v>
      </c>
      <c r="G25" s="1"/>
      <c r="H25" s="1"/>
      <c r="I25" s="1"/>
    </row>
    <row r="26" spans="1:9" x14ac:dyDescent="0.25">
      <c r="A26" s="11" t="s">
        <v>60</v>
      </c>
      <c r="B26" s="12">
        <v>348532</v>
      </c>
      <c r="C26" s="12">
        <v>360932</v>
      </c>
      <c r="D26" s="12">
        <v>3402289</v>
      </c>
      <c r="E26" s="12">
        <v>3368947</v>
      </c>
      <c r="F26" s="13">
        <f t="shared" si="0"/>
        <v>-0.9799872967875416</v>
      </c>
      <c r="G26" s="1"/>
      <c r="H26" s="1"/>
      <c r="I26" s="1"/>
    </row>
    <row r="27" spans="1:9" x14ac:dyDescent="0.25">
      <c r="A27" s="8" t="s">
        <v>61</v>
      </c>
      <c r="B27" s="9">
        <v>684569</v>
      </c>
      <c r="C27" s="9">
        <v>758390</v>
      </c>
      <c r="D27" s="9">
        <v>6789390</v>
      </c>
      <c r="E27" s="9">
        <v>6749102</v>
      </c>
      <c r="F27" s="10">
        <f t="shared" si="0"/>
        <v>-0.59339646124320211</v>
      </c>
      <c r="G27" s="1"/>
      <c r="H27" s="1"/>
      <c r="I27" s="1"/>
    </row>
    <row r="28" spans="1:9" x14ac:dyDescent="0.25">
      <c r="A28" s="11" t="s">
        <v>62</v>
      </c>
      <c r="B28" s="12">
        <v>12460586</v>
      </c>
      <c r="C28" s="12">
        <v>14008867</v>
      </c>
      <c r="D28" s="12">
        <v>119498934</v>
      </c>
      <c r="E28" s="12">
        <v>120022100</v>
      </c>
      <c r="F28" s="13">
        <f t="shared" si="0"/>
        <v>0.43779972129290456</v>
      </c>
      <c r="G28" s="1"/>
      <c r="H28" s="1"/>
      <c r="I28" s="1"/>
    </row>
    <row r="29" spans="1:9" x14ac:dyDescent="0.25">
      <c r="A29" s="8" t="s">
        <v>63</v>
      </c>
      <c r="B29" s="9">
        <v>2313489</v>
      </c>
      <c r="C29" s="9">
        <v>2138635</v>
      </c>
      <c r="D29" s="9">
        <v>19161072</v>
      </c>
      <c r="E29" s="9">
        <v>19126339</v>
      </c>
      <c r="F29" s="10">
        <f t="shared" si="0"/>
        <v>-0.18126856367952371</v>
      </c>
      <c r="G29" s="1"/>
      <c r="H29" s="1"/>
      <c r="I29" s="1"/>
    </row>
    <row r="30" spans="1:9" x14ac:dyDescent="0.25">
      <c r="A30" s="11" t="s">
        <v>64</v>
      </c>
      <c r="B30" s="12">
        <v>513412</v>
      </c>
      <c r="C30" s="12">
        <v>424206</v>
      </c>
      <c r="D30" s="12">
        <v>4380782</v>
      </c>
      <c r="E30" s="12">
        <v>4542897</v>
      </c>
      <c r="F30" s="13">
        <f t="shared" si="0"/>
        <v>3.7005950079232406</v>
      </c>
      <c r="G30" s="1"/>
      <c r="H30" s="1"/>
      <c r="I30" s="1"/>
    </row>
    <row r="31" spans="1:9" x14ac:dyDescent="0.25">
      <c r="A31" s="8" t="s">
        <v>65</v>
      </c>
      <c r="B31" s="9">
        <v>3107618</v>
      </c>
      <c r="C31" s="9">
        <v>2840418</v>
      </c>
      <c r="D31" s="9">
        <v>31124294</v>
      </c>
      <c r="E31" s="9">
        <v>30309151</v>
      </c>
      <c r="F31" s="10">
        <f t="shared" si="0"/>
        <v>-2.6189927392409231</v>
      </c>
      <c r="G31" s="1"/>
      <c r="H31" s="1"/>
      <c r="I31" s="1"/>
    </row>
    <row r="32" spans="1:9" x14ac:dyDescent="0.25">
      <c r="A32" s="11" t="s">
        <v>66</v>
      </c>
      <c r="B32" s="12">
        <v>10823423</v>
      </c>
      <c r="C32" s="12">
        <v>10365340</v>
      </c>
      <c r="D32" s="12">
        <v>92599871</v>
      </c>
      <c r="E32" s="12">
        <v>109137364</v>
      </c>
      <c r="F32" s="13">
        <f t="shared" si="0"/>
        <v>17.859088594194688</v>
      </c>
      <c r="G32" s="1"/>
      <c r="H32" s="1"/>
      <c r="I32" s="1"/>
    </row>
    <row r="33" spans="1:9" x14ac:dyDescent="0.25">
      <c r="A33" s="8" t="s">
        <v>67</v>
      </c>
      <c r="B33" s="9">
        <v>2981486</v>
      </c>
      <c r="C33" s="9">
        <v>3129569</v>
      </c>
      <c r="D33" s="9">
        <v>25802715</v>
      </c>
      <c r="E33" s="9">
        <v>27447669</v>
      </c>
      <c r="F33" s="10">
        <f t="shared" si="0"/>
        <v>6.3751198275065235</v>
      </c>
      <c r="G33" s="1"/>
      <c r="H33" s="1"/>
      <c r="I33" s="1"/>
    </row>
    <row r="34" spans="1:9" x14ac:dyDescent="0.25">
      <c r="A34" s="11" t="s">
        <v>68</v>
      </c>
      <c r="B34" s="12">
        <v>144107</v>
      </c>
      <c r="C34" s="12">
        <v>178268</v>
      </c>
      <c r="D34" s="12">
        <v>1545584</v>
      </c>
      <c r="E34" s="12">
        <v>1676049</v>
      </c>
      <c r="F34" s="13">
        <f t="shared" si="0"/>
        <v>8.441145871075264</v>
      </c>
      <c r="G34" s="1"/>
      <c r="H34" s="1"/>
      <c r="I34" s="1"/>
    </row>
    <row r="35" spans="1:9" x14ac:dyDescent="0.25">
      <c r="A35" s="14" t="s">
        <v>69</v>
      </c>
      <c r="B35" s="15">
        <f>SUM(B7:B34)</f>
        <v>118090677</v>
      </c>
      <c r="C35" s="15">
        <f t="shared" ref="C35:E35" si="1">SUM(C7:C34)</f>
        <v>129517419</v>
      </c>
      <c r="D35" s="15">
        <f t="shared" si="1"/>
        <v>1111563605</v>
      </c>
      <c r="E35" s="15">
        <f t="shared" si="1"/>
        <v>1195939988</v>
      </c>
      <c r="F35" s="16">
        <f t="shared" si="0"/>
        <v>7.5907831653052398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10240486</v>
      </c>
      <c r="C38" s="41">
        <f>D7</f>
        <v>10224364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198846421</v>
      </c>
      <c r="G38" s="42">
        <f>LOOKUP(E38,$A$38:$A$65,$C$38:$C$65)</f>
        <v>178834569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13033760</v>
      </c>
      <c r="C39" s="41">
        <f t="shared" ref="C39:C65" si="5">D8</f>
        <v>12356623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183487763</v>
      </c>
      <c r="G39" s="42">
        <f t="shared" ref="G39:G65" si="8">LOOKUP(E39,$A$38:$A$65,$C$38:$C$65)</f>
        <v>161984276</v>
      </c>
    </row>
    <row r="40" spans="1:9" x14ac:dyDescent="0.25">
      <c r="A40" s="42" t="str">
        <f t="shared" si="3"/>
        <v>ALMERIA</v>
      </c>
      <c r="B40" s="41">
        <f t="shared" si="4"/>
        <v>24670755</v>
      </c>
      <c r="C40" s="41">
        <f t="shared" si="5"/>
        <v>26610357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120022100</v>
      </c>
      <c r="G40" s="42">
        <f t="shared" si="8"/>
        <v>119498934</v>
      </c>
    </row>
    <row r="41" spans="1:9" x14ac:dyDescent="0.25">
      <c r="A41" s="42" t="str">
        <f t="shared" si="3"/>
        <v>AVILES</v>
      </c>
      <c r="B41" s="41">
        <f t="shared" si="4"/>
        <v>5249783</v>
      </c>
      <c r="C41" s="41">
        <f t="shared" si="5"/>
        <v>3923310</v>
      </c>
      <c r="D41" s="41">
        <f t="shared" si="6"/>
        <v>24</v>
      </c>
      <c r="E41" s="42" t="str">
        <f t="shared" si="2"/>
        <v>BALEARES</v>
      </c>
      <c r="F41" s="42">
        <f t="shared" si="7"/>
        <v>112892079</v>
      </c>
      <c r="G41" s="42">
        <f t="shared" si="8"/>
        <v>106662651</v>
      </c>
    </row>
    <row r="42" spans="1:9" x14ac:dyDescent="0.25">
      <c r="A42" s="42" t="str">
        <f t="shared" si="3"/>
        <v>BAHIA DE ALGECIRAS</v>
      </c>
      <c r="B42" s="41">
        <f t="shared" si="4"/>
        <v>198846421</v>
      </c>
      <c r="C42" s="41">
        <f t="shared" si="5"/>
        <v>178834569</v>
      </c>
      <c r="D42" s="41">
        <f t="shared" si="6"/>
        <v>1</v>
      </c>
      <c r="E42" s="42" t="str">
        <f t="shared" si="2"/>
        <v>LAS PALMAS</v>
      </c>
      <c r="F42" s="42">
        <f t="shared" si="7"/>
        <v>110457223</v>
      </c>
      <c r="G42" s="42">
        <f t="shared" si="8"/>
        <v>106187262</v>
      </c>
    </row>
    <row r="43" spans="1:9" x14ac:dyDescent="0.25">
      <c r="A43" s="42" t="str">
        <f t="shared" si="3"/>
        <v>BAHIA DE CADIZ</v>
      </c>
      <c r="B43" s="41">
        <f t="shared" si="4"/>
        <v>20145110</v>
      </c>
      <c r="C43" s="41">
        <f t="shared" si="5"/>
        <v>18819877</v>
      </c>
      <c r="D43" s="41">
        <f t="shared" si="6"/>
        <v>14</v>
      </c>
      <c r="E43" s="42" t="str">
        <f t="shared" si="2"/>
        <v>VALENCIA</v>
      </c>
      <c r="F43" s="42">
        <f t="shared" si="7"/>
        <v>109137364</v>
      </c>
      <c r="G43" s="42">
        <f t="shared" si="8"/>
        <v>92599871</v>
      </c>
    </row>
    <row r="44" spans="1:9" x14ac:dyDescent="0.25">
      <c r="A44" s="42" t="str">
        <f t="shared" si="3"/>
        <v>BALEARES</v>
      </c>
      <c r="B44" s="41">
        <f t="shared" si="4"/>
        <v>112892079</v>
      </c>
      <c r="C44" s="41">
        <f t="shared" si="5"/>
        <v>106662651</v>
      </c>
      <c r="D44" s="41">
        <f t="shared" si="6"/>
        <v>4</v>
      </c>
      <c r="E44" s="42" t="str">
        <f t="shared" si="2"/>
        <v>CEUTA</v>
      </c>
      <c r="F44" s="42">
        <f t="shared" si="7"/>
        <v>48034039</v>
      </c>
      <c r="G44" s="42">
        <f t="shared" si="8"/>
        <v>39166244</v>
      </c>
    </row>
    <row r="45" spans="1:9" x14ac:dyDescent="0.25">
      <c r="A45" s="42" t="str">
        <f t="shared" si="3"/>
        <v>BARCELONA</v>
      </c>
      <c r="B45" s="41">
        <f t="shared" si="4"/>
        <v>183487763</v>
      </c>
      <c r="C45" s="41">
        <f t="shared" si="5"/>
        <v>161984276</v>
      </c>
      <c r="D45" s="41">
        <f t="shared" si="6"/>
        <v>2</v>
      </c>
      <c r="E45" s="42" t="str">
        <f t="shared" si="2"/>
        <v>BILBAO</v>
      </c>
      <c r="F45" s="42">
        <f t="shared" si="7"/>
        <v>41404579</v>
      </c>
      <c r="G45" s="42">
        <f t="shared" si="8"/>
        <v>37340961</v>
      </c>
    </row>
    <row r="46" spans="1:9" x14ac:dyDescent="0.25">
      <c r="A46" s="42" t="str">
        <f t="shared" si="3"/>
        <v>BILBAO</v>
      </c>
      <c r="B46" s="41">
        <f t="shared" si="4"/>
        <v>41404579</v>
      </c>
      <c r="C46" s="41">
        <f t="shared" si="5"/>
        <v>37340961</v>
      </c>
      <c r="D46" s="41">
        <f t="shared" si="6"/>
        <v>8</v>
      </c>
      <c r="E46" s="42" t="str">
        <f t="shared" si="2"/>
        <v>TARRAGONA</v>
      </c>
      <c r="F46" s="42">
        <f t="shared" si="7"/>
        <v>30309151</v>
      </c>
      <c r="G46" s="42">
        <f t="shared" si="8"/>
        <v>31124294</v>
      </c>
    </row>
    <row r="47" spans="1:9" x14ac:dyDescent="0.25">
      <c r="A47" s="42" t="str">
        <f t="shared" si="3"/>
        <v>CARTAGENA</v>
      </c>
      <c r="B47" s="41">
        <f t="shared" si="4"/>
        <v>23533038</v>
      </c>
      <c r="C47" s="41">
        <f t="shared" si="5"/>
        <v>24375724</v>
      </c>
      <c r="D47" s="41">
        <f t="shared" si="6"/>
        <v>12</v>
      </c>
      <c r="E47" s="42" t="str">
        <f t="shared" si="2"/>
        <v>VIGO</v>
      </c>
      <c r="F47" s="42">
        <f t="shared" si="7"/>
        <v>27447669</v>
      </c>
      <c r="G47" s="42">
        <f t="shared" si="8"/>
        <v>25802715</v>
      </c>
    </row>
    <row r="48" spans="1:9" x14ac:dyDescent="0.25">
      <c r="A48" s="42" t="str">
        <f t="shared" si="3"/>
        <v>CASTELLON</v>
      </c>
      <c r="B48" s="41">
        <f t="shared" si="4"/>
        <v>10019813</v>
      </c>
      <c r="C48" s="41">
        <f t="shared" si="5"/>
        <v>9539527</v>
      </c>
      <c r="D48" s="41">
        <f t="shared" si="6"/>
        <v>20</v>
      </c>
      <c r="E48" s="42" t="str">
        <f t="shared" si="2"/>
        <v>ALMERIA</v>
      </c>
      <c r="F48" s="42">
        <f t="shared" si="7"/>
        <v>24670755</v>
      </c>
      <c r="G48" s="42">
        <f t="shared" si="8"/>
        <v>26610357</v>
      </c>
    </row>
    <row r="49" spans="1:7" x14ac:dyDescent="0.25">
      <c r="A49" s="42" t="str">
        <f t="shared" si="3"/>
        <v>CEUTA</v>
      </c>
      <c r="B49" s="41">
        <f t="shared" si="4"/>
        <v>48034039</v>
      </c>
      <c r="C49" s="41">
        <f t="shared" si="5"/>
        <v>39166244</v>
      </c>
      <c r="D49" s="41">
        <f t="shared" si="6"/>
        <v>7</v>
      </c>
      <c r="E49" s="42" t="str">
        <f t="shared" si="2"/>
        <v>CARTAGENA</v>
      </c>
      <c r="F49" s="42">
        <f t="shared" si="7"/>
        <v>23533038</v>
      </c>
      <c r="G49" s="42">
        <f t="shared" si="8"/>
        <v>24375724</v>
      </c>
    </row>
    <row r="50" spans="1:7" x14ac:dyDescent="0.25">
      <c r="A50" s="42" t="str">
        <f t="shared" si="3"/>
        <v>FERROL-SAN CIBRAO</v>
      </c>
      <c r="B50" s="41">
        <f t="shared" si="4"/>
        <v>8560930</v>
      </c>
      <c r="C50" s="41">
        <f t="shared" si="5"/>
        <v>7913773</v>
      </c>
      <c r="D50" s="41">
        <f t="shared" si="6"/>
        <v>22</v>
      </c>
      <c r="E50" s="42" t="str">
        <f t="shared" si="2"/>
        <v>MALAGA</v>
      </c>
      <c r="F50" s="42">
        <f t="shared" si="7"/>
        <v>22433944</v>
      </c>
      <c r="G50" s="42">
        <f t="shared" si="8"/>
        <v>22890836</v>
      </c>
    </row>
    <row r="51" spans="1:7" x14ac:dyDescent="0.25">
      <c r="A51" s="42" t="str">
        <f t="shared" si="3"/>
        <v>GIJON</v>
      </c>
      <c r="B51" s="41">
        <f t="shared" si="4"/>
        <v>11605600</v>
      </c>
      <c r="C51" s="41">
        <f t="shared" si="5"/>
        <v>13005011</v>
      </c>
      <c r="D51" s="41">
        <f t="shared" si="6"/>
        <v>18</v>
      </c>
      <c r="E51" s="42" t="str">
        <f t="shared" si="2"/>
        <v>BAHIA DE CADIZ</v>
      </c>
      <c r="F51" s="42">
        <f t="shared" si="7"/>
        <v>20145110</v>
      </c>
      <c r="G51" s="42">
        <f t="shared" si="8"/>
        <v>18819877</v>
      </c>
    </row>
    <row r="52" spans="1:7" x14ac:dyDescent="0.25">
      <c r="A52" s="42" t="str">
        <f t="shared" si="3"/>
        <v>HUELVA</v>
      </c>
      <c r="B52" s="41">
        <f t="shared" si="4"/>
        <v>17574682</v>
      </c>
      <c r="C52" s="41">
        <f t="shared" si="5"/>
        <v>17106610</v>
      </c>
      <c r="D52" s="41">
        <f t="shared" si="6"/>
        <v>16</v>
      </c>
      <c r="E52" s="42" t="str">
        <f t="shared" si="2"/>
        <v>SANTANDER</v>
      </c>
      <c r="F52" s="42">
        <f t="shared" si="7"/>
        <v>19126339</v>
      </c>
      <c r="G52" s="42">
        <f t="shared" si="8"/>
        <v>19161072</v>
      </c>
    </row>
    <row r="53" spans="1:7" x14ac:dyDescent="0.25">
      <c r="A53" s="42" t="str">
        <f t="shared" si="3"/>
        <v>LAS PALMAS</v>
      </c>
      <c r="B53" s="41">
        <f t="shared" si="4"/>
        <v>110457223</v>
      </c>
      <c r="C53" s="41">
        <f t="shared" si="5"/>
        <v>106187262</v>
      </c>
      <c r="D53" s="41">
        <f t="shared" si="6"/>
        <v>5</v>
      </c>
      <c r="E53" s="42" t="str">
        <f t="shared" si="2"/>
        <v>HUELVA</v>
      </c>
      <c r="F53" s="42">
        <f t="shared" si="7"/>
        <v>17574682</v>
      </c>
      <c r="G53" s="42">
        <f t="shared" si="8"/>
        <v>17106610</v>
      </c>
    </row>
    <row r="54" spans="1:7" x14ac:dyDescent="0.25">
      <c r="A54" s="42" t="str">
        <f t="shared" si="3"/>
        <v>MALAGA</v>
      </c>
      <c r="B54" s="41">
        <f t="shared" si="4"/>
        <v>22433944</v>
      </c>
      <c r="C54" s="41">
        <f t="shared" si="5"/>
        <v>22890836</v>
      </c>
      <c r="D54" s="41">
        <f t="shared" si="6"/>
        <v>13</v>
      </c>
      <c r="E54" s="42" t="str">
        <f t="shared" si="2"/>
        <v>ALICANTE</v>
      </c>
      <c r="F54" s="42">
        <f t="shared" si="7"/>
        <v>13033760</v>
      </c>
      <c r="G54" s="42">
        <f t="shared" si="8"/>
        <v>12356623</v>
      </c>
    </row>
    <row r="55" spans="1:7" x14ac:dyDescent="0.25">
      <c r="A55" s="42" t="str">
        <f t="shared" si="3"/>
        <v>MARIN Y RIA DE PONTEVEDRA</v>
      </c>
      <c r="B55" s="41">
        <f t="shared" si="4"/>
        <v>2389355</v>
      </c>
      <c r="C55" s="41">
        <f t="shared" si="5"/>
        <v>2308798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11605600</v>
      </c>
      <c r="G55" s="42">
        <f t="shared" si="8"/>
        <v>13005011</v>
      </c>
    </row>
    <row r="56" spans="1:7" x14ac:dyDescent="0.25">
      <c r="A56" s="42" t="str">
        <f t="shared" si="3"/>
        <v>MELILLA</v>
      </c>
      <c r="B56" s="41">
        <f t="shared" si="4"/>
        <v>8981010</v>
      </c>
      <c r="C56" s="41">
        <f t="shared" si="5"/>
        <v>8007901</v>
      </c>
      <c r="D56" s="41">
        <f t="shared" si="6"/>
        <v>21</v>
      </c>
      <c r="E56" s="42" t="str">
        <f t="shared" si="2"/>
        <v>A CORUÑA</v>
      </c>
      <c r="F56" s="42">
        <f t="shared" si="9"/>
        <v>10240486</v>
      </c>
      <c r="G56" s="42">
        <f t="shared" si="8"/>
        <v>10224364</v>
      </c>
    </row>
    <row r="57" spans="1:7" x14ac:dyDescent="0.25">
      <c r="A57" s="42" t="str">
        <f t="shared" si="3"/>
        <v>MOTRIL</v>
      </c>
      <c r="B57" s="41">
        <f t="shared" si="4"/>
        <v>3368947</v>
      </c>
      <c r="C57" s="41">
        <f t="shared" si="5"/>
        <v>3402289</v>
      </c>
      <c r="D57" s="41">
        <f t="shared" si="6"/>
        <v>26</v>
      </c>
      <c r="E57" s="42" t="str">
        <f t="shared" si="2"/>
        <v>CASTELLON</v>
      </c>
      <c r="F57" s="42">
        <f t="shared" si="9"/>
        <v>10019813</v>
      </c>
      <c r="G57" s="42">
        <f t="shared" si="8"/>
        <v>9539527</v>
      </c>
    </row>
    <row r="58" spans="1:7" x14ac:dyDescent="0.25">
      <c r="A58" s="42" t="str">
        <f t="shared" si="3"/>
        <v>PASAIA</v>
      </c>
      <c r="B58" s="41">
        <f t="shared" si="4"/>
        <v>6749102</v>
      </c>
      <c r="C58" s="41">
        <f t="shared" si="5"/>
        <v>6789390</v>
      </c>
      <c r="D58" s="41">
        <f t="shared" si="6"/>
        <v>23</v>
      </c>
      <c r="E58" s="42" t="str">
        <f t="shared" si="2"/>
        <v>MELILLA</v>
      </c>
      <c r="F58" s="42">
        <f t="shared" si="9"/>
        <v>8981010</v>
      </c>
      <c r="G58" s="42">
        <f t="shared" si="8"/>
        <v>8007901</v>
      </c>
    </row>
    <row r="59" spans="1:7" x14ac:dyDescent="0.25">
      <c r="A59" s="42" t="str">
        <f t="shared" si="3"/>
        <v>SANTA CRUZ DE TENERIFE</v>
      </c>
      <c r="B59" s="41">
        <f t="shared" si="4"/>
        <v>120022100</v>
      </c>
      <c r="C59" s="41">
        <f t="shared" si="5"/>
        <v>119498934</v>
      </c>
      <c r="D59" s="41">
        <f t="shared" si="6"/>
        <v>3</v>
      </c>
      <c r="E59" s="42" t="str">
        <f t="shared" si="2"/>
        <v>FERROL-SAN CIBRAO</v>
      </c>
      <c r="F59" s="42">
        <f t="shared" si="9"/>
        <v>8560930</v>
      </c>
      <c r="G59" s="42">
        <f t="shared" si="8"/>
        <v>7913773</v>
      </c>
    </row>
    <row r="60" spans="1:7" x14ac:dyDescent="0.25">
      <c r="A60" s="42" t="str">
        <f t="shared" si="3"/>
        <v>SANTANDER</v>
      </c>
      <c r="B60" s="41">
        <f t="shared" si="4"/>
        <v>19126339</v>
      </c>
      <c r="C60" s="41">
        <f t="shared" si="5"/>
        <v>19161072</v>
      </c>
      <c r="D60" s="41">
        <f t="shared" si="6"/>
        <v>15</v>
      </c>
      <c r="E60" s="42" t="str">
        <f t="shared" si="2"/>
        <v>PASAIA</v>
      </c>
      <c r="F60" s="42">
        <f t="shared" si="9"/>
        <v>6749102</v>
      </c>
      <c r="G60" s="42">
        <f t="shared" si="8"/>
        <v>6789390</v>
      </c>
    </row>
    <row r="61" spans="1:7" x14ac:dyDescent="0.25">
      <c r="A61" s="42" t="str">
        <f t="shared" si="3"/>
        <v>SEVILLA</v>
      </c>
      <c r="B61" s="41">
        <f t="shared" si="4"/>
        <v>4542897</v>
      </c>
      <c r="C61" s="41">
        <f t="shared" si="5"/>
        <v>4380782</v>
      </c>
      <c r="D61" s="41">
        <f t="shared" si="6"/>
        <v>25</v>
      </c>
      <c r="E61" s="42" t="str">
        <f t="shared" si="2"/>
        <v>AVILES</v>
      </c>
      <c r="F61" s="42">
        <f t="shared" si="9"/>
        <v>5249783</v>
      </c>
      <c r="G61" s="42">
        <f t="shared" si="8"/>
        <v>3923310</v>
      </c>
    </row>
    <row r="62" spans="1:7" x14ac:dyDescent="0.25">
      <c r="A62" s="42" t="str">
        <f t="shared" si="3"/>
        <v>TARRAGONA</v>
      </c>
      <c r="B62" s="41">
        <f t="shared" si="4"/>
        <v>30309151</v>
      </c>
      <c r="C62" s="41">
        <f t="shared" si="5"/>
        <v>31124294</v>
      </c>
      <c r="D62" s="41">
        <f t="shared" si="6"/>
        <v>9</v>
      </c>
      <c r="E62" s="42" t="str">
        <f t="shared" si="2"/>
        <v>SEVILLA</v>
      </c>
      <c r="F62" s="42">
        <f t="shared" si="9"/>
        <v>4542897</v>
      </c>
      <c r="G62" s="42">
        <f t="shared" si="8"/>
        <v>4380782</v>
      </c>
    </row>
    <row r="63" spans="1:7" x14ac:dyDescent="0.25">
      <c r="A63" s="42" t="str">
        <f t="shared" si="3"/>
        <v>VALENCIA</v>
      </c>
      <c r="B63" s="41">
        <f t="shared" si="4"/>
        <v>109137364</v>
      </c>
      <c r="C63" s="41">
        <f t="shared" si="5"/>
        <v>92599871</v>
      </c>
      <c r="D63" s="41">
        <f t="shared" si="6"/>
        <v>6</v>
      </c>
      <c r="E63" s="42" t="str">
        <f t="shared" si="2"/>
        <v>MOTRIL</v>
      </c>
      <c r="F63" s="42">
        <f t="shared" si="9"/>
        <v>3368947</v>
      </c>
      <c r="G63" s="42">
        <f t="shared" si="8"/>
        <v>3402289</v>
      </c>
    </row>
    <row r="64" spans="1:7" x14ac:dyDescent="0.25">
      <c r="A64" s="42" t="str">
        <f t="shared" si="3"/>
        <v>VIGO</v>
      </c>
      <c r="B64" s="41">
        <f t="shared" si="4"/>
        <v>27447669</v>
      </c>
      <c r="C64" s="41">
        <f t="shared" si="5"/>
        <v>25802715</v>
      </c>
      <c r="D64" s="41">
        <f t="shared" si="6"/>
        <v>10</v>
      </c>
      <c r="E64" s="42" t="str">
        <f t="shared" si="2"/>
        <v>MARIN Y RIA DE PONTEVEDRA</v>
      </c>
      <c r="F64" s="42">
        <f t="shared" si="9"/>
        <v>2389355</v>
      </c>
      <c r="G64" s="42">
        <f t="shared" si="8"/>
        <v>2308798</v>
      </c>
    </row>
    <row r="65" spans="1:7" x14ac:dyDescent="0.25">
      <c r="A65" s="42" t="str">
        <f t="shared" si="3"/>
        <v>VILAGARCIA</v>
      </c>
      <c r="B65" s="41">
        <f t="shared" si="4"/>
        <v>1676049</v>
      </c>
      <c r="C65" s="41">
        <f t="shared" si="5"/>
        <v>1545584</v>
      </c>
      <c r="D65" s="41">
        <f t="shared" si="6"/>
        <v>28</v>
      </c>
      <c r="E65" s="42" t="str">
        <f t="shared" si="2"/>
        <v>VILAGARCIA</v>
      </c>
      <c r="F65" s="42">
        <f t="shared" si="9"/>
        <v>1676049</v>
      </c>
      <c r="G65" s="42">
        <f t="shared" si="8"/>
        <v>1545584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5</v>
      </c>
      <c r="C7" s="9">
        <v>7</v>
      </c>
      <c r="D7" s="9">
        <v>54</v>
      </c>
      <c r="E7" s="9">
        <v>60</v>
      </c>
      <c r="F7" s="10">
        <f>((E7*100)/D7)-100</f>
        <v>11.111111111111114</v>
      </c>
      <c r="G7" s="1"/>
      <c r="H7" s="1"/>
      <c r="I7" s="1"/>
    </row>
    <row r="8" spans="1:12" x14ac:dyDescent="0.25">
      <c r="A8" s="11" t="s">
        <v>42</v>
      </c>
      <c r="B8" s="12">
        <v>6</v>
      </c>
      <c r="C8" s="12">
        <v>10</v>
      </c>
      <c r="D8" s="12">
        <v>30</v>
      </c>
      <c r="E8" s="12">
        <v>45</v>
      </c>
      <c r="F8" s="13">
        <f t="shared" ref="F8:F35" si="0">((E8*100)/D8)-100</f>
        <v>50</v>
      </c>
      <c r="G8" s="1"/>
      <c r="H8" s="1"/>
      <c r="I8" s="1"/>
    </row>
    <row r="9" spans="1:12" x14ac:dyDescent="0.25">
      <c r="A9" s="8" t="s">
        <v>43</v>
      </c>
      <c r="B9" s="9">
        <v>3</v>
      </c>
      <c r="C9" s="9">
        <v>7</v>
      </c>
      <c r="D9" s="9">
        <v>42</v>
      </c>
      <c r="E9" s="9">
        <v>39</v>
      </c>
      <c r="F9" s="10">
        <f t="shared" si="0"/>
        <v>-7.1428571428571388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3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23</v>
      </c>
      <c r="C12" s="12">
        <v>32</v>
      </c>
      <c r="D12" s="12">
        <v>187</v>
      </c>
      <c r="E12" s="12">
        <v>231</v>
      </c>
      <c r="F12" s="13">
        <f t="shared" si="0"/>
        <v>23.529411764705884</v>
      </c>
      <c r="G12" s="1"/>
      <c r="H12" s="1"/>
      <c r="I12" s="1"/>
    </row>
    <row r="13" spans="1:12" x14ac:dyDescent="0.25">
      <c r="A13" s="8" t="s">
        <v>47</v>
      </c>
      <c r="B13" s="9">
        <v>114</v>
      </c>
      <c r="C13" s="9">
        <v>99</v>
      </c>
      <c r="D13" s="9">
        <v>637</v>
      </c>
      <c r="E13" s="9">
        <v>610</v>
      </c>
      <c r="F13" s="10">
        <f t="shared" si="0"/>
        <v>-4.2386185243328072</v>
      </c>
      <c r="G13" s="1"/>
      <c r="H13" s="1"/>
      <c r="I13" s="1"/>
    </row>
    <row r="14" spans="1:12" x14ac:dyDescent="0.25">
      <c r="A14" s="11" t="s">
        <v>48</v>
      </c>
      <c r="B14" s="12">
        <v>89</v>
      </c>
      <c r="C14" s="12">
        <v>110</v>
      </c>
      <c r="D14" s="12">
        <v>623</v>
      </c>
      <c r="E14" s="12">
        <v>645</v>
      </c>
      <c r="F14" s="13">
        <f t="shared" si="0"/>
        <v>3.5313001605136378</v>
      </c>
      <c r="G14" s="1"/>
      <c r="H14" s="1"/>
      <c r="I14" s="1"/>
    </row>
    <row r="15" spans="1:12" x14ac:dyDescent="0.25">
      <c r="A15" s="8" t="s">
        <v>49</v>
      </c>
      <c r="B15" s="9">
        <v>1</v>
      </c>
      <c r="C15" s="9">
        <v>2</v>
      </c>
      <c r="D15" s="9">
        <v>21</v>
      </c>
      <c r="E15" s="9">
        <v>20</v>
      </c>
      <c r="F15" s="10">
        <f t="shared" si="0"/>
        <v>-4.7619047619047592</v>
      </c>
      <c r="G15" s="1"/>
      <c r="H15" s="1"/>
      <c r="I15" s="1"/>
    </row>
    <row r="16" spans="1:12" x14ac:dyDescent="0.25">
      <c r="A16" s="11" t="s">
        <v>50</v>
      </c>
      <c r="B16" s="12">
        <v>3</v>
      </c>
      <c r="C16" s="12">
        <v>5</v>
      </c>
      <c r="D16" s="12">
        <v>33</v>
      </c>
      <c r="E16" s="12">
        <v>35</v>
      </c>
      <c r="F16" s="13">
        <f t="shared" si="0"/>
        <v>6.0606060606060623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9</v>
      </c>
      <c r="E18" s="12">
        <v>4</v>
      </c>
      <c r="F18" s="13">
        <f t="shared" si="0"/>
        <v>-55.555555555555557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3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4</v>
      </c>
      <c r="E20" s="12">
        <v>3</v>
      </c>
      <c r="F20" s="13">
        <f t="shared" si="0"/>
        <v>-25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</v>
      </c>
      <c r="E21" s="9">
        <v>10</v>
      </c>
      <c r="F21" s="18">
        <f t="shared" si="0"/>
        <v>400</v>
      </c>
      <c r="G21" s="1"/>
      <c r="H21" s="1"/>
      <c r="I21" s="1"/>
    </row>
    <row r="22" spans="1:9" x14ac:dyDescent="0.25">
      <c r="A22" s="11" t="s">
        <v>56</v>
      </c>
      <c r="B22" s="12">
        <v>41</v>
      </c>
      <c r="C22" s="12">
        <v>37</v>
      </c>
      <c r="D22" s="12">
        <v>268</v>
      </c>
      <c r="E22" s="12">
        <v>238</v>
      </c>
      <c r="F22" s="13">
        <f t="shared" si="0"/>
        <v>-11.194029850746276</v>
      </c>
      <c r="G22" s="1"/>
      <c r="H22" s="1"/>
      <c r="I22" s="1"/>
    </row>
    <row r="23" spans="1:9" x14ac:dyDescent="0.25">
      <c r="A23" s="8" t="s">
        <v>57</v>
      </c>
      <c r="B23" s="9">
        <v>28</v>
      </c>
      <c r="C23" s="9">
        <v>15</v>
      </c>
      <c r="D23" s="9">
        <v>181</v>
      </c>
      <c r="E23" s="9">
        <v>148</v>
      </c>
      <c r="F23" s="10">
        <f t="shared" si="0"/>
        <v>-18.232044198895025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2</v>
      </c>
      <c r="E25" s="9">
        <v>2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60</v>
      </c>
      <c r="B26" s="12">
        <v>4</v>
      </c>
      <c r="C26" s="12">
        <v>3</v>
      </c>
      <c r="D26" s="12">
        <v>26</v>
      </c>
      <c r="E26" s="12">
        <v>18</v>
      </c>
      <c r="F26" s="13">
        <f t="shared" si="0"/>
        <v>-30.769230769230774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45</v>
      </c>
      <c r="C28" s="12">
        <v>34</v>
      </c>
      <c r="D28" s="12">
        <v>258</v>
      </c>
      <c r="E28" s="12">
        <v>225</v>
      </c>
      <c r="F28" s="13">
        <f t="shared" si="0"/>
        <v>-12.79069767441861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11</v>
      </c>
      <c r="E29" s="9">
        <v>12</v>
      </c>
      <c r="F29" s="10">
        <f t="shared" si="0"/>
        <v>9.0909090909090935</v>
      </c>
      <c r="G29" s="1"/>
      <c r="H29" s="1"/>
      <c r="I29" s="1"/>
    </row>
    <row r="30" spans="1:9" x14ac:dyDescent="0.25">
      <c r="A30" s="11" t="s">
        <v>64</v>
      </c>
      <c r="B30" s="12">
        <v>6</v>
      </c>
      <c r="C30" s="12">
        <v>5</v>
      </c>
      <c r="D30" s="12">
        <v>37</v>
      </c>
      <c r="E30" s="12">
        <v>47</v>
      </c>
      <c r="F30" s="13">
        <f t="shared" si="0"/>
        <v>27.027027027027032</v>
      </c>
      <c r="G30" s="1"/>
      <c r="H30" s="1"/>
      <c r="I30" s="1"/>
    </row>
    <row r="31" spans="1:9" x14ac:dyDescent="0.25">
      <c r="A31" s="8" t="s">
        <v>65</v>
      </c>
      <c r="B31" s="9">
        <v>1</v>
      </c>
      <c r="C31" s="9">
        <v>0</v>
      </c>
      <c r="D31" s="9">
        <v>6</v>
      </c>
      <c r="E31" s="9">
        <v>4</v>
      </c>
      <c r="F31" s="10">
        <f t="shared" si="0"/>
        <v>-33.333333333333329</v>
      </c>
      <c r="G31" s="1"/>
      <c r="H31" s="1"/>
      <c r="I31" s="1"/>
    </row>
    <row r="32" spans="1:9" x14ac:dyDescent="0.25">
      <c r="A32" s="11" t="s">
        <v>66</v>
      </c>
      <c r="B32" s="12">
        <v>7</v>
      </c>
      <c r="C32" s="12">
        <v>16</v>
      </c>
      <c r="D32" s="12">
        <v>102</v>
      </c>
      <c r="E32" s="12">
        <v>80</v>
      </c>
      <c r="F32" s="13">
        <f t="shared" si="0"/>
        <v>-21.568627450980387</v>
      </c>
      <c r="G32" s="1"/>
      <c r="H32" s="1"/>
      <c r="I32" s="1"/>
    </row>
    <row r="33" spans="1:9" x14ac:dyDescent="0.25">
      <c r="A33" s="8" t="s">
        <v>67</v>
      </c>
      <c r="B33" s="9">
        <v>15</v>
      </c>
      <c r="C33" s="9">
        <v>14</v>
      </c>
      <c r="D33" s="9">
        <v>91</v>
      </c>
      <c r="E33" s="9">
        <v>93</v>
      </c>
      <c r="F33" s="10">
        <f t="shared" si="0"/>
        <v>2.1978021978022042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1</v>
      </c>
      <c r="D34" s="12">
        <v>12</v>
      </c>
      <c r="E34" s="12">
        <v>17</v>
      </c>
      <c r="F34" s="13">
        <f t="shared" si="0"/>
        <v>41.666666666666657</v>
      </c>
      <c r="G34" s="1"/>
      <c r="H34" s="1"/>
      <c r="I34" s="1"/>
    </row>
    <row r="35" spans="1:9" x14ac:dyDescent="0.25">
      <c r="A35" s="14" t="s">
        <v>69</v>
      </c>
      <c r="B35" s="15">
        <f>SUM(B7:B34)</f>
        <v>391</v>
      </c>
      <c r="C35" s="15">
        <f t="shared" ref="C35:E35" si="1">SUM(C7:C34)</f>
        <v>397</v>
      </c>
      <c r="D35" s="15">
        <f t="shared" si="1"/>
        <v>2636</v>
      </c>
      <c r="E35" s="15">
        <f t="shared" si="1"/>
        <v>2592</v>
      </c>
      <c r="F35" s="16">
        <f t="shared" si="0"/>
        <v>-1.6691957511380906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60</v>
      </c>
      <c r="C38" s="41">
        <f>D7</f>
        <v>54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645</v>
      </c>
      <c r="G38" s="42">
        <f>LOOKUP(E38,$A$38:$A$65,$C$38:$C$65)</f>
        <v>623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</v>
      </c>
      <c r="C39" s="41">
        <f t="shared" ref="C39:C65" si="5">D8</f>
        <v>30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610</v>
      </c>
      <c r="G39" s="42">
        <f t="shared" ref="G39:G65" si="8">LOOKUP(E39,$A$38:$A$65,$C$38:$C$65)</f>
        <v>637</v>
      </c>
    </row>
    <row r="40" spans="1:9" x14ac:dyDescent="0.25">
      <c r="A40" s="42" t="str">
        <f t="shared" si="3"/>
        <v>ALMERIA</v>
      </c>
      <c r="B40" s="41">
        <f t="shared" si="4"/>
        <v>39</v>
      </c>
      <c r="C40" s="41">
        <f t="shared" si="5"/>
        <v>42</v>
      </c>
      <c r="D40" s="41">
        <f t="shared" si="6"/>
        <v>12</v>
      </c>
      <c r="E40" s="42" t="str">
        <f t="shared" si="2"/>
        <v>LAS PALMAS</v>
      </c>
      <c r="F40" s="42">
        <f t="shared" si="7"/>
        <v>238</v>
      </c>
      <c r="G40" s="42">
        <f t="shared" si="8"/>
        <v>268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CADIZ</v>
      </c>
      <c r="F41" s="42">
        <f t="shared" si="7"/>
        <v>231</v>
      </c>
      <c r="G41" s="42">
        <f t="shared" si="8"/>
        <v>187</v>
      </c>
    </row>
    <row r="42" spans="1:9" x14ac:dyDescent="0.25">
      <c r="A42" s="42" t="str">
        <f t="shared" si="3"/>
        <v>BAHIA DE ALGECIRAS</v>
      </c>
      <c r="B42" s="41">
        <f t="shared" si="4"/>
        <v>3</v>
      </c>
      <c r="C42" s="41">
        <f t="shared" si="5"/>
        <v>0</v>
      </c>
      <c r="D42" s="41">
        <f t="shared" si="6"/>
        <v>23</v>
      </c>
      <c r="E42" s="42" t="str">
        <f t="shared" si="2"/>
        <v>SANTA CRUZ DE TENERIFE</v>
      </c>
      <c r="F42" s="42">
        <f t="shared" si="7"/>
        <v>225</v>
      </c>
      <c r="G42" s="42">
        <f t="shared" si="8"/>
        <v>258</v>
      </c>
    </row>
    <row r="43" spans="1:9" x14ac:dyDescent="0.25">
      <c r="A43" s="42" t="str">
        <f t="shared" si="3"/>
        <v>BAHIA DE CADIZ</v>
      </c>
      <c r="B43" s="41">
        <f t="shared" si="4"/>
        <v>231</v>
      </c>
      <c r="C43" s="41">
        <f t="shared" si="5"/>
        <v>187</v>
      </c>
      <c r="D43" s="41">
        <f t="shared" si="6"/>
        <v>4</v>
      </c>
      <c r="E43" s="42" t="str">
        <f t="shared" si="2"/>
        <v>MALAGA</v>
      </c>
      <c r="F43" s="42">
        <f t="shared" si="7"/>
        <v>148</v>
      </c>
      <c r="G43" s="42">
        <f t="shared" si="8"/>
        <v>181</v>
      </c>
    </row>
    <row r="44" spans="1:9" x14ac:dyDescent="0.25">
      <c r="A44" s="42" t="str">
        <f t="shared" si="3"/>
        <v>BALEARES</v>
      </c>
      <c r="B44" s="41">
        <f t="shared" si="4"/>
        <v>610</v>
      </c>
      <c r="C44" s="41">
        <f t="shared" si="5"/>
        <v>637</v>
      </c>
      <c r="D44" s="41">
        <f t="shared" si="6"/>
        <v>2</v>
      </c>
      <c r="E44" s="42" t="str">
        <f t="shared" si="2"/>
        <v>VIGO</v>
      </c>
      <c r="F44" s="42">
        <f t="shared" si="7"/>
        <v>93</v>
      </c>
      <c r="G44" s="42">
        <f t="shared" si="8"/>
        <v>91</v>
      </c>
    </row>
    <row r="45" spans="1:9" x14ac:dyDescent="0.25">
      <c r="A45" s="42" t="str">
        <f t="shared" si="3"/>
        <v>BARCELONA</v>
      </c>
      <c r="B45" s="41">
        <f t="shared" si="4"/>
        <v>645</v>
      </c>
      <c r="C45" s="41">
        <f t="shared" si="5"/>
        <v>623</v>
      </c>
      <c r="D45" s="41">
        <f t="shared" si="6"/>
        <v>1</v>
      </c>
      <c r="E45" s="42" t="str">
        <f t="shared" si="2"/>
        <v>VALENCIA</v>
      </c>
      <c r="F45" s="42">
        <f t="shared" si="7"/>
        <v>80</v>
      </c>
      <c r="G45" s="42">
        <f t="shared" si="8"/>
        <v>102</v>
      </c>
    </row>
    <row r="46" spans="1:9" x14ac:dyDescent="0.25">
      <c r="A46" s="42" t="str">
        <f t="shared" si="3"/>
        <v>BILBAO</v>
      </c>
      <c r="B46" s="41">
        <f t="shared" si="4"/>
        <v>20</v>
      </c>
      <c r="C46" s="41">
        <f t="shared" si="5"/>
        <v>21</v>
      </c>
      <c r="D46" s="41">
        <f t="shared" si="6"/>
        <v>14</v>
      </c>
      <c r="E46" s="42" t="str">
        <f t="shared" si="2"/>
        <v>A CORUÑA</v>
      </c>
      <c r="F46" s="42">
        <f t="shared" si="7"/>
        <v>60</v>
      </c>
      <c r="G46" s="42">
        <f t="shared" si="8"/>
        <v>54</v>
      </c>
    </row>
    <row r="47" spans="1:9" x14ac:dyDescent="0.25">
      <c r="A47" s="42" t="str">
        <f t="shared" si="3"/>
        <v>CARTAGENA</v>
      </c>
      <c r="B47" s="41">
        <f t="shared" si="4"/>
        <v>35</v>
      </c>
      <c r="C47" s="41">
        <f t="shared" si="5"/>
        <v>33</v>
      </c>
      <c r="D47" s="41">
        <f t="shared" si="6"/>
        <v>13</v>
      </c>
      <c r="E47" s="42" t="str">
        <f t="shared" si="2"/>
        <v>SEVILLA</v>
      </c>
      <c r="F47" s="42">
        <f t="shared" si="7"/>
        <v>47</v>
      </c>
      <c r="G47" s="42">
        <f t="shared" si="8"/>
        <v>37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45</v>
      </c>
      <c r="G48" s="42">
        <f t="shared" si="8"/>
        <v>30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9</v>
      </c>
      <c r="D49" s="41">
        <f t="shared" si="6"/>
        <v>20</v>
      </c>
      <c r="E49" s="42" t="str">
        <f t="shared" si="2"/>
        <v>ALMERIA</v>
      </c>
      <c r="F49" s="42">
        <f t="shared" si="7"/>
        <v>39</v>
      </c>
      <c r="G49" s="42">
        <f t="shared" si="8"/>
        <v>42</v>
      </c>
    </row>
    <row r="50" spans="1:7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0</v>
      </c>
      <c r="D50" s="41">
        <f t="shared" si="6"/>
        <v>23</v>
      </c>
      <c r="E50" s="42" t="str">
        <f t="shared" si="2"/>
        <v>CARTAGENA</v>
      </c>
      <c r="F50" s="42">
        <f t="shared" si="7"/>
        <v>35</v>
      </c>
      <c r="G50" s="42">
        <f t="shared" si="8"/>
        <v>33</v>
      </c>
    </row>
    <row r="51" spans="1:7" x14ac:dyDescent="0.25">
      <c r="A51" s="42" t="str">
        <f t="shared" si="3"/>
        <v>GIJON</v>
      </c>
      <c r="B51" s="41">
        <f t="shared" si="4"/>
        <v>3</v>
      </c>
      <c r="C51" s="41">
        <f t="shared" si="5"/>
        <v>4</v>
      </c>
      <c r="D51" s="41">
        <f t="shared" si="6"/>
        <v>23</v>
      </c>
      <c r="E51" s="42" t="str">
        <f t="shared" si="2"/>
        <v>BILBAO</v>
      </c>
      <c r="F51" s="42">
        <f t="shared" si="7"/>
        <v>20</v>
      </c>
      <c r="G51" s="42">
        <f t="shared" si="8"/>
        <v>21</v>
      </c>
    </row>
    <row r="52" spans="1:7" x14ac:dyDescent="0.25">
      <c r="A52" s="42" t="str">
        <f t="shared" si="3"/>
        <v>HUELVA</v>
      </c>
      <c r="B52" s="41">
        <f t="shared" si="4"/>
        <v>10</v>
      </c>
      <c r="C52" s="41">
        <f t="shared" si="5"/>
        <v>2</v>
      </c>
      <c r="D52" s="41">
        <f t="shared" si="6"/>
        <v>18</v>
      </c>
      <c r="E52" s="42" t="str">
        <f t="shared" si="2"/>
        <v>MOTRIL</v>
      </c>
      <c r="F52" s="42">
        <f t="shared" si="7"/>
        <v>18</v>
      </c>
      <c r="G52" s="42">
        <f t="shared" si="8"/>
        <v>26</v>
      </c>
    </row>
    <row r="53" spans="1:7" x14ac:dyDescent="0.25">
      <c r="A53" s="42" t="str">
        <f t="shared" si="3"/>
        <v>LAS PALMAS</v>
      </c>
      <c r="B53" s="41">
        <f t="shared" si="4"/>
        <v>238</v>
      </c>
      <c r="C53" s="41">
        <f t="shared" si="5"/>
        <v>268</v>
      </c>
      <c r="D53" s="41">
        <f t="shared" si="6"/>
        <v>3</v>
      </c>
      <c r="E53" s="42" t="str">
        <f t="shared" si="2"/>
        <v>VILAGARCIA</v>
      </c>
      <c r="F53" s="42">
        <f t="shared" si="7"/>
        <v>17</v>
      </c>
      <c r="G53" s="42">
        <f t="shared" si="8"/>
        <v>12</v>
      </c>
    </row>
    <row r="54" spans="1:7" x14ac:dyDescent="0.25">
      <c r="A54" s="42" t="str">
        <f t="shared" si="3"/>
        <v>MALAGA</v>
      </c>
      <c r="B54" s="41">
        <f t="shared" si="4"/>
        <v>148</v>
      </c>
      <c r="C54" s="41">
        <f t="shared" si="5"/>
        <v>181</v>
      </c>
      <c r="D54" s="41">
        <f t="shared" si="6"/>
        <v>6</v>
      </c>
      <c r="E54" s="42" t="str">
        <f t="shared" si="2"/>
        <v>SANTANDER</v>
      </c>
      <c r="F54" s="42">
        <f t="shared" si="7"/>
        <v>12</v>
      </c>
      <c r="G54" s="42">
        <f t="shared" si="8"/>
        <v>11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HUELVA</v>
      </c>
      <c r="F55" s="42">
        <f t="shared" ref="F55:F65" si="9">LOOKUP(E55,$A$38:$A$65,$B$38:$B$65)</f>
        <v>10</v>
      </c>
      <c r="G55" s="42">
        <f t="shared" si="8"/>
        <v>2</v>
      </c>
    </row>
    <row r="56" spans="1:7" x14ac:dyDescent="0.25">
      <c r="A56" s="42" t="str">
        <f t="shared" si="3"/>
        <v>MELILLA</v>
      </c>
      <c r="B56" s="41">
        <f t="shared" si="4"/>
        <v>2</v>
      </c>
      <c r="C56" s="41">
        <f t="shared" si="5"/>
        <v>2</v>
      </c>
      <c r="D56" s="41">
        <f t="shared" si="6"/>
        <v>24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18</v>
      </c>
      <c r="C57" s="41">
        <f t="shared" si="5"/>
        <v>26</v>
      </c>
      <c r="D57" s="41">
        <f t="shared" si="6"/>
        <v>15</v>
      </c>
      <c r="E57" s="42" t="str">
        <f t="shared" si="2"/>
        <v>CEUTA</v>
      </c>
      <c r="F57" s="42">
        <f t="shared" si="9"/>
        <v>4</v>
      </c>
      <c r="G57" s="42">
        <f t="shared" si="8"/>
        <v>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225</v>
      </c>
      <c r="C59" s="41">
        <f t="shared" si="5"/>
        <v>258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12</v>
      </c>
      <c r="C60" s="41">
        <f t="shared" si="5"/>
        <v>11</v>
      </c>
      <c r="D60" s="41">
        <f t="shared" si="6"/>
        <v>17</v>
      </c>
      <c r="E60" s="42" t="str">
        <f t="shared" si="2"/>
        <v>BAHIA DE ALGECIRAS</v>
      </c>
      <c r="F60" s="42">
        <f t="shared" si="9"/>
        <v>3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47</v>
      </c>
      <c r="C61" s="41">
        <f t="shared" si="5"/>
        <v>37</v>
      </c>
      <c r="D61" s="41">
        <f t="shared" si="6"/>
        <v>10</v>
      </c>
      <c r="E61" s="42" t="str">
        <f t="shared" si="2"/>
        <v>MELILLA</v>
      </c>
      <c r="F61" s="42">
        <f t="shared" si="9"/>
        <v>2</v>
      </c>
      <c r="G61" s="42">
        <f t="shared" si="8"/>
        <v>2</v>
      </c>
    </row>
    <row r="62" spans="1:7" x14ac:dyDescent="0.25">
      <c r="A62" s="42" t="str">
        <f t="shared" si="3"/>
        <v>TARRAGONA</v>
      </c>
      <c r="B62" s="41">
        <f t="shared" si="4"/>
        <v>4</v>
      </c>
      <c r="C62" s="41">
        <f t="shared" si="5"/>
        <v>6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80</v>
      </c>
      <c r="C63" s="41">
        <f t="shared" si="5"/>
        <v>102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93</v>
      </c>
      <c r="C64" s="41">
        <f t="shared" si="5"/>
        <v>91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</v>
      </c>
      <c r="C65" s="41">
        <f t="shared" si="5"/>
        <v>12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</A_x00f1_o>
  </documentManagement>
</p:properties>
</file>

<file path=customXml/itemProps1.xml><?xml version="1.0" encoding="utf-8"?>
<ds:datastoreItem xmlns:ds="http://schemas.openxmlformats.org/officeDocument/2006/customXml" ds:itemID="{4583ACB8-8B36-4B47-8AA1-021CCBF0A424}"/>
</file>

<file path=customXml/itemProps2.xml><?xml version="1.0" encoding="utf-8"?>
<ds:datastoreItem xmlns:ds="http://schemas.openxmlformats.org/officeDocument/2006/customXml" ds:itemID="{7D41FE9F-37DE-48E4-91B7-7525E62BAFBB}"/>
</file>

<file path=customXml/itemProps3.xml><?xml version="1.0" encoding="utf-8"?>
<ds:datastoreItem xmlns:ds="http://schemas.openxmlformats.org/officeDocument/2006/customXml" ds:itemID="{2C386246-9436-49DE-B4E2-F871C5C751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2017-10-06T10:12:41Z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