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37" i="11"/>
  <c r="G37" i="11" s="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B37" i="15"/>
  <c r="F37" i="15" s="1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D47" i="21" s="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D43" i="21" s="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B37" i="7"/>
  <c r="F37" i="7" s="1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55" i="24" l="1"/>
  <c r="D50" i="24"/>
  <c r="D58" i="24"/>
  <c r="D53" i="24"/>
  <c r="D51" i="24"/>
  <c r="D48" i="23"/>
  <c r="D54" i="23"/>
  <c r="D44" i="23"/>
  <c r="D40" i="22"/>
  <c r="D41" i="21"/>
  <c r="D59" i="21"/>
  <c r="D42" i="21"/>
  <c r="D49" i="21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65" i="12" l="1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/>
  <c r="G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<sst xmlns="http://schemas.openxmlformats.org/spreadsheetml/2006/main" count="653" uniqueCount="92">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</sst>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65084860</c:v>
                </c:pt>
                <c:pt idx="1">
                  <c:v>43574425</c:v>
                </c:pt>
                <c:pt idx="2">
                  <c:v>43161891</c:v>
                </c:pt>
                <c:pt idx="3">
                  <c:v>34826991</c:v>
                </c:pt>
                <c:pt idx="4">
                  <c:v>28714744</c:v>
                </c:pt>
                <c:pt idx="5">
                  <c:v>23462671</c:v>
                </c:pt>
                <c:pt idx="6">
                  <c:v>23251997</c:v>
                </c:pt>
                <c:pt idx="7">
                  <c:v>18850050</c:v>
                </c:pt>
                <c:pt idx="8">
                  <c:v>18849682</c:v>
                </c:pt>
                <c:pt idx="9">
                  <c:v>17963533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61162325</c:v>
                </c:pt>
                <c:pt idx="1">
                  <c:v>41255454</c:v>
                </c:pt>
                <c:pt idx="2">
                  <c:v>37787678</c:v>
                </c:pt>
                <c:pt idx="3">
                  <c:v>30995959</c:v>
                </c:pt>
                <c:pt idx="4">
                  <c:v>28576935</c:v>
                </c:pt>
                <c:pt idx="5">
                  <c:v>24594671</c:v>
                </c:pt>
                <c:pt idx="6">
                  <c:v>22928916</c:v>
                </c:pt>
                <c:pt idx="7">
                  <c:v>18249395</c:v>
                </c:pt>
                <c:pt idx="8">
                  <c:v>20397194</c:v>
                </c:pt>
                <c:pt idx="9">
                  <c:v>18076338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60221675</c:v>
                </c:pt>
                <c:pt idx="1">
                  <c:v>42945577</c:v>
                </c:pt>
                <c:pt idx="2">
                  <c:v>42410414</c:v>
                </c:pt>
                <c:pt idx="3">
                  <c:v>33763727</c:v>
                </c:pt>
                <c:pt idx="4">
                  <c:v>28559644</c:v>
                </c:pt>
                <c:pt idx="5">
                  <c:v>23353998</c:v>
                </c:pt>
                <c:pt idx="6">
                  <c:v>21324024</c:v>
                </c:pt>
                <c:pt idx="7">
                  <c:v>18756472</c:v>
                </c:pt>
                <c:pt idx="8">
                  <c:v>18643250</c:v>
                </c:pt>
                <c:pt idx="9">
                  <c:v>17071801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56675172</c:v>
                </c:pt>
                <c:pt idx="1">
                  <c:v>37480053</c:v>
                </c:pt>
                <c:pt idx="2">
                  <c:v>40140726</c:v>
                </c:pt>
                <c:pt idx="3">
                  <c:v>30254560</c:v>
                </c:pt>
                <c:pt idx="4">
                  <c:v>28392837</c:v>
                </c:pt>
                <c:pt idx="5">
                  <c:v>24466745</c:v>
                </c:pt>
                <c:pt idx="6">
                  <c:v>21008230</c:v>
                </c:pt>
                <c:pt idx="7">
                  <c:v>18028011</c:v>
                </c:pt>
                <c:pt idx="8">
                  <c:v>20187922</c:v>
                </c:pt>
                <c:pt idx="9">
                  <c:v>17128785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20264730</c:v>
                </c:pt>
                <c:pt idx="1">
                  <c:v>18780025</c:v>
                </c:pt>
                <c:pt idx="2">
                  <c:v>17642684</c:v>
                </c:pt>
                <c:pt idx="3">
                  <c:v>16871328</c:v>
                </c:pt>
                <c:pt idx="4">
                  <c:v>11744245</c:v>
                </c:pt>
                <c:pt idx="5">
                  <c:v>9449225</c:v>
                </c:pt>
                <c:pt idx="6">
                  <c:v>8715572</c:v>
                </c:pt>
                <c:pt idx="7">
                  <c:v>7521098</c:v>
                </c:pt>
                <c:pt idx="8">
                  <c:v>7281549</c:v>
                </c:pt>
                <c:pt idx="9">
                  <c:v>4090477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18126173</c:v>
                </c:pt>
                <c:pt idx="1">
                  <c:v>17921038</c:v>
                </c:pt>
                <c:pt idx="2">
                  <c:v>18976274</c:v>
                </c:pt>
                <c:pt idx="3">
                  <c:v>16430303</c:v>
                </c:pt>
                <c:pt idx="4">
                  <c:v>11218291</c:v>
                </c:pt>
                <c:pt idx="5">
                  <c:v>11474853</c:v>
                </c:pt>
                <c:pt idx="6">
                  <c:v>8784935</c:v>
                </c:pt>
                <c:pt idx="7">
                  <c:v>7757059</c:v>
                </c:pt>
                <c:pt idx="8">
                  <c:v>8259606</c:v>
                </c:pt>
                <c:pt idx="9">
                  <c:v>4403503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BILBAO</c:v>
                </c:pt>
                <c:pt idx="7">
                  <c:v>CARTAGENA</c:v>
                </c:pt>
                <c:pt idx="8">
                  <c:v>BARCELONA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16857458</c:v>
                </c:pt>
                <c:pt idx="1">
                  <c:v>10371415</c:v>
                </c:pt>
                <c:pt idx="2">
                  <c:v>8094452</c:v>
                </c:pt>
                <c:pt idx="3">
                  <c:v>6463780</c:v>
                </c:pt>
                <c:pt idx="4">
                  <c:v>6421363</c:v>
                </c:pt>
                <c:pt idx="5">
                  <c:v>5516842</c:v>
                </c:pt>
                <c:pt idx="6">
                  <c:v>4988392</c:v>
                </c:pt>
                <c:pt idx="7">
                  <c:v>4742404</c:v>
                </c:pt>
                <c:pt idx="8">
                  <c:v>3845816</c:v>
                </c:pt>
                <c:pt idx="9">
                  <c:v>3834922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BILBAO</c:v>
                </c:pt>
                <c:pt idx="7">
                  <c:v>CARTAGENA</c:v>
                </c:pt>
                <c:pt idx="8">
                  <c:v>BARCELONA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18480475</c:v>
                </c:pt>
                <c:pt idx="1">
                  <c:v>10889383</c:v>
                </c:pt>
                <c:pt idx="2">
                  <c:v>7554448</c:v>
                </c:pt>
                <c:pt idx="3">
                  <c:v>5971955</c:v>
                </c:pt>
                <c:pt idx="4">
                  <c:v>6409523</c:v>
                </c:pt>
                <c:pt idx="5">
                  <c:v>5699560</c:v>
                </c:pt>
                <c:pt idx="6">
                  <c:v>4341773</c:v>
                </c:pt>
                <c:pt idx="7">
                  <c:v>4715595</c:v>
                </c:pt>
                <c:pt idx="8">
                  <c:v>3662879</c:v>
                </c:pt>
                <c:pt idx="9">
                  <c:v>4046968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39011388</c:v>
                </c:pt>
                <c:pt idx="1">
                  <c:v>32649164</c:v>
                </c:pt>
                <c:pt idx="2">
                  <c:v>29115373</c:v>
                </c:pt>
                <c:pt idx="3">
                  <c:v>15707482</c:v>
                </c:pt>
                <c:pt idx="4">
                  <c:v>9192443</c:v>
                </c:pt>
                <c:pt idx="5">
                  <c:v>8510605</c:v>
                </c:pt>
                <c:pt idx="6">
                  <c:v>6666677</c:v>
                </c:pt>
                <c:pt idx="7">
                  <c:v>3591084</c:v>
                </c:pt>
                <c:pt idx="8">
                  <c:v>2749411</c:v>
                </c:pt>
                <c:pt idx="9">
                  <c:v>2291996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36164710</c:v>
                </c:pt>
                <c:pt idx="1">
                  <c:v>30199685</c:v>
                </c:pt>
                <c:pt idx="2">
                  <c:v>25002994</c:v>
                </c:pt>
                <c:pt idx="3">
                  <c:v>14964460</c:v>
                </c:pt>
                <c:pt idx="4">
                  <c:v>8187105</c:v>
                </c:pt>
                <c:pt idx="5">
                  <c:v>7786614</c:v>
                </c:pt>
                <c:pt idx="6">
                  <c:v>6633266</c:v>
                </c:pt>
                <c:pt idx="7">
                  <c:v>3233286</c:v>
                </c:pt>
                <c:pt idx="8">
                  <c:v>2731004</c:v>
                </c:pt>
                <c:pt idx="9">
                  <c:v>2224882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GIJON</c:v>
                </c:pt>
                <c:pt idx="5">
                  <c:v>PASAIA</c:v>
                </c:pt>
                <c:pt idx="6">
                  <c:v>CASTELLON</c:v>
                </c:pt>
                <c:pt idx="7">
                  <c:v>SANTANDER</c:v>
                </c:pt>
                <c:pt idx="8">
                  <c:v>ALMERIA</c:v>
                </c:pt>
                <c:pt idx="9">
                  <c:v>TARRAGONA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80597</c:v>
                </c:pt>
                <c:pt idx="1">
                  <c:v>28297</c:v>
                </c:pt>
                <c:pt idx="2">
                  <c:v>22026</c:v>
                </c:pt>
                <c:pt idx="3">
                  <c:v>13943</c:v>
                </c:pt>
                <c:pt idx="4">
                  <c:v>11858</c:v>
                </c:pt>
                <c:pt idx="5">
                  <c:v>10269</c:v>
                </c:pt>
                <c:pt idx="6">
                  <c:v>8403</c:v>
                </c:pt>
                <c:pt idx="7">
                  <c:v>6368</c:v>
                </c:pt>
                <c:pt idx="8">
                  <c:v>6363</c:v>
                </c:pt>
                <c:pt idx="9">
                  <c:v>4111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GIJON</c:v>
                </c:pt>
                <c:pt idx="5">
                  <c:v>PASAIA</c:v>
                </c:pt>
                <c:pt idx="6">
                  <c:v>CASTELLON</c:v>
                </c:pt>
                <c:pt idx="7">
                  <c:v>SANTANDER</c:v>
                </c:pt>
                <c:pt idx="8">
                  <c:v>ALMERIA</c:v>
                </c:pt>
                <c:pt idx="9">
                  <c:v>TARRAGONA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74791</c:v>
                </c:pt>
                <c:pt idx="1">
                  <c:v>26999</c:v>
                </c:pt>
                <c:pt idx="2">
                  <c:v>24786</c:v>
                </c:pt>
                <c:pt idx="3">
                  <c:v>16497</c:v>
                </c:pt>
                <c:pt idx="4">
                  <c:v>8414</c:v>
                </c:pt>
                <c:pt idx="5">
                  <c:v>11448</c:v>
                </c:pt>
                <c:pt idx="6">
                  <c:v>7099</c:v>
                </c:pt>
                <c:pt idx="7">
                  <c:v>5510</c:v>
                </c:pt>
                <c:pt idx="8">
                  <c:v>5065</c:v>
                </c:pt>
                <c:pt idx="9">
                  <c:v>3832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VIGO</c:v>
                </c:pt>
                <c:pt idx="5">
                  <c:v>CEUTA</c:v>
                </c:pt>
                <c:pt idx="6">
                  <c:v>BALEARES</c:v>
                </c:pt>
                <c:pt idx="7">
                  <c:v>VALENCIA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2809848</c:v>
                </c:pt>
                <c:pt idx="1">
                  <c:v>1923909</c:v>
                </c:pt>
                <c:pt idx="2">
                  <c:v>1160924</c:v>
                </c:pt>
                <c:pt idx="3">
                  <c:v>887957</c:v>
                </c:pt>
                <c:pt idx="4">
                  <c:v>412136</c:v>
                </c:pt>
                <c:pt idx="5">
                  <c:v>350724</c:v>
                </c:pt>
                <c:pt idx="6">
                  <c:v>235373</c:v>
                </c:pt>
                <c:pt idx="7">
                  <c:v>214971</c:v>
                </c:pt>
                <c:pt idx="8">
                  <c:v>194574</c:v>
                </c:pt>
                <c:pt idx="9">
                  <c:v>150989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VIGO</c:v>
                </c:pt>
                <c:pt idx="5">
                  <c:v>CEUTA</c:v>
                </c:pt>
                <c:pt idx="6">
                  <c:v>BALEARES</c:v>
                </c:pt>
                <c:pt idx="7">
                  <c:v>VALENCIA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2585894</c:v>
                </c:pt>
                <c:pt idx="1">
                  <c:v>1915423</c:v>
                </c:pt>
                <c:pt idx="2">
                  <c:v>1111918</c:v>
                </c:pt>
                <c:pt idx="3">
                  <c:v>944359</c:v>
                </c:pt>
                <c:pt idx="4">
                  <c:v>393729</c:v>
                </c:pt>
                <c:pt idx="5">
                  <c:v>367494</c:v>
                </c:pt>
                <c:pt idx="6">
                  <c:v>288233</c:v>
                </c:pt>
                <c:pt idx="7">
                  <c:v>305801</c:v>
                </c:pt>
                <c:pt idx="8">
                  <c:v>200858</c:v>
                </c:pt>
                <c:pt idx="9">
                  <c:v>180266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33072196</c:v>
                </c:pt>
                <c:pt idx="1">
                  <c:v>9915584</c:v>
                </c:pt>
                <c:pt idx="2">
                  <c:v>9884184</c:v>
                </c:pt>
                <c:pt idx="3">
                  <c:v>9172140</c:v>
                </c:pt>
                <c:pt idx="4">
                  <c:v>2549884</c:v>
                </c:pt>
                <c:pt idx="5">
                  <c:v>1888729</c:v>
                </c:pt>
                <c:pt idx="6">
                  <c:v>1025739</c:v>
                </c:pt>
                <c:pt idx="7">
                  <c:v>749691</c:v>
                </c:pt>
                <c:pt idx="8">
                  <c:v>310108</c:v>
                </c:pt>
                <c:pt idx="9">
                  <c:v>166001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30376331</c:v>
                </c:pt>
                <c:pt idx="1">
                  <c:v>9145373</c:v>
                </c:pt>
                <c:pt idx="2">
                  <c:v>7557114</c:v>
                </c:pt>
                <c:pt idx="3">
                  <c:v>8356261</c:v>
                </c:pt>
                <c:pt idx="4">
                  <c:v>2413966</c:v>
                </c:pt>
                <c:pt idx="5">
                  <c:v>1830070</c:v>
                </c:pt>
                <c:pt idx="6">
                  <c:v>1237355</c:v>
                </c:pt>
                <c:pt idx="7">
                  <c:v>393923</c:v>
                </c:pt>
                <c:pt idx="8">
                  <c:v>452455</c:v>
                </c:pt>
                <c:pt idx="9">
                  <c:v>36616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32916528</c:v>
                </c:pt>
                <c:pt idx="1">
                  <c:v>9817059</c:v>
                </c:pt>
                <c:pt idx="2">
                  <c:v>9224348</c:v>
                </c:pt>
                <c:pt idx="3">
                  <c:v>8859443</c:v>
                </c:pt>
                <c:pt idx="4">
                  <c:v>1887476</c:v>
                </c:pt>
                <c:pt idx="5">
                  <c:v>280110</c:v>
                </c:pt>
                <c:pt idx="6">
                  <c:v>129271</c:v>
                </c:pt>
                <c:pt idx="7">
                  <c:v>94681</c:v>
                </c:pt>
                <c:pt idx="8">
                  <c:v>41581</c:v>
                </c:pt>
                <c:pt idx="9">
                  <c:v>12528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30320184</c:v>
                </c:pt>
                <c:pt idx="1">
                  <c:v>8993165</c:v>
                </c:pt>
                <c:pt idx="2">
                  <c:v>7316643</c:v>
                </c:pt>
                <c:pt idx="3">
                  <c:v>8223508</c:v>
                </c:pt>
                <c:pt idx="4">
                  <c:v>1829853</c:v>
                </c:pt>
                <c:pt idx="5">
                  <c:v>415556</c:v>
                </c:pt>
                <c:pt idx="6">
                  <c:v>138188</c:v>
                </c:pt>
                <c:pt idx="7">
                  <c:v>30579</c:v>
                </c:pt>
                <c:pt idx="8">
                  <c:v>45101</c:v>
                </c:pt>
                <c:pt idx="9">
                  <c:v>14932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35177935</c:v>
                </c:pt>
                <c:pt idx="1">
                  <c:v>25606286</c:v>
                </c:pt>
                <c:pt idx="2">
                  <c:v>20597982</c:v>
                </c:pt>
                <c:pt idx="3">
                  <c:v>12464416</c:v>
                </c:pt>
                <c:pt idx="4">
                  <c:v>5121570</c:v>
                </c:pt>
                <c:pt idx="5">
                  <c:v>3266310</c:v>
                </c:pt>
                <c:pt idx="6">
                  <c:v>2148022</c:v>
                </c:pt>
                <c:pt idx="7">
                  <c:v>1949159</c:v>
                </c:pt>
                <c:pt idx="8">
                  <c:v>1291569</c:v>
                </c:pt>
                <c:pt idx="9">
                  <c:v>1159356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32464552</c:v>
                </c:pt>
                <c:pt idx="1">
                  <c:v>24006944</c:v>
                </c:pt>
                <c:pt idx="2">
                  <c:v>18293228</c:v>
                </c:pt>
                <c:pt idx="3">
                  <c:v>11783212</c:v>
                </c:pt>
                <c:pt idx="4">
                  <c:v>4938312</c:v>
                </c:pt>
                <c:pt idx="5">
                  <c:v>3318086</c:v>
                </c:pt>
                <c:pt idx="6">
                  <c:v>1943878</c:v>
                </c:pt>
                <c:pt idx="7">
                  <c:v>1851662</c:v>
                </c:pt>
                <c:pt idx="8">
                  <c:v>1286783</c:v>
                </c:pt>
                <c:pt idx="9">
                  <c:v>1049576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9099752</c:v>
                </c:pt>
                <c:pt idx="1">
                  <c:v>8703696</c:v>
                </c:pt>
                <c:pt idx="2">
                  <c:v>3818569</c:v>
                </c:pt>
                <c:pt idx="3">
                  <c:v>3534726</c:v>
                </c:pt>
                <c:pt idx="4">
                  <c:v>3434205</c:v>
                </c:pt>
                <c:pt idx="5">
                  <c:v>2770114</c:v>
                </c:pt>
                <c:pt idx="6">
                  <c:v>1568057</c:v>
                </c:pt>
                <c:pt idx="7">
                  <c:v>1001691</c:v>
                </c:pt>
                <c:pt idx="8">
                  <c:v>870957</c:v>
                </c:pt>
                <c:pt idx="9">
                  <c:v>796529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7896709</c:v>
                </c:pt>
                <c:pt idx="1">
                  <c:v>7171589</c:v>
                </c:pt>
                <c:pt idx="2">
                  <c:v>3451253</c:v>
                </c:pt>
                <c:pt idx="3">
                  <c:v>3360317</c:v>
                </c:pt>
                <c:pt idx="4">
                  <c:v>3375574</c:v>
                </c:pt>
                <c:pt idx="5">
                  <c:v>2692792</c:v>
                </c:pt>
                <c:pt idx="6">
                  <c:v>1604882</c:v>
                </c:pt>
                <c:pt idx="7">
                  <c:v>875291</c:v>
                </c:pt>
                <c:pt idx="8">
                  <c:v>825410</c:v>
                </c:pt>
                <c:pt idx="9">
                  <c:v>764095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2901671</c:v>
                </c:pt>
                <c:pt idx="1">
                  <c:v>2398968</c:v>
                </c:pt>
                <c:pt idx="2">
                  <c:v>2126024</c:v>
                </c:pt>
                <c:pt idx="3">
                  <c:v>1188886</c:v>
                </c:pt>
                <c:pt idx="4">
                  <c:v>475888</c:v>
                </c:pt>
                <c:pt idx="5">
                  <c:v>425789</c:v>
                </c:pt>
                <c:pt idx="6">
                  <c:v>320860</c:v>
                </c:pt>
                <c:pt idx="7">
                  <c:v>208643</c:v>
                </c:pt>
                <c:pt idx="8">
                  <c:v>188622</c:v>
                </c:pt>
                <c:pt idx="9">
                  <c:v>155740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2921528.02</c:v>
                </c:pt>
                <c:pt idx="1">
                  <c:v>2203372</c:v>
                </c:pt>
                <c:pt idx="2">
                  <c:v>1908033</c:v>
                </c:pt>
                <c:pt idx="3">
                  <c:v>1108546</c:v>
                </c:pt>
                <c:pt idx="4">
                  <c:v>450456</c:v>
                </c:pt>
                <c:pt idx="5">
                  <c:v>418253</c:v>
                </c:pt>
                <c:pt idx="6">
                  <c:v>223210</c:v>
                </c:pt>
                <c:pt idx="7">
                  <c:v>188272</c:v>
                </c:pt>
                <c:pt idx="8">
                  <c:v>181388</c:v>
                </c:pt>
                <c:pt idx="9">
                  <c:v>147741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2570425</c:v>
                </c:pt>
                <c:pt idx="1">
                  <c:v>786784</c:v>
                </c:pt>
                <c:pt idx="2">
                  <c:v>729816</c:v>
                </c:pt>
                <c:pt idx="3">
                  <c:v>702750</c:v>
                </c:pt>
                <c:pt idx="4">
                  <c:v>310913</c:v>
                </c:pt>
                <c:pt idx="5">
                  <c:v>21978</c:v>
                </c:pt>
                <c:pt idx="6">
                  <c:v>20546</c:v>
                </c:pt>
                <c:pt idx="7">
                  <c:v>7582</c:v>
                </c:pt>
                <c:pt idx="8">
                  <c:v>3030</c:v>
                </c:pt>
                <c:pt idx="9">
                  <c:v>1054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2683645.9700000002</c:v>
                </c:pt>
                <c:pt idx="1">
                  <c:v>650490</c:v>
                </c:pt>
                <c:pt idx="2">
                  <c:v>625762</c:v>
                </c:pt>
                <c:pt idx="3">
                  <c:v>635827</c:v>
                </c:pt>
                <c:pt idx="4">
                  <c:v>220634</c:v>
                </c:pt>
                <c:pt idx="5">
                  <c:v>14147</c:v>
                </c:pt>
                <c:pt idx="6">
                  <c:v>29587</c:v>
                </c:pt>
                <c:pt idx="7">
                  <c:v>7442</c:v>
                </c:pt>
                <c:pt idx="8">
                  <c:v>3613</c:v>
                </c:pt>
                <c:pt idx="9">
                  <c:v>1295.5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MALAGA</c:v>
                </c:pt>
                <c:pt idx="9">
                  <c:v>ALICANTE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5262383</c:v>
                </c:pt>
                <c:pt idx="1">
                  <c:v>4721784</c:v>
                </c:pt>
                <c:pt idx="2">
                  <c:v>4586471</c:v>
                </c:pt>
                <c:pt idx="3">
                  <c:v>4229645</c:v>
                </c:pt>
                <c:pt idx="4">
                  <c:v>2161573</c:v>
                </c:pt>
                <c:pt idx="5">
                  <c:v>1012752</c:v>
                </c:pt>
                <c:pt idx="6">
                  <c:v>663040</c:v>
                </c:pt>
                <c:pt idx="7">
                  <c:v>401506</c:v>
                </c:pt>
                <c:pt idx="8">
                  <c:v>387135</c:v>
                </c:pt>
                <c:pt idx="9">
                  <c:v>344484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MALAGA</c:v>
                </c:pt>
                <c:pt idx="9">
                  <c:v>ALICANTE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5091085</c:v>
                </c:pt>
                <c:pt idx="1">
                  <c:v>4499684</c:v>
                </c:pt>
                <c:pt idx="2">
                  <c:v>2144254</c:v>
                </c:pt>
                <c:pt idx="3">
                  <c:v>4185123</c:v>
                </c:pt>
                <c:pt idx="4">
                  <c:v>1979191</c:v>
                </c:pt>
                <c:pt idx="5">
                  <c:v>1066462</c:v>
                </c:pt>
                <c:pt idx="6">
                  <c:v>867521</c:v>
                </c:pt>
                <c:pt idx="7">
                  <c:v>365283</c:v>
                </c:pt>
                <c:pt idx="8">
                  <c:v>442726</c:v>
                </c:pt>
                <c:pt idx="9">
                  <c:v>269096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1409594</c:v>
                </c:pt>
                <c:pt idx="1">
                  <c:v>1026129</c:v>
                </c:pt>
                <c:pt idx="2">
                  <c:v>385784</c:v>
                </c:pt>
                <c:pt idx="3">
                  <c:v>297049</c:v>
                </c:pt>
                <c:pt idx="4">
                  <c:v>166352</c:v>
                </c:pt>
                <c:pt idx="5">
                  <c:v>165213</c:v>
                </c:pt>
                <c:pt idx="6">
                  <c:v>126951</c:v>
                </c:pt>
                <c:pt idx="7">
                  <c:v>88170</c:v>
                </c:pt>
                <c:pt idx="8">
                  <c:v>50382</c:v>
                </c:pt>
                <c:pt idx="9">
                  <c:v>37379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1202802</c:v>
                </c:pt>
                <c:pt idx="1">
                  <c:v>1046674</c:v>
                </c:pt>
                <c:pt idx="2">
                  <c:v>432023</c:v>
                </c:pt>
                <c:pt idx="3">
                  <c:v>366787</c:v>
                </c:pt>
                <c:pt idx="4">
                  <c:v>198592</c:v>
                </c:pt>
                <c:pt idx="5">
                  <c:v>123797</c:v>
                </c:pt>
                <c:pt idx="6">
                  <c:v>124490</c:v>
                </c:pt>
                <c:pt idx="7">
                  <c:v>103981</c:v>
                </c:pt>
                <c:pt idx="8">
                  <c:v>33362</c:v>
                </c:pt>
                <c:pt idx="9">
                  <c:v>31825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ALICANTE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1019103</c:v>
                </c:pt>
                <c:pt idx="1">
                  <c:v>628476</c:v>
                </c:pt>
                <c:pt idx="2">
                  <c:v>526599</c:v>
                </c:pt>
                <c:pt idx="3">
                  <c:v>399416</c:v>
                </c:pt>
                <c:pt idx="4">
                  <c:v>240859</c:v>
                </c:pt>
                <c:pt idx="5">
                  <c:v>233350</c:v>
                </c:pt>
                <c:pt idx="6">
                  <c:v>106827</c:v>
                </c:pt>
                <c:pt idx="7">
                  <c:v>65566</c:v>
                </c:pt>
                <c:pt idx="8">
                  <c:v>64382</c:v>
                </c:pt>
                <c:pt idx="9">
                  <c:v>58314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ALICANTE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957542</c:v>
                </c:pt>
                <c:pt idx="1">
                  <c:v>604533</c:v>
                </c:pt>
                <c:pt idx="2">
                  <c:v>464436</c:v>
                </c:pt>
                <c:pt idx="3">
                  <c:v>363561</c:v>
                </c:pt>
                <c:pt idx="4">
                  <c:v>212669</c:v>
                </c:pt>
                <c:pt idx="5">
                  <c:v>246159</c:v>
                </c:pt>
                <c:pt idx="6">
                  <c:v>126666</c:v>
                </c:pt>
                <c:pt idx="7">
                  <c:v>57882</c:v>
                </c:pt>
                <c:pt idx="8">
                  <c:v>50569</c:v>
                </c:pt>
                <c:pt idx="9">
                  <c:v>52405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20498</c:v>
                </c:pt>
                <c:pt idx="1">
                  <c:v>16549</c:v>
                </c:pt>
                <c:pt idx="2">
                  <c:v>10848</c:v>
                </c:pt>
                <c:pt idx="3">
                  <c:v>9609</c:v>
                </c:pt>
                <c:pt idx="4">
                  <c:v>9484</c:v>
                </c:pt>
                <c:pt idx="5">
                  <c:v>8857</c:v>
                </c:pt>
                <c:pt idx="6">
                  <c:v>6500</c:v>
                </c:pt>
                <c:pt idx="7">
                  <c:v>3386</c:v>
                </c:pt>
                <c:pt idx="8">
                  <c:v>2346</c:v>
                </c:pt>
                <c:pt idx="9">
                  <c:v>2196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20845</c:v>
                </c:pt>
                <c:pt idx="1">
                  <c:v>17249</c:v>
                </c:pt>
                <c:pt idx="2">
                  <c:v>9940</c:v>
                </c:pt>
                <c:pt idx="3">
                  <c:v>10440</c:v>
                </c:pt>
                <c:pt idx="4">
                  <c:v>8172</c:v>
                </c:pt>
                <c:pt idx="5">
                  <c:v>8181</c:v>
                </c:pt>
                <c:pt idx="6">
                  <c:v>5983</c:v>
                </c:pt>
                <c:pt idx="7">
                  <c:v>3243</c:v>
                </c:pt>
                <c:pt idx="8">
                  <c:v>2470</c:v>
                </c:pt>
                <c:pt idx="9">
                  <c:v>2073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218731306</c:v>
                </c:pt>
                <c:pt idx="1">
                  <c:v>200793352</c:v>
                </c:pt>
                <c:pt idx="2">
                  <c:v>134337381</c:v>
                </c:pt>
                <c:pt idx="3">
                  <c:v>123687725</c:v>
                </c:pt>
                <c:pt idx="4">
                  <c:v>121168593</c:v>
                </c:pt>
                <c:pt idx="5">
                  <c:v>121129010</c:v>
                </c:pt>
                <c:pt idx="6">
                  <c:v>54282340</c:v>
                </c:pt>
                <c:pt idx="7">
                  <c:v>45397336</c:v>
                </c:pt>
                <c:pt idx="8">
                  <c:v>33420409</c:v>
                </c:pt>
                <c:pt idx="9">
                  <c:v>30096196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195642583</c:v>
                </c:pt>
                <c:pt idx="1">
                  <c:v>177960899</c:v>
                </c:pt>
                <c:pt idx="2">
                  <c:v>131975719</c:v>
                </c:pt>
                <c:pt idx="3">
                  <c:v>118095777</c:v>
                </c:pt>
                <c:pt idx="4">
                  <c:v>101607829</c:v>
                </c:pt>
                <c:pt idx="5">
                  <c:v>114662963</c:v>
                </c:pt>
                <c:pt idx="6">
                  <c:v>44041004</c:v>
                </c:pt>
                <c:pt idx="7">
                  <c:v>40933600</c:v>
                </c:pt>
                <c:pt idx="8">
                  <c:v>34540514</c:v>
                </c:pt>
                <c:pt idx="9">
                  <c:v>28416207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694</c:v>
                </c:pt>
                <c:pt idx="1">
                  <c:v>648</c:v>
                </c:pt>
                <c:pt idx="2">
                  <c:v>308</c:v>
                </c:pt>
                <c:pt idx="3">
                  <c:v>300</c:v>
                </c:pt>
                <c:pt idx="4">
                  <c:v>262</c:v>
                </c:pt>
                <c:pt idx="5">
                  <c:v>168</c:v>
                </c:pt>
                <c:pt idx="6">
                  <c:v>96</c:v>
                </c:pt>
                <c:pt idx="7">
                  <c:v>82</c:v>
                </c:pt>
                <c:pt idx="8">
                  <c:v>63</c:v>
                </c:pt>
                <c:pt idx="9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675</c:v>
                </c:pt>
                <c:pt idx="1">
                  <c:v>668</c:v>
                </c:pt>
                <c:pt idx="2">
                  <c:v>343</c:v>
                </c:pt>
                <c:pt idx="3">
                  <c:v>323</c:v>
                </c:pt>
                <c:pt idx="4">
                  <c:v>209</c:v>
                </c:pt>
                <c:pt idx="5">
                  <c:v>208</c:v>
                </c:pt>
                <c:pt idx="6">
                  <c:v>94</c:v>
                </c:pt>
                <c:pt idx="7">
                  <c:v>106</c:v>
                </c:pt>
                <c:pt idx="8">
                  <c:v>57</c:v>
                </c:pt>
                <c:pt idx="9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39093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2005</v>
      </c>
      <c r="E7" s="58">
        <v>2006</v>
      </c>
      <c r="F7" s="58">
        <v>2005</v>
      </c>
      <c r="G7" s="58">
        <v>2006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11631007</v>
      </c>
      <c r="E8" s="61">
        <v>11413674</v>
      </c>
      <c r="F8" s="61">
        <v>132332223</v>
      </c>
      <c r="G8" s="61">
        <v>134743480</v>
      </c>
      <c r="H8" s="61">
        <v>2411257</v>
      </c>
      <c r="I8" s="62">
        <f>((G8*100/F8)-100)</f>
        <v>1.8221238526311225</v>
      </c>
    </row>
    <row r="9" spans="1:9" x14ac:dyDescent="0.25">
      <c r="A9" s="63"/>
      <c r="B9" s="64"/>
      <c r="C9" s="60" t="s">
        <v>15</v>
      </c>
      <c r="D9" s="61">
        <v>9885886</v>
      </c>
      <c r="E9" s="61">
        <v>9854680</v>
      </c>
      <c r="F9" s="61">
        <v>105082775</v>
      </c>
      <c r="G9" s="61">
        <v>103607150</v>
      </c>
      <c r="H9" s="61">
        <v>-1475625</v>
      </c>
      <c r="I9" s="62">
        <f t="shared" ref="I9:I19" si="0">((G9*100/F9)-100)</f>
        <v>-1.4042501256747357</v>
      </c>
    </row>
    <row r="10" spans="1:9" x14ac:dyDescent="0.25">
      <c r="A10" s="63"/>
      <c r="B10" s="59" t="s">
        <v>16</v>
      </c>
      <c r="C10" s="60" t="s">
        <v>17</v>
      </c>
      <c r="D10" s="61">
        <v>4743397</v>
      </c>
      <c r="E10" s="61">
        <v>5087785</v>
      </c>
      <c r="F10" s="61">
        <v>48228048</v>
      </c>
      <c r="G10" s="61">
        <v>54457192</v>
      </c>
      <c r="H10" s="61">
        <v>6229144</v>
      </c>
      <c r="I10" s="62">
        <f t="shared" si="0"/>
        <v>12.916019325517794</v>
      </c>
    </row>
    <row r="11" spans="1:9" x14ac:dyDescent="0.25">
      <c r="A11" s="63"/>
      <c r="B11" s="63"/>
      <c r="C11" s="60" t="s">
        <v>18</v>
      </c>
      <c r="D11" s="61">
        <v>9495779</v>
      </c>
      <c r="E11" s="61">
        <v>10515882</v>
      </c>
      <c r="F11" s="61">
        <v>104145339</v>
      </c>
      <c r="G11" s="61">
        <v>112673826</v>
      </c>
      <c r="H11" s="61">
        <v>8528487</v>
      </c>
      <c r="I11" s="62">
        <f t="shared" si="0"/>
        <v>8.1890241866705082</v>
      </c>
    </row>
    <row r="12" spans="1:9" x14ac:dyDescent="0.25">
      <c r="A12" s="64"/>
      <c r="B12" s="64"/>
      <c r="C12" s="60" t="s">
        <v>2</v>
      </c>
      <c r="D12" s="61">
        <v>14239176</v>
      </c>
      <c r="E12" s="61">
        <v>15603667</v>
      </c>
      <c r="F12" s="61">
        <v>152373387</v>
      </c>
      <c r="G12" s="61">
        <v>167131018</v>
      </c>
      <c r="H12" s="61">
        <v>14757631</v>
      </c>
      <c r="I12" s="62">
        <f t="shared" si="0"/>
        <v>9.685176191561581</v>
      </c>
    </row>
    <row r="13" spans="1:9" x14ac:dyDescent="0.25">
      <c r="A13" s="65"/>
      <c r="B13" s="65"/>
      <c r="C13" s="66" t="s">
        <v>2</v>
      </c>
      <c r="D13" s="67">
        <v>35756069</v>
      </c>
      <c r="E13" s="67">
        <v>36872021</v>
      </c>
      <c r="F13" s="67">
        <v>389788385</v>
      </c>
      <c r="G13" s="67">
        <v>405481648</v>
      </c>
      <c r="H13" s="67">
        <v>15693263</v>
      </c>
      <c r="I13" s="68">
        <f t="shared" si="0"/>
        <v>4.0260981609290383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16974</v>
      </c>
      <c r="E14" s="61">
        <v>15393</v>
      </c>
      <c r="F14" s="61">
        <v>216448</v>
      </c>
      <c r="G14" s="61">
        <v>221469</v>
      </c>
      <c r="H14" s="61">
        <v>5021</v>
      </c>
      <c r="I14" s="62">
        <f t="shared" si="0"/>
        <v>2.3197257539917189</v>
      </c>
    </row>
    <row r="15" spans="1:9" x14ac:dyDescent="0.25">
      <c r="A15" s="63"/>
      <c r="B15" s="59" t="s">
        <v>7</v>
      </c>
      <c r="C15" s="60" t="s">
        <v>8</v>
      </c>
      <c r="D15" s="61">
        <v>596659</v>
      </c>
      <c r="E15" s="61">
        <v>574588</v>
      </c>
      <c r="F15" s="61">
        <v>6366613</v>
      </c>
      <c r="G15" s="61">
        <v>6518970</v>
      </c>
      <c r="H15" s="61">
        <v>152357</v>
      </c>
      <c r="I15" s="62">
        <f t="shared" si="0"/>
        <v>2.3930620567011118</v>
      </c>
    </row>
    <row r="16" spans="1:9" x14ac:dyDescent="0.25">
      <c r="A16" s="63"/>
      <c r="B16" s="64"/>
      <c r="C16" s="60" t="s">
        <v>9</v>
      </c>
      <c r="D16" s="61">
        <v>250197</v>
      </c>
      <c r="E16" s="61">
        <v>249818</v>
      </c>
      <c r="F16" s="61">
        <v>2992221</v>
      </c>
      <c r="G16" s="61">
        <v>2915278</v>
      </c>
      <c r="H16" s="61">
        <v>-76943</v>
      </c>
      <c r="I16" s="62">
        <f t="shared" si="0"/>
        <v>-2.5714343960556363</v>
      </c>
    </row>
    <row r="17" spans="1:9" x14ac:dyDescent="0.25">
      <c r="A17" s="64"/>
      <c r="B17" s="69" t="s">
        <v>10</v>
      </c>
      <c r="C17" s="60" t="s">
        <v>11</v>
      </c>
      <c r="D17" s="61">
        <v>213671</v>
      </c>
      <c r="E17" s="61">
        <v>201503</v>
      </c>
      <c r="F17" s="61">
        <v>3090958</v>
      </c>
      <c r="G17" s="61">
        <v>3362014</v>
      </c>
      <c r="H17" s="61">
        <v>271056</v>
      </c>
      <c r="I17" s="62">
        <f t="shared" si="0"/>
        <v>8.7693200619354883</v>
      </c>
    </row>
    <row r="18" spans="1:9" x14ac:dyDescent="0.25">
      <c r="A18" s="70"/>
      <c r="B18" s="70"/>
      <c r="C18" s="66" t="s">
        <v>2</v>
      </c>
      <c r="D18" s="67">
        <v>1077501</v>
      </c>
      <c r="E18" s="67">
        <v>1041302</v>
      </c>
      <c r="F18" s="67">
        <v>12666240</v>
      </c>
      <c r="G18" s="67">
        <v>13017731</v>
      </c>
      <c r="H18" s="67">
        <v>351491</v>
      </c>
      <c r="I18" s="68">
        <f t="shared" si="0"/>
        <v>2.7750224218078898</v>
      </c>
    </row>
    <row r="19" spans="1:9" x14ac:dyDescent="0.25">
      <c r="A19" s="71"/>
      <c r="B19" s="71"/>
      <c r="C19" s="72" t="s">
        <v>1</v>
      </c>
      <c r="D19" s="73">
        <f>+D13+D18</f>
        <v>36833570</v>
      </c>
      <c r="E19" s="73">
        <f t="shared" ref="E19:G19" si="1">+E13+E18</f>
        <v>37913323</v>
      </c>
      <c r="F19" s="73">
        <f t="shared" si="1"/>
        <v>402454625</v>
      </c>
      <c r="G19" s="73">
        <f t="shared" si="1"/>
        <v>418499379</v>
      </c>
      <c r="H19" s="73">
        <f t="shared" ref="H9:H19" si="2">G19-F19</f>
        <v>16044754</v>
      </c>
      <c r="I19" s="74">
        <f t="shared" si="0"/>
        <v>3.9867237207175776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5416305</v>
      </c>
      <c r="E21" s="61">
        <v>6311025</v>
      </c>
      <c r="F21" s="61">
        <v>61984677</v>
      </c>
      <c r="G21" s="61">
        <v>69180619</v>
      </c>
      <c r="H21" s="61">
        <v>7195942</v>
      </c>
      <c r="I21" s="62">
        <f t="shared" ref="I21:I31" si="3">((G21*100/F21)-100)</f>
        <v>11.609227228852063</v>
      </c>
    </row>
    <row r="22" spans="1:9" x14ac:dyDescent="0.25">
      <c r="A22" s="63"/>
      <c r="B22" s="64"/>
      <c r="C22" s="60" t="s">
        <v>22</v>
      </c>
      <c r="D22" s="61">
        <v>4933818</v>
      </c>
      <c r="E22" s="61">
        <v>5756473</v>
      </c>
      <c r="F22" s="61">
        <v>57364367</v>
      </c>
      <c r="G22" s="61">
        <v>63271454</v>
      </c>
      <c r="H22" s="61">
        <v>5907087</v>
      </c>
      <c r="I22" s="62">
        <f t="shared" si="3"/>
        <v>10.297484848041648</v>
      </c>
    </row>
    <row r="23" spans="1:9" x14ac:dyDescent="0.25">
      <c r="A23" s="63"/>
      <c r="B23" s="69" t="s">
        <v>23</v>
      </c>
      <c r="C23" s="60" t="s">
        <v>24</v>
      </c>
      <c r="D23" s="61">
        <v>3450388</v>
      </c>
      <c r="E23" s="61">
        <v>3655383</v>
      </c>
      <c r="F23" s="61">
        <v>36018585</v>
      </c>
      <c r="G23" s="61">
        <v>39575854</v>
      </c>
      <c r="H23" s="61">
        <v>3557269</v>
      </c>
      <c r="I23" s="62">
        <f t="shared" si="3"/>
        <v>9.8762041873660564</v>
      </c>
    </row>
    <row r="24" spans="1:9" x14ac:dyDescent="0.25">
      <c r="A24" s="63"/>
      <c r="B24" s="59" t="s">
        <v>25</v>
      </c>
      <c r="C24" s="60" t="s">
        <v>26</v>
      </c>
      <c r="D24" s="61">
        <v>920126.52</v>
      </c>
      <c r="E24" s="61">
        <v>985398.5</v>
      </c>
      <c r="F24" s="61">
        <v>10130486.02</v>
      </c>
      <c r="G24" s="61">
        <v>10832684</v>
      </c>
      <c r="H24" s="61">
        <v>702197.98000000045</v>
      </c>
      <c r="I24" s="62">
        <f t="shared" si="3"/>
        <v>6.9315329848310654</v>
      </c>
    </row>
    <row r="25" spans="1:9" x14ac:dyDescent="0.25">
      <c r="A25" s="63"/>
      <c r="B25" s="63"/>
      <c r="C25" s="60" t="s">
        <v>21</v>
      </c>
      <c r="D25" s="61">
        <v>384845.01</v>
      </c>
      <c r="E25" s="61">
        <v>446205</v>
      </c>
      <c r="F25" s="61">
        <v>4875726.47</v>
      </c>
      <c r="G25" s="61">
        <v>5156233</v>
      </c>
      <c r="H25" s="61">
        <v>280506.53000000026</v>
      </c>
      <c r="I25" s="62">
        <f t="shared" si="3"/>
        <v>5.7531227751584737</v>
      </c>
    </row>
    <row r="26" spans="1:9" x14ac:dyDescent="0.25">
      <c r="A26" s="63"/>
      <c r="B26" s="59" t="s">
        <v>27</v>
      </c>
      <c r="C26" s="60" t="s">
        <v>28</v>
      </c>
      <c r="D26" s="61">
        <v>1308900</v>
      </c>
      <c r="E26" s="61">
        <v>3487889</v>
      </c>
      <c r="F26" s="61">
        <v>21926796</v>
      </c>
      <c r="G26" s="61">
        <v>24831444</v>
      </c>
      <c r="H26" s="61">
        <v>2904648</v>
      </c>
      <c r="I26" s="62">
        <f t="shared" si="3"/>
        <v>13.247024325852252</v>
      </c>
    </row>
    <row r="27" spans="1:9" x14ac:dyDescent="0.25">
      <c r="A27" s="63"/>
      <c r="B27" s="64"/>
      <c r="C27" s="60" t="s">
        <v>29</v>
      </c>
      <c r="D27" s="61">
        <v>306771</v>
      </c>
      <c r="E27" s="61">
        <v>359139</v>
      </c>
      <c r="F27" s="61">
        <v>3802316</v>
      </c>
      <c r="G27" s="61">
        <v>3863755</v>
      </c>
      <c r="H27" s="61">
        <v>61439</v>
      </c>
      <c r="I27" s="62">
        <f t="shared" si="3"/>
        <v>1.6158309830114064</v>
      </c>
    </row>
    <row r="28" spans="1:9" x14ac:dyDescent="0.25">
      <c r="A28" s="63"/>
      <c r="B28" s="69" t="s">
        <v>30</v>
      </c>
      <c r="C28" s="60" t="s">
        <v>31</v>
      </c>
      <c r="D28" s="61">
        <v>172239</v>
      </c>
      <c r="E28" s="61">
        <v>194936</v>
      </c>
      <c r="F28" s="61">
        <v>3268442</v>
      </c>
      <c r="G28" s="61">
        <v>3470489</v>
      </c>
      <c r="H28" s="61">
        <v>202047</v>
      </c>
      <c r="I28" s="62">
        <f t="shared" si="3"/>
        <v>6.1817526515691554</v>
      </c>
    </row>
    <row r="29" spans="1:9" x14ac:dyDescent="0.25">
      <c r="A29" s="63"/>
      <c r="B29" s="59" t="s">
        <v>32</v>
      </c>
      <c r="C29" s="60" t="s">
        <v>33</v>
      </c>
      <c r="D29" s="61">
        <v>9405</v>
      </c>
      <c r="E29" s="61">
        <v>10404</v>
      </c>
      <c r="F29" s="61">
        <v>110439</v>
      </c>
      <c r="G29" s="61">
        <v>112310</v>
      </c>
      <c r="H29" s="61">
        <v>1871</v>
      </c>
      <c r="I29" s="62">
        <f t="shared" si="3"/>
        <v>1.694147900651032</v>
      </c>
    </row>
    <row r="30" spans="1:9" x14ac:dyDescent="0.25">
      <c r="A30" s="63"/>
      <c r="B30" s="63"/>
      <c r="C30" s="60" t="s">
        <v>34</v>
      </c>
      <c r="D30" s="61">
        <v>109426706</v>
      </c>
      <c r="E30" s="61">
        <v>121933703</v>
      </c>
      <c r="F30" s="61">
        <v>1220990311</v>
      </c>
      <c r="G30" s="61">
        <v>1317937164</v>
      </c>
      <c r="H30" s="61">
        <v>96946853</v>
      </c>
      <c r="I30" s="62">
        <f t="shared" si="3"/>
        <v>7.9400182070732228</v>
      </c>
    </row>
    <row r="31" spans="1:9" x14ac:dyDescent="0.25">
      <c r="A31" s="76"/>
      <c r="B31" s="77"/>
      <c r="C31" s="60" t="s">
        <v>35</v>
      </c>
      <c r="D31" s="61">
        <v>304</v>
      </c>
      <c r="E31" s="61">
        <v>319</v>
      </c>
      <c r="F31" s="61">
        <v>2939</v>
      </c>
      <c r="G31" s="61">
        <v>2911</v>
      </c>
      <c r="H31" s="61">
        <v>-28</v>
      </c>
      <c r="I31" s="62">
        <f t="shared" si="3"/>
        <v>-0.95270500170126127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1"/>
    <mergeCell ref="B21:B22"/>
    <mergeCell ref="B24:B25"/>
    <mergeCell ref="B26:B27"/>
    <mergeCell ref="B29:B31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1191224</v>
      </c>
      <c r="C7" s="37">
        <v>1224623</v>
      </c>
      <c r="D7" s="37">
        <v>13197742</v>
      </c>
      <c r="E7" s="37">
        <v>12795803</v>
      </c>
      <c r="F7" s="10">
        <f>((E7*100)/D7)-100</f>
        <v>-3.0455133916089636</v>
      </c>
      <c r="G7" s="1"/>
      <c r="H7" s="1"/>
      <c r="I7" s="1"/>
    </row>
    <row r="8" spans="1:12" x14ac:dyDescent="0.25">
      <c r="A8" s="11" t="s">
        <v>42</v>
      </c>
      <c r="B8" s="38">
        <v>360156</v>
      </c>
      <c r="C8" s="38">
        <v>390492</v>
      </c>
      <c r="D8" s="38">
        <v>3215081</v>
      </c>
      <c r="E8" s="38">
        <v>3415275</v>
      </c>
      <c r="F8" s="13">
        <f t="shared" ref="F8:F35" si="0">((E8*100)/D8)-100</f>
        <v>6.2267171495834788</v>
      </c>
      <c r="G8" s="1"/>
      <c r="H8" s="1"/>
      <c r="I8" s="1"/>
    </row>
    <row r="9" spans="1:12" x14ac:dyDescent="0.25">
      <c r="A9" s="8" t="s">
        <v>43</v>
      </c>
      <c r="B9" s="37">
        <v>464026</v>
      </c>
      <c r="C9" s="37">
        <v>673450</v>
      </c>
      <c r="D9" s="37">
        <v>6324270</v>
      </c>
      <c r="E9" s="37">
        <v>6179643</v>
      </c>
      <c r="F9" s="10">
        <f t="shared" si="0"/>
        <v>-2.2868568230009174</v>
      </c>
      <c r="G9" s="1"/>
      <c r="H9" s="1"/>
      <c r="I9" s="1"/>
    </row>
    <row r="10" spans="1:12" x14ac:dyDescent="0.25">
      <c r="A10" s="11" t="s">
        <v>44</v>
      </c>
      <c r="B10" s="38">
        <v>494953</v>
      </c>
      <c r="C10" s="38">
        <v>462729</v>
      </c>
      <c r="D10" s="38">
        <v>4542542</v>
      </c>
      <c r="E10" s="38">
        <v>5576519</v>
      </c>
      <c r="F10" s="13">
        <f t="shared" si="0"/>
        <v>22.762079029759107</v>
      </c>
      <c r="G10" s="1"/>
      <c r="H10" s="1"/>
      <c r="I10" s="1"/>
    </row>
    <row r="11" spans="1:12" x14ac:dyDescent="0.25">
      <c r="A11" s="8" t="s">
        <v>45</v>
      </c>
      <c r="B11" s="37">
        <v>5325457</v>
      </c>
      <c r="C11" s="37">
        <v>5707577</v>
      </c>
      <c r="D11" s="37">
        <v>61162325</v>
      </c>
      <c r="E11" s="37">
        <v>65084860</v>
      </c>
      <c r="F11" s="10">
        <f t="shared" si="0"/>
        <v>6.4133189835409325</v>
      </c>
      <c r="G11" s="1"/>
      <c r="H11" s="1"/>
      <c r="I11" s="1"/>
    </row>
    <row r="12" spans="1:12" x14ac:dyDescent="0.25">
      <c r="A12" s="11" t="s">
        <v>46</v>
      </c>
      <c r="B12" s="38">
        <v>480450</v>
      </c>
      <c r="C12" s="38">
        <v>435930</v>
      </c>
      <c r="D12" s="38">
        <v>5297715</v>
      </c>
      <c r="E12" s="38">
        <v>5455702</v>
      </c>
      <c r="F12" s="13">
        <f t="shared" si="0"/>
        <v>2.9821725026733219</v>
      </c>
      <c r="G12" s="1"/>
      <c r="H12" s="1"/>
      <c r="I12" s="1"/>
    </row>
    <row r="13" spans="1:12" x14ac:dyDescent="0.25">
      <c r="A13" s="8" t="s">
        <v>47</v>
      </c>
      <c r="B13" s="37">
        <v>1097484</v>
      </c>
      <c r="C13" s="37">
        <v>1055581</v>
      </c>
      <c r="D13" s="37">
        <v>12633012</v>
      </c>
      <c r="E13" s="37">
        <v>13539908</v>
      </c>
      <c r="F13" s="10">
        <f t="shared" si="0"/>
        <v>7.1787789008670302</v>
      </c>
      <c r="G13" s="1"/>
      <c r="H13" s="1"/>
      <c r="I13" s="1"/>
    </row>
    <row r="14" spans="1:12" x14ac:dyDescent="0.25">
      <c r="A14" s="11" t="s">
        <v>48</v>
      </c>
      <c r="B14" s="38">
        <v>3860137</v>
      </c>
      <c r="C14" s="38">
        <v>4139866</v>
      </c>
      <c r="D14" s="38">
        <v>41255454</v>
      </c>
      <c r="E14" s="38">
        <v>43574425</v>
      </c>
      <c r="F14" s="13">
        <f t="shared" si="0"/>
        <v>5.6210046797691291</v>
      </c>
      <c r="G14" s="1"/>
      <c r="H14" s="1"/>
      <c r="I14" s="1"/>
    </row>
    <row r="15" spans="1:12" x14ac:dyDescent="0.25">
      <c r="A15" s="8" t="s">
        <v>49</v>
      </c>
      <c r="B15" s="37">
        <v>2895686</v>
      </c>
      <c r="C15" s="37">
        <v>3057473</v>
      </c>
      <c r="D15" s="37">
        <v>30995959</v>
      </c>
      <c r="E15" s="37">
        <v>34826991</v>
      </c>
      <c r="F15" s="10">
        <f t="shared" si="0"/>
        <v>12.359778898920339</v>
      </c>
      <c r="G15" s="1"/>
      <c r="H15" s="1"/>
      <c r="I15" s="1"/>
    </row>
    <row r="16" spans="1:12" x14ac:dyDescent="0.25">
      <c r="A16" s="11" t="s">
        <v>50</v>
      </c>
      <c r="B16" s="38">
        <v>2333593</v>
      </c>
      <c r="C16" s="38">
        <v>2045797</v>
      </c>
      <c r="D16" s="38">
        <v>24594671</v>
      </c>
      <c r="E16" s="38">
        <v>23462671</v>
      </c>
      <c r="F16" s="13">
        <f t="shared" si="0"/>
        <v>-4.6026230641589052</v>
      </c>
      <c r="G16" s="1"/>
      <c r="H16" s="1"/>
      <c r="I16" s="1"/>
    </row>
    <row r="17" spans="1:9" x14ac:dyDescent="0.25">
      <c r="A17" s="8" t="s">
        <v>51</v>
      </c>
      <c r="B17" s="37">
        <v>987001</v>
      </c>
      <c r="C17" s="37">
        <v>928659</v>
      </c>
      <c r="D17" s="37">
        <v>12341480</v>
      </c>
      <c r="E17" s="37">
        <v>11919153</v>
      </c>
      <c r="F17" s="10">
        <f t="shared" si="0"/>
        <v>-3.4220125949237854</v>
      </c>
      <c r="G17" s="1"/>
      <c r="H17" s="1"/>
      <c r="I17" s="1"/>
    </row>
    <row r="18" spans="1:9" x14ac:dyDescent="0.25">
      <c r="A18" s="11" t="s">
        <v>52</v>
      </c>
      <c r="B18" s="38">
        <v>215806</v>
      </c>
      <c r="C18" s="38">
        <v>172697</v>
      </c>
      <c r="D18" s="38">
        <v>1776402</v>
      </c>
      <c r="E18" s="38">
        <v>2123139</v>
      </c>
      <c r="F18" s="13">
        <f t="shared" si="0"/>
        <v>19.519061563767664</v>
      </c>
      <c r="G18" s="1"/>
      <c r="H18" s="1"/>
      <c r="I18" s="1"/>
    </row>
    <row r="19" spans="1:9" x14ac:dyDescent="0.25">
      <c r="A19" s="8" t="s">
        <v>53</v>
      </c>
      <c r="B19" s="37">
        <v>934179</v>
      </c>
      <c r="C19" s="37">
        <v>923169</v>
      </c>
      <c r="D19" s="37">
        <v>8815028</v>
      </c>
      <c r="E19" s="37">
        <v>9468983</v>
      </c>
      <c r="F19" s="10">
        <f t="shared" si="0"/>
        <v>7.4186378080704856</v>
      </c>
      <c r="G19" s="1"/>
      <c r="H19" s="1"/>
      <c r="I19" s="1"/>
    </row>
    <row r="20" spans="1:9" x14ac:dyDescent="0.25">
      <c r="A20" s="11" t="s">
        <v>54</v>
      </c>
      <c r="B20" s="38">
        <v>1620285</v>
      </c>
      <c r="C20" s="38">
        <v>1835235</v>
      </c>
      <c r="D20" s="38">
        <v>20397194</v>
      </c>
      <c r="E20" s="38">
        <v>18849682</v>
      </c>
      <c r="F20" s="13">
        <f t="shared" si="0"/>
        <v>-7.5868867060832059</v>
      </c>
      <c r="G20" s="1"/>
      <c r="H20" s="1"/>
      <c r="I20" s="1"/>
    </row>
    <row r="21" spans="1:9" x14ac:dyDescent="0.25">
      <c r="A21" s="8" t="s">
        <v>55</v>
      </c>
      <c r="B21" s="37">
        <v>1495693</v>
      </c>
      <c r="C21" s="37">
        <v>1834817</v>
      </c>
      <c r="D21" s="37">
        <v>18249395</v>
      </c>
      <c r="E21" s="37">
        <v>18850050</v>
      </c>
      <c r="F21" s="10">
        <f t="shared" si="0"/>
        <v>3.2913693851220813</v>
      </c>
      <c r="G21" s="1"/>
      <c r="H21" s="1"/>
      <c r="I21" s="1"/>
    </row>
    <row r="22" spans="1:9" x14ac:dyDescent="0.25">
      <c r="A22" s="11" t="s">
        <v>56</v>
      </c>
      <c r="B22" s="38">
        <v>1980038</v>
      </c>
      <c r="C22" s="38">
        <v>2278211</v>
      </c>
      <c r="D22" s="38">
        <v>22928916</v>
      </c>
      <c r="E22" s="38">
        <v>23251997</v>
      </c>
      <c r="F22" s="13">
        <f t="shared" si="0"/>
        <v>1.4090548371322882</v>
      </c>
      <c r="G22" s="1"/>
      <c r="H22" s="1"/>
      <c r="I22" s="1"/>
    </row>
    <row r="23" spans="1:9" x14ac:dyDescent="0.25">
      <c r="A23" s="8" t="s">
        <v>57</v>
      </c>
      <c r="B23" s="37">
        <v>433384</v>
      </c>
      <c r="C23" s="37">
        <v>151010</v>
      </c>
      <c r="D23" s="37">
        <v>4323176</v>
      </c>
      <c r="E23" s="37">
        <v>3940480</v>
      </c>
      <c r="F23" s="10">
        <f t="shared" si="0"/>
        <v>-8.8521957005682879</v>
      </c>
      <c r="G23" s="1"/>
      <c r="H23" s="1"/>
      <c r="I23" s="1"/>
    </row>
    <row r="24" spans="1:9" x14ac:dyDescent="0.25">
      <c r="A24" s="11" t="s">
        <v>58</v>
      </c>
      <c r="B24" s="38">
        <v>169918</v>
      </c>
      <c r="C24" s="38">
        <v>169236</v>
      </c>
      <c r="D24" s="38">
        <v>1775849</v>
      </c>
      <c r="E24" s="38">
        <v>1717834</v>
      </c>
      <c r="F24" s="13">
        <f t="shared" si="0"/>
        <v>-3.2668881194290691</v>
      </c>
      <c r="G24" s="1"/>
      <c r="H24" s="1"/>
      <c r="I24" s="1"/>
    </row>
    <row r="25" spans="1:9" x14ac:dyDescent="0.25">
      <c r="A25" s="8" t="s">
        <v>59</v>
      </c>
      <c r="B25" s="37">
        <v>60546</v>
      </c>
      <c r="C25" s="37">
        <v>67630</v>
      </c>
      <c r="D25" s="37">
        <v>743952</v>
      </c>
      <c r="E25" s="37">
        <v>766067</v>
      </c>
      <c r="F25" s="10">
        <f t="shared" si="0"/>
        <v>2.9726380196571824</v>
      </c>
      <c r="G25" s="1"/>
      <c r="H25" s="1"/>
      <c r="I25" s="1"/>
    </row>
    <row r="26" spans="1:9" x14ac:dyDescent="0.25">
      <c r="A26" s="11" t="s">
        <v>60</v>
      </c>
      <c r="B26" s="38">
        <v>200763</v>
      </c>
      <c r="C26" s="38">
        <v>211131</v>
      </c>
      <c r="D26" s="38">
        <v>2497024</v>
      </c>
      <c r="E26" s="38">
        <v>2636484</v>
      </c>
      <c r="F26" s="13">
        <f t="shared" si="0"/>
        <v>5.5850484416649522</v>
      </c>
      <c r="G26" s="1"/>
      <c r="H26" s="1"/>
      <c r="I26" s="1"/>
    </row>
    <row r="27" spans="1:9" x14ac:dyDescent="0.25">
      <c r="A27" s="8" t="s">
        <v>61</v>
      </c>
      <c r="B27" s="37">
        <v>537287</v>
      </c>
      <c r="C27" s="37">
        <v>470065</v>
      </c>
      <c r="D27" s="37">
        <v>4949358</v>
      </c>
      <c r="E27" s="37">
        <v>5060864</v>
      </c>
      <c r="F27" s="10">
        <f t="shared" si="0"/>
        <v>2.2529386639640876</v>
      </c>
      <c r="G27" s="1"/>
      <c r="H27" s="1"/>
      <c r="I27" s="1"/>
    </row>
    <row r="28" spans="1:9" x14ac:dyDescent="0.25">
      <c r="A28" s="11" t="s">
        <v>62</v>
      </c>
      <c r="B28" s="38">
        <v>1604846</v>
      </c>
      <c r="C28" s="38">
        <v>1471699</v>
      </c>
      <c r="D28" s="38">
        <v>18076338</v>
      </c>
      <c r="E28" s="38">
        <v>17963533</v>
      </c>
      <c r="F28" s="13">
        <f t="shared" si="0"/>
        <v>-0.62404785748087477</v>
      </c>
      <c r="G28" s="1"/>
      <c r="H28" s="1"/>
      <c r="I28" s="1"/>
    </row>
    <row r="29" spans="1:9" x14ac:dyDescent="0.25">
      <c r="A29" s="8" t="s">
        <v>63</v>
      </c>
      <c r="B29" s="37">
        <v>548883</v>
      </c>
      <c r="C29" s="37">
        <v>458076</v>
      </c>
      <c r="D29" s="37">
        <v>6122860</v>
      </c>
      <c r="E29" s="37">
        <v>5373357</v>
      </c>
      <c r="F29" s="10">
        <f t="shared" si="0"/>
        <v>-12.241060550135074</v>
      </c>
      <c r="G29" s="1"/>
      <c r="H29" s="1"/>
      <c r="I29" s="1"/>
    </row>
    <row r="30" spans="1:9" x14ac:dyDescent="0.25">
      <c r="A30" s="11" t="s">
        <v>64</v>
      </c>
      <c r="B30" s="38">
        <v>413591</v>
      </c>
      <c r="C30" s="38">
        <v>406715</v>
      </c>
      <c r="D30" s="38">
        <v>4402807</v>
      </c>
      <c r="E30" s="38">
        <v>4854342</v>
      </c>
      <c r="F30" s="13">
        <f t="shared" si="0"/>
        <v>10.255616473763212</v>
      </c>
      <c r="G30" s="1"/>
      <c r="H30" s="1"/>
      <c r="I30" s="1"/>
    </row>
    <row r="31" spans="1:9" x14ac:dyDescent="0.25">
      <c r="A31" s="8" t="s">
        <v>65</v>
      </c>
      <c r="B31" s="37">
        <v>3038594</v>
      </c>
      <c r="C31" s="37">
        <v>2577306</v>
      </c>
      <c r="D31" s="37">
        <v>28576935</v>
      </c>
      <c r="E31" s="37">
        <v>28714744</v>
      </c>
      <c r="F31" s="10">
        <f t="shared" si="0"/>
        <v>0.48223856057340697</v>
      </c>
      <c r="G31" s="1"/>
      <c r="H31" s="1"/>
      <c r="I31" s="1"/>
    </row>
    <row r="32" spans="1:9" x14ac:dyDescent="0.25">
      <c r="A32" s="11" t="s">
        <v>66</v>
      </c>
      <c r="B32" s="38">
        <v>3579700</v>
      </c>
      <c r="C32" s="38">
        <v>4176329</v>
      </c>
      <c r="D32" s="38">
        <v>37787678</v>
      </c>
      <c r="E32" s="38">
        <v>43161891</v>
      </c>
      <c r="F32" s="13">
        <f t="shared" si="0"/>
        <v>14.222130822645411</v>
      </c>
      <c r="G32" s="1"/>
      <c r="H32" s="1"/>
      <c r="I32" s="1"/>
    </row>
    <row r="33" spans="1:9" x14ac:dyDescent="0.25">
      <c r="A33" s="8" t="s">
        <v>67</v>
      </c>
      <c r="B33" s="37">
        <v>402295</v>
      </c>
      <c r="C33" s="37">
        <v>449670</v>
      </c>
      <c r="D33" s="37">
        <v>4392720</v>
      </c>
      <c r="E33" s="37">
        <v>4824725</v>
      </c>
      <c r="F33" s="10">
        <f t="shared" si="0"/>
        <v>9.83456719299204</v>
      </c>
      <c r="G33" s="1"/>
      <c r="H33" s="1"/>
      <c r="I33" s="1"/>
    </row>
    <row r="34" spans="1:9" x14ac:dyDescent="0.25">
      <c r="A34" s="11" t="s">
        <v>68</v>
      </c>
      <c r="B34" s="38">
        <v>107595</v>
      </c>
      <c r="C34" s="38">
        <v>138150</v>
      </c>
      <c r="D34" s="38">
        <v>1078742</v>
      </c>
      <c r="E34" s="38">
        <v>1110257</v>
      </c>
      <c r="F34" s="13">
        <f t="shared" si="0"/>
        <v>2.9214585137131905</v>
      </c>
      <c r="G34" s="1"/>
      <c r="H34" s="1"/>
      <c r="I34" s="1"/>
    </row>
    <row r="35" spans="1:9" x14ac:dyDescent="0.25">
      <c r="A35" s="14" t="s">
        <v>69</v>
      </c>
      <c r="B35" s="15">
        <f>SUM(B7:B34)</f>
        <v>36833570</v>
      </c>
      <c r="C35" s="15">
        <f t="shared" ref="C35:E35" si="1">SUM(C7:C34)</f>
        <v>37913323</v>
      </c>
      <c r="D35" s="15">
        <f t="shared" si="1"/>
        <v>402454625</v>
      </c>
      <c r="E35" s="15">
        <f t="shared" si="1"/>
        <v>418499379</v>
      </c>
      <c r="F35" s="16">
        <f t="shared" si="0"/>
        <v>3.9867237207175776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12795803</v>
      </c>
      <c r="C38" s="41">
        <f>D7</f>
        <v>13197742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65084860</v>
      </c>
      <c r="G38" s="42">
        <f>LOOKUP(E38,$A$38:$A$65,$C$38:$C$65)</f>
        <v>61162325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3415275</v>
      </c>
      <c r="C39" s="41">
        <f t="shared" ref="C39:C65" si="5">D8</f>
        <v>3215081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65" si="7">LOOKUP(E39,$A$38:$A$65,$B$38:$B$65)</f>
        <v>43574425</v>
      </c>
      <c r="G39" s="42">
        <f t="shared" ref="G39:G65" si="8">LOOKUP(E39,$A$38:$A$65,$C$38:$C$65)</f>
        <v>41255454</v>
      </c>
    </row>
    <row r="40" spans="1:9" x14ac:dyDescent="0.25">
      <c r="A40" s="42" t="str">
        <f t="shared" si="3"/>
        <v>ALMERIA</v>
      </c>
      <c r="B40" s="41">
        <f t="shared" si="4"/>
        <v>6179643</v>
      </c>
      <c r="C40" s="41">
        <f t="shared" si="5"/>
        <v>6324270</v>
      </c>
      <c r="D40" s="41">
        <f t="shared" si="6"/>
        <v>15</v>
      </c>
      <c r="E40" s="42" t="str">
        <f t="shared" si="2"/>
        <v>VALENCIA</v>
      </c>
      <c r="F40" s="42">
        <f t="shared" si="7"/>
        <v>43161891</v>
      </c>
      <c r="G40" s="42">
        <f t="shared" si="8"/>
        <v>37787678</v>
      </c>
    </row>
    <row r="41" spans="1:9" x14ac:dyDescent="0.25">
      <c r="A41" s="42" t="str">
        <f t="shared" si="3"/>
        <v>AVILES</v>
      </c>
      <c r="B41" s="41">
        <f t="shared" si="4"/>
        <v>5576519</v>
      </c>
      <c r="C41" s="41">
        <f t="shared" si="5"/>
        <v>4542542</v>
      </c>
      <c r="D41" s="41">
        <f t="shared" si="6"/>
        <v>16</v>
      </c>
      <c r="E41" s="42" t="str">
        <f t="shared" si="2"/>
        <v>BILBAO</v>
      </c>
      <c r="F41" s="42">
        <f t="shared" si="7"/>
        <v>34826991</v>
      </c>
      <c r="G41" s="42">
        <f t="shared" si="8"/>
        <v>30995959</v>
      </c>
    </row>
    <row r="42" spans="1:9" x14ac:dyDescent="0.25">
      <c r="A42" s="42" t="str">
        <f t="shared" si="3"/>
        <v>BAHIA DE ALGECIRAS</v>
      </c>
      <c r="B42" s="41">
        <f t="shared" si="4"/>
        <v>65084860</v>
      </c>
      <c r="C42" s="41">
        <f t="shared" si="5"/>
        <v>61162325</v>
      </c>
      <c r="D42" s="41">
        <f t="shared" si="6"/>
        <v>1</v>
      </c>
      <c r="E42" s="42" t="str">
        <f t="shared" si="2"/>
        <v>TARRAGONA</v>
      </c>
      <c r="F42" s="42">
        <f t="shared" si="7"/>
        <v>28714744</v>
      </c>
      <c r="G42" s="42">
        <f t="shared" si="8"/>
        <v>28576935</v>
      </c>
    </row>
    <row r="43" spans="1:9" x14ac:dyDescent="0.25">
      <c r="A43" s="42" t="str">
        <f t="shared" si="3"/>
        <v>BAHIA DE CADIZ</v>
      </c>
      <c r="B43" s="41">
        <f t="shared" si="4"/>
        <v>5455702</v>
      </c>
      <c r="C43" s="41">
        <f t="shared" si="5"/>
        <v>5297715</v>
      </c>
      <c r="D43" s="41">
        <f t="shared" si="6"/>
        <v>17</v>
      </c>
      <c r="E43" s="42" t="str">
        <f t="shared" si="2"/>
        <v>CARTAGENA</v>
      </c>
      <c r="F43" s="42">
        <f t="shared" si="7"/>
        <v>23462671</v>
      </c>
      <c r="G43" s="42">
        <f t="shared" si="8"/>
        <v>24594671</v>
      </c>
    </row>
    <row r="44" spans="1:9" x14ac:dyDescent="0.25">
      <c r="A44" s="42" t="str">
        <f t="shared" si="3"/>
        <v>BALEARES</v>
      </c>
      <c r="B44" s="41">
        <f t="shared" si="4"/>
        <v>13539908</v>
      </c>
      <c r="C44" s="41">
        <f t="shared" si="5"/>
        <v>12633012</v>
      </c>
      <c r="D44" s="41">
        <f t="shared" si="6"/>
        <v>11</v>
      </c>
      <c r="E44" s="42" t="str">
        <f t="shared" si="2"/>
        <v>LAS PALMAS</v>
      </c>
      <c r="F44" s="42">
        <f t="shared" si="7"/>
        <v>23251997</v>
      </c>
      <c r="G44" s="42">
        <f t="shared" si="8"/>
        <v>22928916</v>
      </c>
    </row>
    <row r="45" spans="1:9" x14ac:dyDescent="0.25">
      <c r="A45" s="42" t="str">
        <f t="shared" si="3"/>
        <v>BARCELONA</v>
      </c>
      <c r="B45" s="41">
        <f t="shared" si="4"/>
        <v>43574425</v>
      </c>
      <c r="C45" s="41">
        <f t="shared" si="5"/>
        <v>41255454</v>
      </c>
      <c r="D45" s="41">
        <f t="shared" si="6"/>
        <v>2</v>
      </c>
      <c r="E45" s="42" t="str">
        <f t="shared" si="2"/>
        <v>HUELVA</v>
      </c>
      <c r="F45" s="42">
        <f t="shared" si="7"/>
        <v>18850050</v>
      </c>
      <c r="G45" s="42">
        <f t="shared" si="8"/>
        <v>18249395</v>
      </c>
    </row>
    <row r="46" spans="1:9" x14ac:dyDescent="0.25">
      <c r="A46" s="42" t="str">
        <f t="shared" si="3"/>
        <v>BILBAO</v>
      </c>
      <c r="B46" s="41">
        <f t="shared" si="4"/>
        <v>34826991</v>
      </c>
      <c r="C46" s="41">
        <f t="shared" si="5"/>
        <v>30995959</v>
      </c>
      <c r="D46" s="41">
        <f t="shared" si="6"/>
        <v>4</v>
      </c>
      <c r="E46" s="42" t="str">
        <f t="shared" si="2"/>
        <v>GIJON</v>
      </c>
      <c r="F46" s="42">
        <f t="shared" si="7"/>
        <v>18849682</v>
      </c>
      <c r="G46" s="42">
        <f t="shared" si="8"/>
        <v>20397194</v>
      </c>
    </row>
    <row r="47" spans="1:9" x14ac:dyDescent="0.25">
      <c r="A47" s="42" t="str">
        <f t="shared" si="3"/>
        <v>CARTAGENA</v>
      </c>
      <c r="B47" s="41">
        <f t="shared" si="4"/>
        <v>23462671</v>
      </c>
      <c r="C47" s="41">
        <f t="shared" si="5"/>
        <v>24594671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17963533</v>
      </c>
      <c r="G47" s="42">
        <f t="shared" si="8"/>
        <v>18076338</v>
      </c>
    </row>
    <row r="48" spans="1:9" x14ac:dyDescent="0.25">
      <c r="A48" s="42" t="str">
        <f t="shared" si="3"/>
        <v>CASTELLON</v>
      </c>
      <c r="B48" s="41">
        <f t="shared" si="4"/>
        <v>11919153</v>
      </c>
      <c r="C48" s="41">
        <f t="shared" si="5"/>
        <v>12341480</v>
      </c>
      <c r="D48" s="41">
        <f t="shared" si="6"/>
        <v>13</v>
      </c>
      <c r="E48" s="42" t="str">
        <f t="shared" si="2"/>
        <v>BALEARES</v>
      </c>
      <c r="F48" s="42">
        <f t="shared" si="7"/>
        <v>13539908</v>
      </c>
      <c r="G48" s="42">
        <f t="shared" si="8"/>
        <v>12633012</v>
      </c>
    </row>
    <row r="49" spans="1:7" x14ac:dyDescent="0.25">
      <c r="A49" s="42" t="str">
        <f t="shared" si="3"/>
        <v>CEUTA</v>
      </c>
      <c r="B49" s="41">
        <f t="shared" si="4"/>
        <v>2123139</v>
      </c>
      <c r="C49" s="41">
        <f t="shared" si="5"/>
        <v>1776402</v>
      </c>
      <c r="D49" s="41">
        <f t="shared" si="6"/>
        <v>25</v>
      </c>
      <c r="E49" s="42" t="str">
        <f t="shared" si="2"/>
        <v>A CORUÑA</v>
      </c>
      <c r="F49" s="42">
        <f t="shared" si="7"/>
        <v>12795803</v>
      </c>
      <c r="G49" s="42">
        <f t="shared" si="8"/>
        <v>13197742</v>
      </c>
    </row>
    <row r="50" spans="1:7" x14ac:dyDescent="0.25">
      <c r="A50" s="42" t="str">
        <f t="shared" si="3"/>
        <v>FERROL-SAN CIBRAO</v>
      </c>
      <c r="B50" s="41">
        <f t="shared" si="4"/>
        <v>9468983</v>
      </c>
      <c r="C50" s="41">
        <f t="shared" si="5"/>
        <v>8815028</v>
      </c>
      <c r="D50" s="41">
        <f t="shared" si="6"/>
        <v>14</v>
      </c>
      <c r="E50" s="42" t="str">
        <f t="shared" si="2"/>
        <v>CASTELLON</v>
      </c>
      <c r="F50" s="42">
        <f t="shared" si="7"/>
        <v>11919153</v>
      </c>
      <c r="G50" s="42">
        <f t="shared" si="8"/>
        <v>12341480</v>
      </c>
    </row>
    <row r="51" spans="1:7" x14ac:dyDescent="0.25">
      <c r="A51" s="42" t="str">
        <f t="shared" si="3"/>
        <v>GIJON</v>
      </c>
      <c r="B51" s="41">
        <f t="shared" si="4"/>
        <v>18849682</v>
      </c>
      <c r="C51" s="41">
        <f t="shared" si="5"/>
        <v>20397194</v>
      </c>
      <c r="D51" s="41">
        <f t="shared" si="6"/>
        <v>9</v>
      </c>
      <c r="E51" s="42" t="str">
        <f t="shared" si="2"/>
        <v>FERROL-SAN CIBRAO</v>
      </c>
      <c r="F51" s="42">
        <f t="shared" si="7"/>
        <v>9468983</v>
      </c>
      <c r="G51" s="42">
        <f t="shared" si="8"/>
        <v>8815028</v>
      </c>
    </row>
    <row r="52" spans="1:7" x14ac:dyDescent="0.25">
      <c r="A52" s="42" t="str">
        <f t="shared" si="3"/>
        <v>HUELVA</v>
      </c>
      <c r="B52" s="41">
        <f t="shared" si="4"/>
        <v>18850050</v>
      </c>
      <c r="C52" s="41">
        <f t="shared" si="5"/>
        <v>18249395</v>
      </c>
      <c r="D52" s="41">
        <f t="shared" si="6"/>
        <v>8</v>
      </c>
      <c r="E52" s="42" t="str">
        <f t="shared" si="2"/>
        <v>ALMERIA</v>
      </c>
      <c r="F52" s="42">
        <f t="shared" si="7"/>
        <v>6179643</v>
      </c>
      <c r="G52" s="42">
        <f t="shared" si="8"/>
        <v>6324270</v>
      </c>
    </row>
    <row r="53" spans="1:7" x14ac:dyDescent="0.25">
      <c r="A53" s="42" t="str">
        <f t="shared" si="3"/>
        <v>LAS PALMAS</v>
      </c>
      <c r="B53" s="41">
        <f t="shared" si="4"/>
        <v>23251997</v>
      </c>
      <c r="C53" s="41">
        <f t="shared" si="5"/>
        <v>22928916</v>
      </c>
      <c r="D53" s="41">
        <f t="shared" si="6"/>
        <v>7</v>
      </c>
      <c r="E53" s="42" t="str">
        <f t="shared" si="2"/>
        <v>AVILES</v>
      </c>
      <c r="F53" s="42">
        <f t="shared" si="7"/>
        <v>5576519</v>
      </c>
      <c r="G53" s="42">
        <f t="shared" si="8"/>
        <v>4542542</v>
      </c>
    </row>
    <row r="54" spans="1:7" x14ac:dyDescent="0.25">
      <c r="A54" s="42" t="str">
        <f t="shared" si="3"/>
        <v>MALAGA</v>
      </c>
      <c r="B54" s="41">
        <f t="shared" si="4"/>
        <v>3940480</v>
      </c>
      <c r="C54" s="41">
        <f t="shared" si="5"/>
        <v>4323176</v>
      </c>
      <c r="D54" s="41">
        <f t="shared" si="6"/>
        <v>22</v>
      </c>
      <c r="E54" s="42" t="str">
        <f t="shared" si="2"/>
        <v>BAHIA DE CADIZ</v>
      </c>
      <c r="F54" s="42">
        <f t="shared" si="7"/>
        <v>5455702</v>
      </c>
      <c r="G54" s="42">
        <f t="shared" si="8"/>
        <v>5297715</v>
      </c>
    </row>
    <row r="55" spans="1:7" x14ac:dyDescent="0.25">
      <c r="A55" s="42" t="str">
        <f t="shared" si="3"/>
        <v>MARIN Y RIA DE PONTEVEDRA</v>
      </c>
      <c r="B55" s="41">
        <f t="shared" si="4"/>
        <v>1717834</v>
      </c>
      <c r="C55" s="41">
        <f t="shared" si="5"/>
        <v>1775849</v>
      </c>
      <c r="D55" s="41">
        <f t="shared" si="6"/>
        <v>26</v>
      </c>
      <c r="E55" s="42" t="str">
        <f t="shared" si="2"/>
        <v>SANTANDER</v>
      </c>
      <c r="F55" s="42">
        <f t="shared" si="7"/>
        <v>5373357</v>
      </c>
      <c r="G55" s="42">
        <f t="shared" si="8"/>
        <v>6122860</v>
      </c>
    </row>
    <row r="56" spans="1:7" x14ac:dyDescent="0.25">
      <c r="A56" s="42" t="str">
        <f t="shared" si="3"/>
        <v>MELILLA</v>
      </c>
      <c r="B56" s="41">
        <f t="shared" si="4"/>
        <v>766067</v>
      </c>
      <c r="C56" s="41">
        <f t="shared" si="5"/>
        <v>743952</v>
      </c>
      <c r="D56" s="41">
        <f t="shared" si="6"/>
        <v>28</v>
      </c>
      <c r="E56" s="42" t="str">
        <f t="shared" si="2"/>
        <v>PASAIA</v>
      </c>
      <c r="F56" s="42">
        <f t="shared" si="7"/>
        <v>5060864</v>
      </c>
      <c r="G56" s="42">
        <f t="shared" si="8"/>
        <v>4949358</v>
      </c>
    </row>
    <row r="57" spans="1:7" x14ac:dyDescent="0.25">
      <c r="A57" s="42" t="str">
        <f t="shared" si="3"/>
        <v>MOTRIL</v>
      </c>
      <c r="B57" s="41">
        <f t="shared" si="4"/>
        <v>2636484</v>
      </c>
      <c r="C57" s="41">
        <f t="shared" si="5"/>
        <v>2497024</v>
      </c>
      <c r="D57" s="41">
        <f t="shared" si="6"/>
        <v>24</v>
      </c>
      <c r="E57" s="42" t="str">
        <f t="shared" si="2"/>
        <v>SEVILLA</v>
      </c>
      <c r="F57" s="42">
        <f t="shared" si="7"/>
        <v>4854342</v>
      </c>
      <c r="G57" s="42">
        <f t="shared" si="8"/>
        <v>4402807</v>
      </c>
    </row>
    <row r="58" spans="1:7" x14ac:dyDescent="0.25">
      <c r="A58" s="42" t="str">
        <f t="shared" si="3"/>
        <v>PASAIA</v>
      </c>
      <c r="B58" s="41">
        <f t="shared" si="4"/>
        <v>5060864</v>
      </c>
      <c r="C58" s="41">
        <f t="shared" si="5"/>
        <v>4949358</v>
      </c>
      <c r="D58" s="41">
        <f t="shared" si="6"/>
        <v>19</v>
      </c>
      <c r="E58" s="42" t="str">
        <f t="shared" si="2"/>
        <v>VIGO</v>
      </c>
      <c r="F58" s="42">
        <f t="shared" si="7"/>
        <v>4824725</v>
      </c>
      <c r="G58" s="42">
        <f t="shared" si="8"/>
        <v>4392720</v>
      </c>
    </row>
    <row r="59" spans="1:7" x14ac:dyDescent="0.25">
      <c r="A59" s="42" t="str">
        <f t="shared" si="3"/>
        <v>SANTA CRUZ DE TENERIFE</v>
      </c>
      <c r="B59" s="41">
        <f t="shared" si="4"/>
        <v>17963533</v>
      </c>
      <c r="C59" s="41">
        <f t="shared" si="5"/>
        <v>18076338</v>
      </c>
      <c r="D59" s="41">
        <f t="shared" si="6"/>
        <v>10</v>
      </c>
      <c r="E59" s="42" t="str">
        <f t="shared" si="2"/>
        <v>MALAGA</v>
      </c>
      <c r="F59" s="42">
        <f t="shared" si="7"/>
        <v>3940480</v>
      </c>
      <c r="G59" s="42">
        <f t="shared" si="8"/>
        <v>4323176</v>
      </c>
    </row>
    <row r="60" spans="1:7" x14ac:dyDescent="0.25">
      <c r="A60" s="42" t="str">
        <f t="shared" si="3"/>
        <v>SANTANDER</v>
      </c>
      <c r="B60" s="41">
        <f t="shared" si="4"/>
        <v>5373357</v>
      </c>
      <c r="C60" s="41">
        <f t="shared" si="5"/>
        <v>6122860</v>
      </c>
      <c r="D60" s="41">
        <f t="shared" si="6"/>
        <v>18</v>
      </c>
      <c r="E60" s="42" t="str">
        <f t="shared" si="2"/>
        <v>ALICANTE</v>
      </c>
      <c r="F60" s="42">
        <f t="shared" si="7"/>
        <v>3415275</v>
      </c>
      <c r="G60" s="42">
        <f t="shared" si="8"/>
        <v>3215081</v>
      </c>
    </row>
    <row r="61" spans="1:7" x14ac:dyDescent="0.25">
      <c r="A61" s="42" t="str">
        <f t="shared" si="3"/>
        <v>SEVILLA</v>
      </c>
      <c r="B61" s="41">
        <f t="shared" si="4"/>
        <v>4854342</v>
      </c>
      <c r="C61" s="41">
        <f t="shared" si="5"/>
        <v>4402807</v>
      </c>
      <c r="D61" s="41">
        <f t="shared" si="6"/>
        <v>20</v>
      </c>
      <c r="E61" s="42" t="str">
        <f t="shared" si="2"/>
        <v>MOTRIL</v>
      </c>
      <c r="F61" s="42">
        <f t="shared" si="7"/>
        <v>2636484</v>
      </c>
      <c r="G61" s="42">
        <f t="shared" si="8"/>
        <v>2497024</v>
      </c>
    </row>
    <row r="62" spans="1:7" x14ac:dyDescent="0.25">
      <c r="A62" s="42" t="str">
        <f t="shared" si="3"/>
        <v>TARRAGONA</v>
      </c>
      <c r="B62" s="41">
        <f t="shared" si="4"/>
        <v>28714744</v>
      </c>
      <c r="C62" s="41">
        <f t="shared" si="5"/>
        <v>28576935</v>
      </c>
      <c r="D62" s="41">
        <f t="shared" si="6"/>
        <v>5</v>
      </c>
      <c r="E62" s="42" t="str">
        <f t="shared" si="2"/>
        <v>CEUTA</v>
      </c>
      <c r="F62" s="42">
        <f t="shared" si="7"/>
        <v>2123139</v>
      </c>
      <c r="G62" s="42">
        <f t="shared" si="8"/>
        <v>1776402</v>
      </c>
    </row>
    <row r="63" spans="1:7" x14ac:dyDescent="0.25">
      <c r="A63" s="42" t="str">
        <f t="shared" si="3"/>
        <v>VALENCIA</v>
      </c>
      <c r="B63" s="41">
        <f t="shared" si="4"/>
        <v>43161891</v>
      </c>
      <c r="C63" s="41">
        <f t="shared" si="5"/>
        <v>37787678</v>
      </c>
      <c r="D63" s="41">
        <f t="shared" si="6"/>
        <v>3</v>
      </c>
      <c r="E63" s="42" t="str">
        <f t="shared" si="2"/>
        <v>MARIN Y RIA DE PONTEVEDRA</v>
      </c>
      <c r="F63" s="42">
        <f t="shared" si="7"/>
        <v>1717834</v>
      </c>
      <c r="G63" s="42">
        <f t="shared" si="8"/>
        <v>1775849</v>
      </c>
    </row>
    <row r="64" spans="1:7" x14ac:dyDescent="0.25">
      <c r="A64" s="42" t="str">
        <f t="shared" si="3"/>
        <v>VIGO</v>
      </c>
      <c r="B64" s="41">
        <f t="shared" si="4"/>
        <v>4824725</v>
      </c>
      <c r="C64" s="41">
        <f t="shared" si="5"/>
        <v>4392720</v>
      </c>
      <c r="D64" s="41">
        <f t="shared" si="6"/>
        <v>21</v>
      </c>
      <c r="E64" s="42" t="str">
        <f t="shared" si="2"/>
        <v>VILAGARCIA</v>
      </c>
      <c r="F64" s="42">
        <f t="shared" si="7"/>
        <v>1110257</v>
      </c>
      <c r="G64" s="42">
        <f t="shared" si="8"/>
        <v>1078742</v>
      </c>
    </row>
    <row r="65" spans="1:7" x14ac:dyDescent="0.25">
      <c r="A65" s="42" t="str">
        <f t="shared" si="3"/>
        <v>VILAGARCIA</v>
      </c>
      <c r="B65" s="41">
        <f t="shared" si="4"/>
        <v>1110257</v>
      </c>
      <c r="C65" s="41">
        <f t="shared" si="5"/>
        <v>1078742</v>
      </c>
      <c r="D65" s="41">
        <f t="shared" si="6"/>
        <v>27</v>
      </c>
      <c r="E65" s="42" t="str">
        <f t="shared" si="2"/>
        <v>MELILLA</v>
      </c>
      <c r="F65" s="42">
        <f t="shared" si="7"/>
        <v>766067</v>
      </c>
      <c r="G65" s="42">
        <f t="shared" si="8"/>
        <v>743952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1155611</v>
      </c>
      <c r="C7" s="37">
        <v>1188834</v>
      </c>
      <c r="D7" s="37">
        <v>12723638</v>
      </c>
      <c r="E7" s="37">
        <v>12409402</v>
      </c>
      <c r="F7" s="10">
        <f>((E7*100)/D7)-100</f>
        <v>-2.4697024545967139</v>
      </c>
      <c r="G7" s="1"/>
      <c r="H7" s="1"/>
      <c r="I7" s="1"/>
    </row>
    <row r="8" spans="1:12" x14ac:dyDescent="0.25">
      <c r="A8" s="11" t="s">
        <v>42</v>
      </c>
      <c r="B8" s="38">
        <v>355221</v>
      </c>
      <c r="C8" s="38">
        <v>386101</v>
      </c>
      <c r="D8" s="38">
        <v>3156581</v>
      </c>
      <c r="E8" s="38">
        <v>3346445</v>
      </c>
      <c r="F8" s="13">
        <f t="shared" ref="F8:F35" si="0">((E8*100)/D8)-100</f>
        <v>6.0148622829574094</v>
      </c>
      <c r="G8" s="1"/>
      <c r="H8" s="1"/>
      <c r="I8" s="1"/>
    </row>
    <row r="9" spans="1:12" x14ac:dyDescent="0.25">
      <c r="A9" s="8" t="s">
        <v>43</v>
      </c>
      <c r="B9" s="37">
        <v>454881</v>
      </c>
      <c r="C9" s="37">
        <v>661719</v>
      </c>
      <c r="D9" s="37">
        <v>6184478</v>
      </c>
      <c r="E9" s="37">
        <v>6044549</v>
      </c>
      <c r="F9" s="10">
        <f t="shared" si="0"/>
        <v>-2.2625838429694483</v>
      </c>
      <c r="G9" s="1"/>
      <c r="H9" s="1"/>
      <c r="I9" s="1"/>
    </row>
    <row r="10" spans="1:12" x14ac:dyDescent="0.25">
      <c r="A10" s="11" t="s">
        <v>44</v>
      </c>
      <c r="B10" s="38">
        <v>489050</v>
      </c>
      <c r="C10" s="38">
        <v>458738</v>
      </c>
      <c r="D10" s="38">
        <v>4475470</v>
      </c>
      <c r="E10" s="38">
        <v>5509599</v>
      </c>
      <c r="F10" s="13">
        <f t="shared" si="0"/>
        <v>23.106601094410195</v>
      </c>
      <c r="G10" s="1"/>
      <c r="H10" s="1"/>
      <c r="I10" s="1"/>
    </row>
    <row r="11" spans="1:12" x14ac:dyDescent="0.25">
      <c r="A11" s="8" t="s">
        <v>45</v>
      </c>
      <c r="B11" s="37">
        <v>4912062</v>
      </c>
      <c r="C11" s="37">
        <v>5315590</v>
      </c>
      <c r="D11" s="37">
        <v>56675172</v>
      </c>
      <c r="E11" s="37">
        <v>60221675</v>
      </c>
      <c r="F11" s="10">
        <f t="shared" si="0"/>
        <v>6.2575954776105505</v>
      </c>
      <c r="G11" s="1"/>
      <c r="H11" s="1"/>
      <c r="I11" s="1"/>
    </row>
    <row r="12" spans="1:12" x14ac:dyDescent="0.25">
      <c r="A12" s="11" t="s">
        <v>46</v>
      </c>
      <c r="B12" s="38">
        <v>469115</v>
      </c>
      <c r="C12" s="38">
        <v>429720</v>
      </c>
      <c r="D12" s="38">
        <v>5192705</v>
      </c>
      <c r="E12" s="38">
        <v>5351255</v>
      </c>
      <c r="F12" s="13">
        <f t="shared" si="0"/>
        <v>3.0533219198856898</v>
      </c>
      <c r="G12" s="1"/>
      <c r="H12" s="1"/>
      <c r="I12" s="1"/>
    </row>
    <row r="13" spans="1:12" x14ac:dyDescent="0.25">
      <c r="A13" s="8" t="s">
        <v>47</v>
      </c>
      <c r="B13" s="37">
        <v>1084503</v>
      </c>
      <c r="C13" s="37">
        <v>1045273</v>
      </c>
      <c r="D13" s="37">
        <v>12305307</v>
      </c>
      <c r="E13" s="37">
        <v>13271586</v>
      </c>
      <c r="F13" s="10">
        <f t="shared" si="0"/>
        <v>7.8525387460873617</v>
      </c>
      <c r="G13" s="1"/>
      <c r="H13" s="1"/>
      <c r="I13" s="1"/>
    </row>
    <row r="14" spans="1:12" x14ac:dyDescent="0.25">
      <c r="A14" s="11" t="s">
        <v>48</v>
      </c>
      <c r="B14" s="38">
        <v>3773248</v>
      </c>
      <c r="C14" s="38">
        <v>4041398</v>
      </c>
      <c r="D14" s="38">
        <v>40140726</v>
      </c>
      <c r="E14" s="38">
        <v>42410414</v>
      </c>
      <c r="F14" s="13">
        <f t="shared" si="0"/>
        <v>5.6543272286604918</v>
      </c>
      <c r="G14" s="1"/>
      <c r="H14" s="1"/>
      <c r="I14" s="1"/>
    </row>
    <row r="15" spans="1:12" x14ac:dyDescent="0.25">
      <c r="A15" s="8" t="s">
        <v>49</v>
      </c>
      <c r="B15" s="37">
        <v>2880453</v>
      </c>
      <c r="C15" s="37">
        <v>3036651</v>
      </c>
      <c r="D15" s="37">
        <v>30254560</v>
      </c>
      <c r="E15" s="37">
        <v>33763727</v>
      </c>
      <c r="F15" s="10">
        <f t="shared" si="0"/>
        <v>11.598803618363647</v>
      </c>
      <c r="G15" s="1"/>
      <c r="H15" s="1"/>
      <c r="I15" s="1"/>
    </row>
    <row r="16" spans="1:12" x14ac:dyDescent="0.25">
      <c r="A16" s="11" t="s">
        <v>50</v>
      </c>
      <c r="B16" s="38">
        <v>2322843</v>
      </c>
      <c r="C16" s="38">
        <v>2032319</v>
      </c>
      <c r="D16" s="38">
        <v>24466745</v>
      </c>
      <c r="E16" s="38">
        <v>23353998</v>
      </c>
      <c r="F16" s="13">
        <f t="shared" si="0"/>
        <v>-4.5479977005523153</v>
      </c>
      <c r="G16" s="1"/>
      <c r="H16" s="1"/>
      <c r="I16" s="1"/>
    </row>
    <row r="17" spans="1:9" x14ac:dyDescent="0.25">
      <c r="A17" s="8" t="s">
        <v>51</v>
      </c>
      <c r="B17" s="37">
        <v>983163</v>
      </c>
      <c r="C17" s="37">
        <v>923405</v>
      </c>
      <c r="D17" s="37">
        <v>12297842</v>
      </c>
      <c r="E17" s="37">
        <v>11867217</v>
      </c>
      <c r="F17" s="10">
        <f t="shared" si="0"/>
        <v>-3.5016306112893574</v>
      </c>
      <c r="G17" s="1"/>
      <c r="H17" s="1"/>
      <c r="I17" s="1"/>
    </row>
    <row r="18" spans="1:9" x14ac:dyDescent="0.25">
      <c r="A18" s="11" t="s">
        <v>52</v>
      </c>
      <c r="B18" s="38">
        <v>170284</v>
      </c>
      <c r="C18" s="38">
        <v>147071</v>
      </c>
      <c r="D18" s="38">
        <v>1401885</v>
      </c>
      <c r="E18" s="38">
        <v>1717749</v>
      </c>
      <c r="F18" s="13">
        <f t="shared" si="0"/>
        <v>22.531377395435428</v>
      </c>
      <c r="G18" s="1"/>
      <c r="H18" s="1"/>
      <c r="I18" s="1"/>
    </row>
    <row r="19" spans="1:9" x14ac:dyDescent="0.25">
      <c r="A19" s="8" t="s">
        <v>53</v>
      </c>
      <c r="B19" s="37">
        <v>932084</v>
      </c>
      <c r="C19" s="37">
        <v>920433</v>
      </c>
      <c r="D19" s="37">
        <v>8790191</v>
      </c>
      <c r="E19" s="37">
        <v>9451537</v>
      </c>
      <c r="F19" s="10">
        <f t="shared" si="0"/>
        <v>7.5236817948551931</v>
      </c>
      <c r="G19" s="1"/>
      <c r="H19" s="1"/>
      <c r="I19" s="1"/>
    </row>
    <row r="20" spans="1:9" x14ac:dyDescent="0.25">
      <c r="A20" s="11" t="s">
        <v>54</v>
      </c>
      <c r="B20" s="38">
        <v>1602393</v>
      </c>
      <c r="C20" s="38">
        <v>1820030</v>
      </c>
      <c r="D20" s="38">
        <v>20187922</v>
      </c>
      <c r="E20" s="38">
        <v>18643250</v>
      </c>
      <c r="F20" s="13">
        <f t="shared" si="0"/>
        <v>-7.6514660597559327</v>
      </c>
      <c r="G20" s="1"/>
      <c r="H20" s="1"/>
      <c r="I20" s="1"/>
    </row>
    <row r="21" spans="1:9" x14ac:dyDescent="0.25">
      <c r="A21" s="8" t="s">
        <v>55</v>
      </c>
      <c r="B21" s="37">
        <v>1485113</v>
      </c>
      <c r="C21" s="37">
        <v>1830484</v>
      </c>
      <c r="D21" s="37">
        <v>18028011</v>
      </c>
      <c r="E21" s="37">
        <v>18756472</v>
      </c>
      <c r="F21" s="10">
        <f t="shared" si="0"/>
        <v>4.0407175256327434</v>
      </c>
      <c r="G21" s="1"/>
      <c r="H21" s="1"/>
      <c r="I21" s="1"/>
    </row>
    <row r="22" spans="1:9" x14ac:dyDescent="0.25">
      <c r="A22" s="11" t="s">
        <v>56</v>
      </c>
      <c r="B22" s="38">
        <v>1804382</v>
      </c>
      <c r="C22" s="38">
        <v>2087921</v>
      </c>
      <c r="D22" s="38">
        <v>21008230</v>
      </c>
      <c r="E22" s="38">
        <v>21324024</v>
      </c>
      <c r="F22" s="13">
        <f t="shared" si="0"/>
        <v>1.5031918443390992</v>
      </c>
      <c r="G22" s="1"/>
      <c r="H22" s="1"/>
      <c r="I22" s="1"/>
    </row>
    <row r="23" spans="1:9" x14ac:dyDescent="0.25">
      <c r="A23" s="8" t="s">
        <v>57</v>
      </c>
      <c r="B23" s="37">
        <v>423874</v>
      </c>
      <c r="C23" s="37">
        <v>145748</v>
      </c>
      <c r="D23" s="37">
        <v>4231681</v>
      </c>
      <c r="E23" s="37">
        <v>3843336</v>
      </c>
      <c r="F23" s="10">
        <f t="shared" si="0"/>
        <v>-9.1770858909260937</v>
      </c>
      <c r="G23" s="1"/>
      <c r="H23" s="1"/>
      <c r="I23" s="1"/>
    </row>
    <row r="24" spans="1:9" x14ac:dyDescent="0.25">
      <c r="A24" s="11" t="s">
        <v>58</v>
      </c>
      <c r="B24" s="38">
        <v>162443</v>
      </c>
      <c r="C24" s="38">
        <v>162231</v>
      </c>
      <c r="D24" s="38">
        <v>1694418</v>
      </c>
      <c r="E24" s="38">
        <v>1647888</v>
      </c>
      <c r="F24" s="13">
        <f t="shared" si="0"/>
        <v>-2.7460756436723415</v>
      </c>
      <c r="G24" s="1"/>
      <c r="H24" s="1"/>
      <c r="I24" s="1"/>
    </row>
    <row r="25" spans="1:9" x14ac:dyDescent="0.25">
      <c r="A25" s="8" t="s">
        <v>59</v>
      </c>
      <c r="B25" s="37">
        <v>60527</v>
      </c>
      <c r="C25" s="37">
        <v>67630</v>
      </c>
      <c r="D25" s="37">
        <v>734617</v>
      </c>
      <c r="E25" s="37">
        <v>747510</v>
      </c>
      <c r="F25" s="10">
        <f t="shared" si="0"/>
        <v>1.7550642035237445</v>
      </c>
      <c r="G25" s="1"/>
      <c r="H25" s="1"/>
      <c r="I25" s="1"/>
    </row>
    <row r="26" spans="1:9" x14ac:dyDescent="0.25">
      <c r="A26" s="11" t="s">
        <v>60</v>
      </c>
      <c r="B26" s="38">
        <v>199464</v>
      </c>
      <c r="C26" s="38">
        <v>209376</v>
      </c>
      <c r="D26" s="38">
        <v>2479234</v>
      </c>
      <c r="E26" s="38">
        <v>2615952</v>
      </c>
      <c r="F26" s="13">
        <f t="shared" si="0"/>
        <v>5.5145258575834362</v>
      </c>
      <c r="G26" s="1"/>
      <c r="H26" s="1"/>
      <c r="I26" s="1"/>
    </row>
    <row r="27" spans="1:9" x14ac:dyDescent="0.25">
      <c r="A27" s="8" t="s">
        <v>61</v>
      </c>
      <c r="B27" s="37">
        <v>531829</v>
      </c>
      <c r="C27" s="37">
        <v>464378</v>
      </c>
      <c r="D27" s="37">
        <v>4900803</v>
      </c>
      <c r="E27" s="37">
        <v>5007687</v>
      </c>
      <c r="F27" s="10">
        <f t="shared" si="0"/>
        <v>2.1809487139148445</v>
      </c>
      <c r="G27" s="1"/>
      <c r="H27" s="1"/>
      <c r="I27" s="1"/>
    </row>
    <row r="28" spans="1:9" x14ac:dyDescent="0.25">
      <c r="A28" s="11" t="s">
        <v>62</v>
      </c>
      <c r="B28" s="38">
        <v>1501747</v>
      </c>
      <c r="C28" s="38">
        <v>1375624</v>
      </c>
      <c r="D28" s="38">
        <v>17128785</v>
      </c>
      <c r="E28" s="38">
        <v>17071801</v>
      </c>
      <c r="F28" s="13">
        <f t="shared" si="0"/>
        <v>-0.33267975516068304</v>
      </c>
      <c r="G28" s="1"/>
      <c r="H28" s="1"/>
      <c r="I28" s="1"/>
    </row>
    <row r="29" spans="1:9" x14ac:dyDescent="0.25">
      <c r="A29" s="8" t="s">
        <v>63</v>
      </c>
      <c r="B29" s="37">
        <v>543589</v>
      </c>
      <c r="C29" s="37">
        <v>455141</v>
      </c>
      <c r="D29" s="37">
        <v>6060054</v>
      </c>
      <c r="E29" s="37">
        <v>5312502</v>
      </c>
      <c r="F29" s="10">
        <f t="shared" si="0"/>
        <v>-12.33573166179707</v>
      </c>
      <c r="G29" s="1"/>
      <c r="H29" s="1"/>
      <c r="I29" s="1"/>
    </row>
    <row r="30" spans="1:9" x14ac:dyDescent="0.25">
      <c r="A30" s="11" t="s">
        <v>64</v>
      </c>
      <c r="B30" s="38">
        <v>413591</v>
      </c>
      <c r="C30" s="38">
        <v>406715</v>
      </c>
      <c r="D30" s="38">
        <v>4402807</v>
      </c>
      <c r="E30" s="38">
        <v>4854342</v>
      </c>
      <c r="F30" s="13">
        <f t="shared" si="0"/>
        <v>10.255616473763212</v>
      </c>
      <c r="G30" s="1"/>
      <c r="H30" s="1"/>
      <c r="I30" s="1"/>
    </row>
    <row r="31" spans="1:9" x14ac:dyDescent="0.25">
      <c r="A31" s="8" t="s">
        <v>65</v>
      </c>
      <c r="B31" s="37">
        <v>3025668</v>
      </c>
      <c r="C31" s="37">
        <v>2560844</v>
      </c>
      <c r="D31" s="37">
        <v>28392837</v>
      </c>
      <c r="E31" s="37">
        <v>28559644</v>
      </c>
      <c r="F31" s="10">
        <f t="shared" si="0"/>
        <v>0.58749676899141434</v>
      </c>
      <c r="G31" s="1"/>
      <c r="H31" s="1"/>
      <c r="I31" s="1"/>
    </row>
    <row r="32" spans="1:9" x14ac:dyDescent="0.25">
      <c r="A32" s="11" t="s">
        <v>66</v>
      </c>
      <c r="B32" s="38">
        <v>3549842</v>
      </c>
      <c r="C32" s="38">
        <v>4154267</v>
      </c>
      <c r="D32" s="38">
        <v>37480053</v>
      </c>
      <c r="E32" s="38">
        <v>42945577</v>
      </c>
      <c r="F32" s="13">
        <f t="shared" si="0"/>
        <v>14.582487383355627</v>
      </c>
      <c r="G32" s="1"/>
      <c r="H32" s="1"/>
      <c r="I32" s="1"/>
    </row>
    <row r="33" spans="1:9" x14ac:dyDescent="0.25">
      <c r="A33" s="8" t="s">
        <v>67</v>
      </c>
      <c r="B33" s="37">
        <v>363245</v>
      </c>
      <c r="C33" s="37">
        <v>408286</v>
      </c>
      <c r="D33" s="37">
        <v>3923789</v>
      </c>
      <c r="E33" s="37">
        <v>4331604</v>
      </c>
      <c r="F33" s="10">
        <f t="shared" si="0"/>
        <v>10.393397810126899</v>
      </c>
      <c r="G33" s="1"/>
      <c r="H33" s="1"/>
      <c r="I33" s="1"/>
    </row>
    <row r="34" spans="1:9" x14ac:dyDescent="0.25">
      <c r="A34" s="11" t="s">
        <v>68</v>
      </c>
      <c r="B34" s="38">
        <v>105844</v>
      </c>
      <c r="C34" s="38">
        <v>136094</v>
      </c>
      <c r="D34" s="38">
        <v>1069844</v>
      </c>
      <c r="E34" s="38">
        <v>1100906</v>
      </c>
      <c r="F34" s="13">
        <f t="shared" si="0"/>
        <v>2.9034139556795253</v>
      </c>
      <c r="G34" s="1"/>
      <c r="H34" s="1"/>
      <c r="I34" s="1"/>
    </row>
    <row r="35" spans="1:9" x14ac:dyDescent="0.25">
      <c r="A35" s="14" t="s">
        <v>69</v>
      </c>
      <c r="B35" s="15">
        <f>SUM(B7:B34)</f>
        <v>35756069</v>
      </c>
      <c r="C35" s="15">
        <f t="shared" ref="C35:E35" si="1">SUM(C7:C34)</f>
        <v>36872021</v>
      </c>
      <c r="D35" s="15">
        <f t="shared" si="1"/>
        <v>389788385</v>
      </c>
      <c r="E35" s="15">
        <f t="shared" si="1"/>
        <v>405481648</v>
      </c>
      <c r="F35" s="16">
        <f t="shared" si="0"/>
        <v>4.0260981609290383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12409402</v>
      </c>
      <c r="C38" s="41">
        <f>D7</f>
        <v>12723638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60221675</v>
      </c>
      <c r="G38" s="42">
        <f>LOOKUP(E38,$A$38:$A$65,$C$38:$C$65)</f>
        <v>56675172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3346445</v>
      </c>
      <c r="C39" s="41">
        <f t="shared" ref="C39:C65" si="5">D8</f>
        <v>3156581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42945577</v>
      </c>
      <c r="G39" s="42">
        <f t="shared" ref="G39:G65" si="8">LOOKUP(E39,$A$38:$A$65,$C$38:$C$65)</f>
        <v>37480053</v>
      </c>
    </row>
    <row r="40" spans="1:9" x14ac:dyDescent="0.25">
      <c r="A40" s="42" t="str">
        <f t="shared" si="3"/>
        <v>ALMERIA</v>
      </c>
      <c r="B40" s="41">
        <f t="shared" si="4"/>
        <v>6044549</v>
      </c>
      <c r="C40" s="41">
        <f t="shared" si="5"/>
        <v>6184478</v>
      </c>
      <c r="D40" s="41">
        <f t="shared" si="6"/>
        <v>15</v>
      </c>
      <c r="E40" s="42" t="str">
        <f t="shared" si="2"/>
        <v>BARCELONA</v>
      </c>
      <c r="F40" s="42">
        <f t="shared" si="7"/>
        <v>42410414</v>
      </c>
      <c r="G40" s="42">
        <f t="shared" si="8"/>
        <v>40140726</v>
      </c>
    </row>
    <row r="41" spans="1:9" x14ac:dyDescent="0.25">
      <c r="A41" s="42" t="str">
        <f t="shared" si="3"/>
        <v>AVILES</v>
      </c>
      <c r="B41" s="41">
        <f t="shared" si="4"/>
        <v>5509599</v>
      </c>
      <c r="C41" s="41">
        <f t="shared" si="5"/>
        <v>4475470</v>
      </c>
      <c r="D41" s="41">
        <f t="shared" si="6"/>
        <v>16</v>
      </c>
      <c r="E41" s="42" t="str">
        <f t="shared" si="2"/>
        <v>BILBAO</v>
      </c>
      <c r="F41" s="42">
        <f t="shared" si="7"/>
        <v>33763727</v>
      </c>
      <c r="G41" s="42">
        <f t="shared" si="8"/>
        <v>30254560</v>
      </c>
    </row>
    <row r="42" spans="1:9" x14ac:dyDescent="0.25">
      <c r="A42" s="42" t="str">
        <f t="shared" si="3"/>
        <v>BAHIA DE ALGECIRAS</v>
      </c>
      <c r="B42" s="41">
        <f t="shared" si="4"/>
        <v>60221675</v>
      </c>
      <c r="C42" s="41">
        <f t="shared" si="5"/>
        <v>56675172</v>
      </c>
      <c r="D42" s="41">
        <f t="shared" si="6"/>
        <v>1</v>
      </c>
      <c r="E42" s="42" t="str">
        <f t="shared" si="2"/>
        <v>TARRAGONA</v>
      </c>
      <c r="F42" s="42">
        <f t="shared" si="7"/>
        <v>28559644</v>
      </c>
      <c r="G42" s="42">
        <f t="shared" si="8"/>
        <v>28392837</v>
      </c>
    </row>
    <row r="43" spans="1:9" x14ac:dyDescent="0.25">
      <c r="A43" s="42" t="str">
        <f t="shared" si="3"/>
        <v>BAHIA DE CADIZ</v>
      </c>
      <c r="B43" s="41">
        <f t="shared" si="4"/>
        <v>5351255</v>
      </c>
      <c r="C43" s="41">
        <f t="shared" si="5"/>
        <v>5192705</v>
      </c>
      <c r="D43" s="41">
        <f t="shared" si="6"/>
        <v>17</v>
      </c>
      <c r="E43" s="42" t="str">
        <f t="shared" si="2"/>
        <v>CARTAGENA</v>
      </c>
      <c r="F43" s="42">
        <f t="shared" si="7"/>
        <v>23353998</v>
      </c>
      <c r="G43" s="42">
        <f t="shared" si="8"/>
        <v>24466745</v>
      </c>
    </row>
    <row r="44" spans="1:9" x14ac:dyDescent="0.25">
      <c r="A44" s="42" t="str">
        <f t="shared" si="3"/>
        <v>BALEARES</v>
      </c>
      <c r="B44" s="41">
        <f t="shared" si="4"/>
        <v>13271586</v>
      </c>
      <c r="C44" s="41">
        <f t="shared" si="5"/>
        <v>12305307</v>
      </c>
      <c r="D44" s="41">
        <f t="shared" si="6"/>
        <v>11</v>
      </c>
      <c r="E44" s="42" t="str">
        <f t="shared" si="2"/>
        <v>LAS PALMAS</v>
      </c>
      <c r="F44" s="42">
        <f t="shared" si="7"/>
        <v>21324024</v>
      </c>
      <c r="G44" s="42">
        <f t="shared" si="8"/>
        <v>21008230</v>
      </c>
    </row>
    <row r="45" spans="1:9" x14ac:dyDescent="0.25">
      <c r="A45" s="42" t="str">
        <f t="shared" si="3"/>
        <v>BARCELONA</v>
      </c>
      <c r="B45" s="41">
        <f t="shared" si="4"/>
        <v>42410414</v>
      </c>
      <c r="C45" s="41">
        <f t="shared" si="5"/>
        <v>40140726</v>
      </c>
      <c r="D45" s="41">
        <f t="shared" si="6"/>
        <v>3</v>
      </c>
      <c r="E45" s="42" t="str">
        <f t="shared" si="2"/>
        <v>HUELVA</v>
      </c>
      <c r="F45" s="42">
        <f t="shared" si="7"/>
        <v>18756472</v>
      </c>
      <c r="G45" s="42">
        <f t="shared" si="8"/>
        <v>18028011</v>
      </c>
    </row>
    <row r="46" spans="1:9" x14ac:dyDescent="0.25">
      <c r="A46" s="42" t="str">
        <f t="shared" si="3"/>
        <v>BILBAO</v>
      </c>
      <c r="B46" s="41">
        <f t="shared" si="4"/>
        <v>33763727</v>
      </c>
      <c r="C46" s="41">
        <f t="shared" si="5"/>
        <v>30254560</v>
      </c>
      <c r="D46" s="41">
        <f t="shared" si="6"/>
        <v>4</v>
      </c>
      <c r="E46" s="42" t="str">
        <f t="shared" si="2"/>
        <v>GIJON</v>
      </c>
      <c r="F46" s="42">
        <f t="shared" si="7"/>
        <v>18643250</v>
      </c>
      <c r="G46" s="42">
        <f t="shared" si="8"/>
        <v>20187922</v>
      </c>
    </row>
    <row r="47" spans="1:9" x14ac:dyDescent="0.25">
      <c r="A47" s="42" t="str">
        <f t="shared" si="3"/>
        <v>CARTAGENA</v>
      </c>
      <c r="B47" s="41">
        <f t="shared" si="4"/>
        <v>23353998</v>
      </c>
      <c r="C47" s="41">
        <f t="shared" si="5"/>
        <v>24466745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17071801</v>
      </c>
      <c r="G47" s="42">
        <f t="shared" si="8"/>
        <v>17128785</v>
      </c>
    </row>
    <row r="48" spans="1:9" x14ac:dyDescent="0.25">
      <c r="A48" s="42" t="str">
        <f t="shared" si="3"/>
        <v>CASTELLON</v>
      </c>
      <c r="B48" s="41">
        <f t="shared" si="4"/>
        <v>11867217</v>
      </c>
      <c r="C48" s="41">
        <f t="shared" si="5"/>
        <v>12297842</v>
      </c>
      <c r="D48" s="41">
        <f t="shared" si="6"/>
        <v>13</v>
      </c>
      <c r="E48" s="42" t="str">
        <f t="shared" si="2"/>
        <v>BALEARES</v>
      </c>
      <c r="F48" s="42">
        <f t="shared" si="7"/>
        <v>13271586</v>
      </c>
      <c r="G48" s="42">
        <f t="shared" si="8"/>
        <v>12305307</v>
      </c>
    </row>
    <row r="49" spans="1:7" x14ac:dyDescent="0.25">
      <c r="A49" s="42" t="str">
        <f t="shared" si="3"/>
        <v>CEUTA</v>
      </c>
      <c r="B49" s="41">
        <f t="shared" si="4"/>
        <v>1717749</v>
      </c>
      <c r="C49" s="41">
        <f t="shared" si="5"/>
        <v>1401885</v>
      </c>
      <c r="D49" s="41">
        <f t="shared" si="6"/>
        <v>25</v>
      </c>
      <c r="E49" s="42" t="str">
        <f t="shared" si="2"/>
        <v>A CORUÑA</v>
      </c>
      <c r="F49" s="42">
        <f t="shared" si="7"/>
        <v>12409402</v>
      </c>
      <c r="G49" s="42">
        <f t="shared" si="8"/>
        <v>12723638</v>
      </c>
    </row>
    <row r="50" spans="1:7" x14ac:dyDescent="0.25">
      <c r="A50" s="42" t="str">
        <f t="shared" si="3"/>
        <v>FERROL-SAN CIBRAO</v>
      </c>
      <c r="B50" s="41">
        <f t="shared" si="4"/>
        <v>9451537</v>
      </c>
      <c r="C50" s="41">
        <f t="shared" si="5"/>
        <v>8790191</v>
      </c>
      <c r="D50" s="41">
        <f t="shared" si="6"/>
        <v>14</v>
      </c>
      <c r="E50" s="42" t="str">
        <f t="shared" si="2"/>
        <v>CASTELLON</v>
      </c>
      <c r="F50" s="42">
        <f t="shared" si="7"/>
        <v>11867217</v>
      </c>
      <c r="G50" s="42">
        <f t="shared" si="8"/>
        <v>12297842</v>
      </c>
    </row>
    <row r="51" spans="1:7" x14ac:dyDescent="0.25">
      <c r="A51" s="42" t="str">
        <f t="shared" si="3"/>
        <v>GIJON</v>
      </c>
      <c r="B51" s="41">
        <f t="shared" si="4"/>
        <v>18643250</v>
      </c>
      <c r="C51" s="41">
        <f t="shared" si="5"/>
        <v>20187922</v>
      </c>
      <c r="D51" s="41">
        <f t="shared" si="6"/>
        <v>9</v>
      </c>
      <c r="E51" s="42" t="str">
        <f t="shared" si="2"/>
        <v>FERROL-SAN CIBRAO</v>
      </c>
      <c r="F51" s="42">
        <f t="shared" si="7"/>
        <v>9451537</v>
      </c>
      <c r="G51" s="42">
        <f t="shared" si="8"/>
        <v>8790191</v>
      </c>
    </row>
    <row r="52" spans="1:7" x14ac:dyDescent="0.25">
      <c r="A52" s="42" t="str">
        <f t="shared" si="3"/>
        <v>HUELVA</v>
      </c>
      <c r="B52" s="41">
        <f t="shared" si="4"/>
        <v>18756472</v>
      </c>
      <c r="C52" s="41">
        <f t="shared" si="5"/>
        <v>18028011</v>
      </c>
      <c r="D52" s="41">
        <f t="shared" si="6"/>
        <v>8</v>
      </c>
      <c r="E52" s="42" t="str">
        <f t="shared" si="2"/>
        <v>ALMERIA</v>
      </c>
      <c r="F52" s="42">
        <f t="shared" si="7"/>
        <v>6044549</v>
      </c>
      <c r="G52" s="42">
        <f t="shared" si="8"/>
        <v>6184478</v>
      </c>
    </row>
    <row r="53" spans="1:7" x14ac:dyDescent="0.25">
      <c r="A53" s="42" t="str">
        <f t="shared" si="3"/>
        <v>LAS PALMAS</v>
      </c>
      <c r="B53" s="41">
        <f t="shared" si="4"/>
        <v>21324024</v>
      </c>
      <c r="C53" s="41">
        <f t="shared" si="5"/>
        <v>21008230</v>
      </c>
      <c r="D53" s="41">
        <f t="shared" si="6"/>
        <v>7</v>
      </c>
      <c r="E53" s="42" t="str">
        <f t="shared" si="2"/>
        <v>AVILES</v>
      </c>
      <c r="F53" s="42">
        <f t="shared" si="7"/>
        <v>5509599</v>
      </c>
      <c r="G53" s="42">
        <f t="shared" si="8"/>
        <v>4475470</v>
      </c>
    </row>
    <row r="54" spans="1:7" x14ac:dyDescent="0.25">
      <c r="A54" s="42" t="str">
        <f t="shared" si="3"/>
        <v>MALAGA</v>
      </c>
      <c r="B54" s="41">
        <f t="shared" si="4"/>
        <v>3843336</v>
      </c>
      <c r="C54" s="41">
        <f t="shared" si="5"/>
        <v>4231681</v>
      </c>
      <c r="D54" s="41">
        <f t="shared" si="6"/>
        <v>22</v>
      </c>
      <c r="E54" s="42" t="str">
        <f t="shared" si="2"/>
        <v>BAHIA DE CADIZ</v>
      </c>
      <c r="F54" s="42">
        <f t="shared" si="7"/>
        <v>5351255</v>
      </c>
      <c r="G54" s="42">
        <f t="shared" si="8"/>
        <v>5192705</v>
      </c>
    </row>
    <row r="55" spans="1:7" x14ac:dyDescent="0.25">
      <c r="A55" s="42" t="str">
        <f t="shared" si="3"/>
        <v>MARIN Y RIA DE PONTEVEDRA</v>
      </c>
      <c r="B55" s="41">
        <f t="shared" si="4"/>
        <v>1647888</v>
      </c>
      <c r="C55" s="41">
        <f t="shared" si="5"/>
        <v>1694418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5312502</v>
      </c>
      <c r="G55" s="42">
        <f t="shared" si="8"/>
        <v>6060054</v>
      </c>
    </row>
    <row r="56" spans="1:7" x14ac:dyDescent="0.25">
      <c r="A56" s="42" t="str">
        <f t="shared" si="3"/>
        <v>MELILLA</v>
      </c>
      <c r="B56" s="41">
        <f t="shared" si="4"/>
        <v>747510</v>
      </c>
      <c r="C56" s="41">
        <f t="shared" si="5"/>
        <v>734617</v>
      </c>
      <c r="D56" s="41">
        <f t="shared" si="6"/>
        <v>28</v>
      </c>
      <c r="E56" s="42" t="str">
        <f t="shared" si="2"/>
        <v>PASAIA</v>
      </c>
      <c r="F56" s="42">
        <f t="shared" si="9"/>
        <v>5007687</v>
      </c>
      <c r="G56" s="42">
        <f t="shared" si="8"/>
        <v>4900803</v>
      </c>
    </row>
    <row r="57" spans="1:7" x14ac:dyDescent="0.25">
      <c r="A57" s="42" t="str">
        <f t="shared" si="3"/>
        <v>MOTRIL</v>
      </c>
      <c r="B57" s="41">
        <f t="shared" si="4"/>
        <v>2615952</v>
      </c>
      <c r="C57" s="41">
        <f t="shared" si="5"/>
        <v>2479234</v>
      </c>
      <c r="D57" s="41">
        <f t="shared" si="6"/>
        <v>24</v>
      </c>
      <c r="E57" s="42" t="str">
        <f t="shared" si="2"/>
        <v>SEVILLA</v>
      </c>
      <c r="F57" s="42">
        <f t="shared" si="9"/>
        <v>4854342</v>
      </c>
      <c r="G57" s="42">
        <f t="shared" si="8"/>
        <v>4402807</v>
      </c>
    </row>
    <row r="58" spans="1:7" x14ac:dyDescent="0.25">
      <c r="A58" s="42" t="str">
        <f t="shared" si="3"/>
        <v>PASAIA</v>
      </c>
      <c r="B58" s="41">
        <f t="shared" si="4"/>
        <v>5007687</v>
      </c>
      <c r="C58" s="41">
        <f t="shared" si="5"/>
        <v>4900803</v>
      </c>
      <c r="D58" s="41">
        <f t="shared" si="6"/>
        <v>19</v>
      </c>
      <c r="E58" s="42" t="str">
        <f t="shared" si="2"/>
        <v>VIGO</v>
      </c>
      <c r="F58" s="42">
        <f t="shared" si="9"/>
        <v>4331604</v>
      </c>
      <c r="G58" s="42">
        <f t="shared" si="8"/>
        <v>3923789</v>
      </c>
    </row>
    <row r="59" spans="1:7" x14ac:dyDescent="0.25">
      <c r="A59" s="42" t="str">
        <f t="shared" si="3"/>
        <v>SANTA CRUZ DE TENERIFE</v>
      </c>
      <c r="B59" s="41">
        <f t="shared" si="4"/>
        <v>17071801</v>
      </c>
      <c r="C59" s="41">
        <f t="shared" si="5"/>
        <v>17128785</v>
      </c>
      <c r="D59" s="41">
        <f t="shared" si="6"/>
        <v>10</v>
      </c>
      <c r="E59" s="42" t="str">
        <f t="shared" si="2"/>
        <v>MALAGA</v>
      </c>
      <c r="F59" s="42">
        <f t="shared" si="9"/>
        <v>3843336</v>
      </c>
      <c r="G59" s="42">
        <f t="shared" si="8"/>
        <v>4231681</v>
      </c>
    </row>
    <row r="60" spans="1:7" x14ac:dyDescent="0.25">
      <c r="A60" s="42" t="str">
        <f t="shared" si="3"/>
        <v>SANTANDER</v>
      </c>
      <c r="B60" s="41">
        <f t="shared" si="4"/>
        <v>5312502</v>
      </c>
      <c r="C60" s="41">
        <f t="shared" si="5"/>
        <v>6060054</v>
      </c>
      <c r="D60" s="41">
        <f t="shared" si="6"/>
        <v>18</v>
      </c>
      <c r="E60" s="42" t="str">
        <f t="shared" si="2"/>
        <v>ALICANTE</v>
      </c>
      <c r="F60" s="42">
        <f t="shared" si="9"/>
        <v>3346445</v>
      </c>
      <c r="G60" s="42">
        <f t="shared" si="8"/>
        <v>3156581</v>
      </c>
    </row>
    <row r="61" spans="1:7" x14ac:dyDescent="0.25">
      <c r="A61" s="42" t="str">
        <f t="shared" si="3"/>
        <v>SEVILLA</v>
      </c>
      <c r="B61" s="41">
        <f t="shared" si="4"/>
        <v>4854342</v>
      </c>
      <c r="C61" s="41">
        <f t="shared" si="5"/>
        <v>4402807</v>
      </c>
      <c r="D61" s="41">
        <f t="shared" si="6"/>
        <v>20</v>
      </c>
      <c r="E61" s="42" t="str">
        <f t="shared" si="2"/>
        <v>MOTRIL</v>
      </c>
      <c r="F61" s="42">
        <f t="shared" si="9"/>
        <v>2615952</v>
      </c>
      <c r="G61" s="42">
        <f t="shared" si="8"/>
        <v>2479234</v>
      </c>
    </row>
    <row r="62" spans="1:7" x14ac:dyDescent="0.25">
      <c r="A62" s="42" t="str">
        <f t="shared" si="3"/>
        <v>TARRAGONA</v>
      </c>
      <c r="B62" s="41">
        <f t="shared" si="4"/>
        <v>28559644</v>
      </c>
      <c r="C62" s="41">
        <f t="shared" si="5"/>
        <v>28392837</v>
      </c>
      <c r="D62" s="41">
        <f t="shared" si="6"/>
        <v>5</v>
      </c>
      <c r="E62" s="42" t="str">
        <f t="shared" si="2"/>
        <v>CEUTA</v>
      </c>
      <c r="F62" s="42">
        <f t="shared" si="9"/>
        <v>1717749</v>
      </c>
      <c r="G62" s="42">
        <f t="shared" si="8"/>
        <v>1401885</v>
      </c>
    </row>
    <row r="63" spans="1:7" x14ac:dyDescent="0.25">
      <c r="A63" s="42" t="str">
        <f t="shared" si="3"/>
        <v>VALENCIA</v>
      </c>
      <c r="B63" s="41">
        <f t="shared" si="4"/>
        <v>42945577</v>
      </c>
      <c r="C63" s="41">
        <f t="shared" si="5"/>
        <v>37480053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1647888</v>
      </c>
      <c r="G63" s="42">
        <f t="shared" si="8"/>
        <v>1694418</v>
      </c>
    </row>
    <row r="64" spans="1:7" x14ac:dyDescent="0.25">
      <c r="A64" s="42" t="str">
        <f t="shared" si="3"/>
        <v>VIGO</v>
      </c>
      <c r="B64" s="41">
        <f t="shared" si="4"/>
        <v>4331604</v>
      </c>
      <c r="C64" s="41">
        <f t="shared" si="5"/>
        <v>3923789</v>
      </c>
      <c r="D64" s="41">
        <f t="shared" si="6"/>
        <v>21</v>
      </c>
      <c r="E64" s="42" t="str">
        <f t="shared" si="2"/>
        <v>VILAGARCIA</v>
      </c>
      <c r="F64" s="42">
        <f t="shared" si="9"/>
        <v>1100906</v>
      </c>
      <c r="G64" s="42">
        <f t="shared" si="8"/>
        <v>1069844</v>
      </c>
    </row>
    <row r="65" spans="1:7" x14ac:dyDescent="0.25">
      <c r="A65" s="42" t="str">
        <f t="shared" si="3"/>
        <v>VILAGARCIA</v>
      </c>
      <c r="B65" s="41">
        <f t="shared" si="4"/>
        <v>1100906</v>
      </c>
      <c r="C65" s="41">
        <f t="shared" si="5"/>
        <v>1069844</v>
      </c>
      <c r="D65" s="41">
        <f t="shared" si="6"/>
        <v>27</v>
      </c>
      <c r="E65" s="42" t="str">
        <f t="shared" si="2"/>
        <v>MELILLA</v>
      </c>
      <c r="F65" s="42">
        <f t="shared" si="9"/>
        <v>747510</v>
      </c>
      <c r="G65" s="42">
        <f t="shared" si="8"/>
        <v>734617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644782</v>
      </c>
      <c r="C7" s="37">
        <v>693881</v>
      </c>
      <c r="D7" s="37">
        <v>7757059</v>
      </c>
      <c r="E7" s="37">
        <v>7521098</v>
      </c>
      <c r="F7" s="10">
        <f>((E7*100)/D7)-100</f>
        <v>-3.0418873957256238</v>
      </c>
      <c r="G7" s="1"/>
      <c r="H7" s="1"/>
      <c r="I7" s="1"/>
    </row>
    <row r="8" spans="1:12" x14ac:dyDescent="0.25">
      <c r="A8" s="11" t="s">
        <v>42</v>
      </c>
      <c r="B8" s="38">
        <v>10445</v>
      </c>
      <c r="C8" s="38">
        <v>20735</v>
      </c>
      <c r="D8" s="38">
        <v>134608</v>
      </c>
      <c r="E8" s="38">
        <v>174699</v>
      </c>
      <c r="F8" s="13">
        <f t="shared" ref="F8:F35" si="0">((E8*100)/D8)-100</f>
        <v>29.783519553072637</v>
      </c>
      <c r="G8" s="1"/>
      <c r="H8" s="1"/>
      <c r="I8" s="1"/>
    </row>
    <row r="9" spans="1:12" x14ac:dyDescent="0.25">
      <c r="A9" s="8" t="s">
        <v>43</v>
      </c>
      <c r="B9" s="37">
        <v>3385</v>
      </c>
      <c r="C9" s="37">
        <v>1562</v>
      </c>
      <c r="D9" s="37">
        <v>9479</v>
      </c>
      <c r="E9" s="37">
        <v>6613</v>
      </c>
      <c r="F9" s="10">
        <f t="shared" si="0"/>
        <v>-30.235256883637518</v>
      </c>
      <c r="G9" s="1"/>
      <c r="H9" s="1"/>
      <c r="I9" s="1"/>
    </row>
    <row r="10" spans="1:12" x14ac:dyDescent="0.25">
      <c r="A10" s="11" t="s">
        <v>44</v>
      </c>
      <c r="B10" s="38">
        <v>49050</v>
      </c>
      <c r="C10" s="38">
        <v>64191</v>
      </c>
      <c r="D10" s="38">
        <v>663687</v>
      </c>
      <c r="E10" s="38">
        <v>733295</v>
      </c>
      <c r="F10" s="13">
        <f t="shared" si="0"/>
        <v>10.488076457727814</v>
      </c>
      <c r="G10" s="1"/>
      <c r="H10" s="1"/>
      <c r="I10" s="1"/>
    </row>
    <row r="11" spans="1:12" x14ac:dyDescent="0.25">
      <c r="A11" s="8" t="s">
        <v>45</v>
      </c>
      <c r="B11" s="37">
        <v>1532000</v>
      </c>
      <c r="C11" s="37">
        <v>1588334</v>
      </c>
      <c r="D11" s="37">
        <v>17921038</v>
      </c>
      <c r="E11" s="37">
        <v>18780025</v>
      </c>
      <c r="F11" s="10">
        <f t="shared" si="0"/>
        <v>4.7931766005964676</v>
      </c>
      <c r="G11" s="1"/>
      <c r="H11" s="1"/>
      <c r="I11" s="1"/>
    </row>
    <row r="12" spans="1:12" x14ac:dyDescent="0.25">
      <c r="A12" s="11" t="s">
        <v>46</v>
      </c>
      <c r="B12" s="38">
        <v>0</v>
      </c>
      <c r="C12" s="38">
        <v>4375</v>
      </c>
      <c r="D12" s="38">
        <v>100247</v>
      </c>
      <c r="E12" s="38">
        <v>66314</v>
      </c>
      <c r="F12" s="13">
        <f t="shared" si="0"/>
        <v>-33.84939200175566</v>
      </c>
      <c r="G12" s="1"/>
      <c r="H12" s="1"/>
      <c r="I12" s="1"/>
    </row>
    <row r="13" spans="1:12" x14ac:dyDescent="0.25">
      <c r="A13" s="8" t="s">
        <v>47</v>
      </c>
      <c r="B13" s="37">
        <v>154443</v>
      </c>
      <c r="C13" s="37">
        <v>130682</v>
      </c>
      <c r="D13" s="37">
        <v>1911561</v>
      </c>
      <c r="E13" s="37">
        <v>2036659</v>
      </c>
      <c r="F13" s="10">
        <f t="shared" si="0"/>
        <v>6.5442850110459432</v>
      </c>
      <c r="G13" s="1"/>
      <c r="H13" s="1"/>
      <c r="I13" s="1"/>
    </row>
    <row r="14" spans="1:12" x14ac:dyDescent="0.25">
      <c r="A14" s="11" t="s">
        <v>48</v>
      </c>
      <c r="B14" s="38">
        <v>979975</v>
      </c>
      <c r="C14" s="38">
        <v>915504</v>
      </c>
      <c r="D14" s="38">
        <v>11474853</v>
      </c>
      <c r="E14" s="38">
        <v>9449225</v>
      </c>
      <c r="F14" s="13">
        <f t="shared" si="0"/>
        <v>-17.652757730316893</v>
      </c>
      <c r="G14" s="1"/>
      <c r="H14" s="1"/>
      <c r="I14" s="1"/>
    </row>
    <row r="15" spans="1:12" x14ac:dyDescent="0.25">
      <c r="A15" s="8" t="s">
        <v>49</v>
      </c>
      <c r="B15" s="37">
        <v>1660040</v>
      </c>
      <c r="C15" s="37">
        <v>1626855</v>
      </c>
      <c r="D15" s="37">
        <v>18126173</v>
      </c>
      <c r="E15" s="37">
        <v>20264730</v>
      </c>
      <c r="F15" s="10">
        <f t="shared" si="0"/>
        <v>11.79817162729276</v>
      </c>
      <c r="G15" s="1"/>
      <c r="H15" s="1"/>
      <c r="I15" s="1"/>
    </row>
    <row r="16" spans="1:12" x14ac:dyDescent="0.25">
      <c r="A16" s="11" t="s">
        <v>50</v>
      </c>
      <c r="B16" s="38">
        <v>1809108</v>
      </c>
      <c r="C16" s="38">
        <v>1602875</v>
      </c>
      <c r="D16" s="38">
        <v>18976274</v>
      </c>
      <c r="E16" s="38">
        <v>17642684</v>
      </c>
      <c r="F16" s="13">
        <f t="shared" si="0"/>
        <v>-7.0276704478444998</v>
      </c>
      <c r="G16" s="1"/>
      <c r="H16" s="1"/>
      <c r="I16" s="1"/>
    </row>
    <row r="17" spans="1:9" x14ac:dyDescent="0.25">
      <c r="A17" s="8" t="s">
        <v>51</v>
      </c>
      <c r="B17" s="37">
        <v>586754</v>
      </c>
      <c r="C17" s="37">
        <v>439678</v>
      </c>
      <c r="D17" s="37">
        <v>8259606</v>
      </c>
      <c r="E17" s="37">
        <v>7281549</v>
      </c>
      <c r="F17" s="10">
        <f t="shared" si="0"/>
        <v>-11.841448611471293</v>
      </c>
      <c r="G17" s="1"/>
      <c r="H17" s="1"/>
      <c r="I17" s="1"/>
    </row>
    <row r="18" spans="1:9" x14ac:dyDescent="0.25">
      <c r="A18" s="11" t="s">
        <v>52</v>
      </c>
      <c r="B18" s="38">
        <v>92396</v>
      </c>
      <c r="C18" s="38">
        <v>60115</v>
      </c>
      <c r="D18" s="38">
        <v>552928</v>
      </c>
      <c r="E18" s="38">
        <v>845297</v>
      </c>
      <c r="F18" s="13">
        <f t="shared" si="0"/>
        <v>52.876504716708155</v>
      </c>
      <c r="G18" s="1"/>
      <c r="H18" s="1"/>
      <c r="I18" s="1"/>
    </row>
    <row r="19" spans="1:9" x14ac:dyDescent="0.25">
      <c r="A19" s="8" t="s">
        <v>53</v>
      </c>
      <c r="B19" s="37">
        <v>58467</v>
      </c>
      <c r="C19" s="37">
        <v>70832</v>
      </c>
      <c r="D19" s="37">
        <v>736200</v>
      </c>
      <c r="E19" s="37">
        <v>861800</v>
      </c>
      <c r="F19" s="10">
        <f t="shared" si="0"/>
        <v>17.060581363759852</v>
      </c>
      <c r="G19" s="1"/>
      <c r="H19" s="1"/>
      <c r="I19" s="1"/>
    </row>
    <row r="20" spans="1:9" x14ac:dyDescent="0.25">
      <c r="A20" s="11" t="s">
        <v>54</v>
      </c>
      <c r="B20" s="38">
        <v>94668</v>
      </c>
      <c r="C20" s="38">
        <v>146997</v>
      </c>
      <c r="D20" s="38">
        <v>1267566</v>
      </c>
      <c r="E20" s="38">
        <v>1250551</v>
      </c>
      <c r="F20" s="13">
        <f t="shared" si="0"/>
        <v>-1.3423364148296884</v>
      </c>
      <c r="G20" s="1"/>
      <c r="H20" s="1"/>
      <c r="I20" s="1"/>
    </row>
    <row r="21" spans="1:9" x14ac:dyDescent="0.25">
      <c r="A21" s="8" t="s">
        <v>55</v>
      </c>
      <c r="B21" s="37">
        <v>898067</v>
      </c>
      <c r="C21" s="37">
        <v>1089482</v>
      </c>
      <c r="D21" s="37">
        <v>11218291</v>
      </c>
      <c r="E21" s="37">
        <v>11744245</v>
      </c>
      <c r="F21" s="10">
        <f t="shared" si="0"/>
        <v>4.6883611772951923</v>
      </c>
      <c r="G21" s="1"/>
      <c r="H21" s="1"/>
      <c r="I21" s="1"/>
    </row>
    <row r="22" spans="1:9" x14ac:dyDescent="0.25">
      <c r="A22" s="11" t="s">
        <v>56</v>
      </c>
      <c r="B22" s="38">
        <v>324160</v>
      </c>
      <c r="C22" s="38">
        <v>258026</v>
      </c>
      <c r="D22" s="38">
        <v>4403503</v>
      </c>
      <c r="E22" s="38">
        <v>4090477</v>
      </c>
      <c r="F22" s="13">
        <f t="shared" si="0"/>
        <v>-7.1085678833419621</v>
      </c>
      <c r="G22" s="1"/>
      <c r="H22" s="1"/>
      <c r="I22" s="1"/>
    </row>
    <row r="23" spans="1:9" x14ac:dyDescent="0.25">
      <c r="A23" s="8" t="s">
        <v>57</v>
      </c>
      <c r="B23" s="37">
        <v>2464</v>
      </c>
      <c r="C23" s="37">
        <v>7548</v>
      </c>
      <c r="D23" s="37">
        <v>72860</v>
      </c>
      <c r="E23" s="37">
        <v>50107</v>
      </c>
      <c r="F23" s="10">
        <f t="shared" si="0"/>
        <v>-31.228383200658797</v>
      </c>
      <c r="G23" s="1"/>
      <c r="H23" s="1"/>
      <c r="I23" s="1"/>
    </row>
    <row r="24" spans="1:9" x14ac:dyDescent="0.25">
      <c r="A24" s="11" t="s">
        <v>58</v>
      </c>
      <c r="B24" s="38">
        <v>3</v>
      </c>
      <c r="C24" s="38">
        <v>0</v>
      </c>
      <c r="D24" s="38">
        <v>3</v>
      </c>
      <c r="E24" s="38">
        <v>952</v>
      </c>
      <c r="F24" s="17">
        <f t="shared" si="0"/>
        <v>31633.333333333332</v>
      </c>
      <c r="G24" s="1"/>
      <c r="H24" s="1"/>
      <c r="I24" s="1"/>
    </row>
    <row r="25" spans="1:9" x14ac:dyDescent="0.25">
      <c r="A25" s="8" t="s">
        <v>59</v>
      </c>
      <c r="B25" s="37">
        <v>2699</v>
      </c>
      <c r="C25" s="37">
        <v>5986</v>
      </c>
      <c r="D25" s="37">
        <v>65612</v>
      </c>
      <c r="E25" s="37">
        <v>69305</v>
      </c>
      <c r="F25" s="10">
        <f t="shared" si="0"/>
        <v>5.6285435591050401</v>
      </c>
      <c r="G25" s="1"/>
      <c r="H25" s="1"/>
      <c r="I25" s="1"/>
    </row>
    <row r="26" spans="1:9" x14ac:dyDescent="0.25">
      <c r="A26" s="11" t="s">
        <v>60</v>
      </c>
      <c r="B26" s="38">
        <v>85743</v>
      </c>
      <c r="C26" s="38">
        <v>108559</v>
      </c>
      <c r="D26" s="38">
        <v>1176041</v>
      </c>
      <c r="E26" s="38">
        <v>1322216</v>
      </c>
      <c r="F26" s="13">
        <f t="shared" si="0"/>
        <v>12.429413600376179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2020</v>
      </c>
      <c r="E27" s="37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8">
        <v>720192</v>
      </c>
      <c r="C28" s="38">
        <v>554142</v>
      </c>
      <c r="D28" s="38">
        <v>8784935</v>
      </c>
      <c r="E28" s="38">
        <v>8715572</v>
      </c>
      <c r="F28" s="13">
        <f t="shared" si="0"/>
        <v>-0.78956759497935991</v>
      </c>
      <c r="G28" s="1"/>
      <c r="H28" s="1"/>
      <c r="I28" s="1"/>
    </row>
    <row r="29" spans="1:9" x14ac:dyDescent="0.25">
      <c r="A29" s="8" t="s">
        <v>63</v>
      </c>
      <c r="B29" s="37">
        <v>23283</v>
      </c>
      <c r="C29" s="37">
        <v>42114</v>
      </c>
      <c r="D29" s="37">
        <v>268531</v>
      </c>
      <c r="E29" s="37">
        <v>397602</v>
      </c>
      <c r="F29" s="10">
        <f t="shared" si="0"/>
        <v>48.065586468601396</v>
      </c>
      <c r="G29" s="1"/>
      <c r="H29" s="1"/>
      <c r="I29" s="1"/>
    </row>
    <row r="30" spans="1:9" x14ac:dyDescent="0.25">
      <c r="A30" s="11" t="s">
        <v>64</v>
      </c>
      <c r="B30" s="38">
        <v>17351</v>
      </c>
      <c r="C30" s="38">
        <v>30945</v>
      </c>
      <c r="D30" s="38">
        <v>324913</v>
      </c>
      <c r="E30" s="38">
        <v>330212</v>
      </c>
      <c r="F30" s="13">
        <f t="shared" si="0"/>
        <v>1.6308981173421842</v>
      </c>
      <c r="G30" s="1"/>
      <c r="H30" s="1"/>
      <c r="I30" s="1"/>
    </row>
    <row r="31" spans="1:9" x14ac:dyDescent="0.25">
      <c r="A31" s="8" t="s">
        <v>65</v>
      </c>
      <c r="B31" s="37">
        <v>1731973</v>
      </c>
      <c r="C31" s="37">
        <v>1465422</v>
      </c>
      <c r="D31" s="37">
        <v>16430303</v>
      </c>
      <c r="E31" s="37">
        <v>16871328</v>
      </c>
      <c r="F31" s="10">
        <f t="shared" si="0"/>
        <v>2.6842170835193997</v>
      </c>
      <c r="G31" s="1"/>
      <c r="H31" s="1"/>
      <c r="I31" s="1"/>
    </row>
    <row r="32" spans="1:9" x14ac:dyDescent="0.25">
      <c r="A32" s="11" t="s">
        <v>66</v>
      </c>
      <c r="B32" s="38">
        <v>113463</v>
      </c>
      <c r="C32" s="38">
        <v>436226</v>
      </c>
      <c r="D32" s="38">
        <v>1308413</v>
      </c>
      <c r="E32" s="38">
        <v>3832633</v>
      </c>
      <c r="F32" s="13">
        <f t="shared" si="0"/>
        <v>192.92226537033798</v>
      </c>
      <c r="G32" s="1"/>
      <c r="H32" s="1"/>
      <c r="I32" s="1"/>
    </row>
    <row r="33" spans="1:9" x14ac:dyDescent="0.25">
      <c r="A33" s="8" t="s">
        <v>67</v>
      </c>
      <c r="B33" s="37">
        <v>7803</v>
      </c>
      <c r="C33" s="37">
        <v>8322</v>
      </c>
      <c r="D33" s="37">
        <v>57876</v>
      </c>
      <c r="E33" s="37">
        <v>84948</v>
      </c>
      <c r="F33" s="10">
        <f t="shared" si="0"/>
        <v>46.775865643790183</v>
      </c>
      <c r="G33" s="1"/>
      <c r="H33" s="1"/>
      <c r="I33" s="1"/>
    </row>
    <row r="34" spans="1:9" x14ac:dyDescent="0.25">
      <c r="A34" s="11" t="s">
        <v>68</v>
      </c>
      <c r="B34" s="38">
        <v>28293</v>
      </c>
      <c r="C34" s="38">
        <v>40286</v>
      </c>
      <c r="D34" s="38">
        <v>327643</v>
      </c>
      <c r="E34" s="38">
        <v>319344</v>
      </c>
      <c r="F34" s="13">
        <f t="shared" si="0"/>
        <v>-2.5329398155919733</v>
      </c>
      <c r="G34" s="1"/>
      <c r="H34" s="1"/>
      <c r="I34" s="1"/>
    </row>
    <row r="35" spans="1:9" x14ac:dyDescent="0.25">
      <c r="A35" s="14" t="s">
        <v>69</v>
      </c>
      <c r="B35" s="15">
        <f>SUM(B7:B34)</f>
        <v>11631007</v>
      </c>
      <c r="C35" s="15">
        <f t="shared" ref="C35:E35" si="1">SUM(C7:C34)</f>
        <v>11413674</v>
      </c>
      <c r="D35" s="15">
        <f t="shared" si="1"/>
        <v>132332223</v>
      </c>
      <c r="E35" s="15">
        <f t="shared" si="1"/>
        <v>134743480</v>
      </c>
      <c r="F35" s="16">
        <f t="shared" si="0"/>
        <v>1.8221238526311225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7521098</v>
      </c>
      <c r="C38" s="41">
        <f>D7</f>
        <v>7757059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BILBAO</v>
      </c>
      <c r="F38" s="42">
        <f>LOOKUP(E38,$A$38:$A$65,$B$38:$B$65)</f>
        <v>20264730</v>
      </c>
      <c r="G38" s="42">
        <f>LOOKUP(E38,$A$38:$A$65,$C$38:$C$65)</f>
        <v>18126173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174699</v>
      </c>
      <c r="C39" s="41">
        <f t="shared" ref="C39:C65" si="5">D8</f>
        <v>134608</v>
      </c>
      <c r="D39" s="41">
        <f t="shared" ref="D39:D65" si="6">_xlfn.RANK.EQ(B39,$B$38:$B$65)+COUNTIF($B$38:$B$65,B39)-1</f>
        <v>21</v>
      </c>
      <c r="E39" s="42" t="str">
        <f t="shared" si="2"/>
        <v>BAHIA DE ALGECIRAS</v>
      </c>
      <c r="F39" s="42">
        <f t="shared" ref="F39:F54" si="7">LOOKUP(E39,$A$38:$A$65,$B$38:$B$65)</f>
        <v>18780025</v>
      </c>
      <c r="G39" s="42">
        <f t="shared" ref="G39:G65" si="8">LOOKUP(E39,$A$38:$A$65,$C$38:$C$65)</f>
        <v>17921038</v>
      </c>
    </row>
    <row r="40" spans="1:9" x14ac:dyDescent="0.25">
      <c r="A40" s="42" t="str">
        <f t="shared" si="3"/>
        <v>ALMERIA</v>
      </c>
      <c r="B40" s="41">
        <f t="shared" si="4"/>
        <v>6613</v>
      </c>
      <c r="C40" s="41">
        <f t="shared" si="5"/>
        <v>9479</v>
      </c>
      <c r="D40" s="41">
        <f t="shared" si="6"/>
        <v>26</v>
      </c>
      <c r="E40" s="42" t="str">
        <f t="shared" si="2"/>
        <v>CARTAGENA</v>
      </c>
      <c r="F40" s="42">
        <f t="shared" si="7"/>
        <v>17642684</v>
      </c>
      <c r="G40" s="42">
        <f t="shared" si="8"/>
        <v>18976274</v>
      </c>
    </row>
    <row r="41" spans="1:9" x14ac:dyDescent="0.25">
      <c r="A41" s="42" t="str">
        <f t="shared" si="3"/>
        <v>AVILES</v>
      </c>
      <c r="B41" s="41">
        <f t="shared" si="4"/>
        <v>733295</v>
      </c>
      <c r="C41" s="41">
        <f t="shared" si="5"/>
        <v>663687</v>
      </c>
      <c r="D41" s="41">
        <f t="shared" si="6"/>
        <v>17</v>
      </c>
      <c r="E41" s="42" t="str">
        <f t="shared" si="2"/>
        <v>TARRAGONA</v>
      </c>
      <c r="F41" s="42">
        <f t="shared" si="7"/>
        <v>16871328</v>
      </c>
      <c r="G41" s="42">
        <f t="shared" si="8"/>
        <v>16430303</v>
      </c>
    </row>
    <row r="42" spans="1:9" x14ac:dyDescent="0.25">
      <c r="A42" s="42" t="str">
        <f t="shared" si="3"/>
        <v>BAHIA DE ALGECIRAS</v>
      </c>
      <c r="B42" s="41">
        <f t="shared" si="4"/>
        <v>18780025</v>
      </c>
      <c r="C42" s="41">
        <f t="shared" si="5"/>
        <v>17921038</v>
      </c>
      <c r="D42" s="41">
        <f t="shared" si="6"/>
        <v>2</v>
      </c>
      <c r="E42" s="42" t="str">
        <f t="shared" si="2"/>
        <v>HUELVA</v>
      </c>
      <c r="F42" s="42">
        <f t="shared" si="7"/>
        <v>11744245</v>
      </c>
      <c r="G42" s="42">
        <f t="shared" si="8"/>
        <v>11218291</v>
      </c>
    </row>
    <row r="43" spans="1:9" x14ac:dyDescent="0.25">
      <c r="A43" s="42" t="str">
        <f t="shared" si="3"/>
        <v>BAHIA DE CADIZ</v>
      </c>
      <c r="B43" s="41">
        <f t="shared" si="4"/>
        <v>66314</v>
      </c>
      <c r="C43" s="41">
        <f t="shared" si="5"/>
        <v>100247</v>
      </c>
      <c r="D43" s="41">
        <f t="shared" si="6"/>
        <v>24</v>
      </c>
      <c r="E43" s="42" t="str">
        <f t="shared" si="2"/>
        <v>BARCELONA</v>
      </c>
      <c r="F43" s="42">
        <f t="shared" si="7"/>
        <v>9449225</v>
      </c>
      <c r="G43" s="42">
        <f t="shared" si="8"/>
        <v>11474853</v>
      </c>
    </row>
    <row r="44" spans="1:9" x14ac:dyDescent="0.25">
      <c r="A44" s="42" t="str">
        <f t="shared" si="3"/>
        <v>BALEARES</v>
      </c>
      <c r="B44" s="41">
        <f t="shared" si="4"/>
        <v>2036659</v>
      </c>
      <c r="C44" s="41">
        <f t="shared" si="5"/>
        <v>1911561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8715572</v>
      </c>
      <c r="G44" s="42">
        <f t="shared" si="8"/>
        <v>8784935</v>
      </c>
    </row>
    <row r="45" spans="1:9" x14ac:dyDescent="0.25">
      <c r="A45" s="42" t="str">
        <f t="shared" si="3"/>
        <v>BARCELONA</v>
      </c>
      <c r="B45" s="41">
        <f t="shared" si="4"/>
        <v>9449225</v>
      </c>
      <c r="C45" s="41">
        <f t="shared" si="5"/>
        <v>11474853</v>
      </c>
      <c r="D45" s="41">
        <f t="shared" si="6"/>
        <v>6</v>
      </c>
      <c r="E45" s="42" t="str">
        <f t="shared" si="2"/>
        <v>A CORUÑA</v>
      </c>
      <c r="F45" s="42">
        <f t="shared" si="7"/>
        <v>7521098</v>
      </c>
      <c r="G45" s="42">
        <f t="shared" si="8"/>
        <v>7757059</v>
      </c>
    </row>
    <row r="46" spans="1:9" x14ac:dyDescent="0.25">
      <c r="A46" s="42" t="str">
        <f t="shared" si="3"/>
        <v>BILBAO</v>
      </c>
      <c r="B46" s="41">
        <f t="shared" si="4"/>
        <v>20264730</v>
      </c>
      <c r="C46" s="41">
        <f t="shared" si="5"/>
        <v>18126173</v>
      </c>
      <c r="D46" s="41">
        <f t="shared" si="6"/>
        <v>1</v>
      </c>
      <c r="E46" s="42" t="str">
        <f t="shared" si="2"/>
        <v>CASTELLON</v>
      </c>
      <c r="F46" s="42">
        <f t="shared" si="7"/>
        <v>7281549</v>
      </c>
      <c r="G46" s="42">
        <f t="shared" si="8"/>
        <v>8259606</v>
      </c>
    </row>
    <row r="47" spans="1:9" x14ac:dyDescent="0.25">
      <c r="A47" s="42" t="str">
        <f t="shared" si="3"/>
        <v>CARTAGENA</v>
      </c>
      <c r="B47" s="41">
        <f t="shared" si="4"/>
        <v>17642684</v>
      </c>
      <c r="C47" s="41">
        <f t="shared" si="5"/>
        <v>18976274</v>
      </c>
      <c r="D47" s="41">
        <f t="shared" si="6"/>
        <v>3</v>
      </c>
      <c r="E47" s="42" t="str">
        <f t="shared" si="2"/>
        <v>LAS PALMAS</v>
      </c>
      <c r="F47" s="42">
        <f t="shared" si="7"/>
        <v>4090477</v>
      </c>
      <c r="G47" s="42">
        <f t="shared" si="8"/>
        <v>4403503</v>
      </c>
    </row>
    <row r="48" spans="1:9" x14ac:dyDescent="0.25">
      <c r="A48" s="42" t="str">
        <f t="shared" si="3"/>
        <v>CASTELLON</v>
      </c>
      <c r="B48" s="41">
        <f t="shared" si="4"/>
        <v>7281549</v>
      </c>
      <c r="C48" s="41">
        <f t="shared" si="5"/>
        <v>8259606</v>
      </c>
      <c r="D48" s="41">
        <f t="shared" si="6"/>
        <v>9</v>
      </c>
      <c r="E48" s="42" t="str">
        <f t="shared" si="2"/>
        <v>VALENCIA</v>
      </c>
      <c r="F48" s="42">
        <f t="shared" si="7"/>
        <v>3832633</v>
      </c>
      <c r="G48" s="42">
        <f t="shared" si="8"/>
        <v>1308413</v>
      </c>
    </row>
    <row r="49" spans="1:7" x14ac:dyDescent="0.25">
      <c r="A49" s="42" t="str">
        <f t="shared" si="3"/>
        <v>CEUTA</v>
      </c>
      <c r="B49" s="41">
        <f t="shared" si="4"/>
        <v>845297</v>
      </c>
      <c r="C49" s="41">
        <f t="shared" si="5"/>
        <v>552928</v>
      </c>
      <c r="D49" s="41">
        <f t="shared" si="6"/>
        <v>16</v>
      </c>
      <c r="E49" s="42" t="str">
        <f t="shared" si="2"/>
        <v>BALEARES</v>
      </c>
      <c r="F49" s="42">
        <f t="shared" si="7"/>
        <v>2036659</v>
      </c>
      <c r="G49" s="42">
        <f t="shared" si="8"/>
        <v>1911561</v>
      </c>
    </row>
    <row r="50" spans="1:7" x14ac:dyDescent="0.25">
      <c r="A50" s="42" t="str">
        <f t="shared" si="3"/>
        <v>FERROL-SAN CIBRAO</v>
      </c>
      <c r="B50" s="41">
        <f t="shared" si="4"/>
        <v>861800</v>
      </c>
      <c r="C50" s="41">
        <f t="shared" si="5"/>
        <v>736200</v>
      </c>
      <c r="D50" s="41">
        <f t="shared" si="6"/>
        <v>15</v>
      </c>
      <c r="E50" s="42" t="str">
        <f t="shared" si="2"/>
        <v>MOTRIL</v>
      </c>
      <c r="F50" s="42">
        <f t="shared" si="7"/>
        <v>1322216</v>
      </c>
      <c r="G50" s="42">
        <f t="shared" si="8"/>
        <v>1176041</v>
      </c>
    </row>
    <row r="51" spans="1:7" x14ac:dyDescent="0.25">
      <c r="A51" s="42" t="str">
        <f t="shared" si="3"/>
        <v>GIJON</v>
      </c>
      <c r="B51" s="41">
        <f t="shared" si="4"/>
        <v>1250551</v>
      </c>
      <c r="C51" s="41">
        <f t="shared" si="5"/>
        <v>1267566</v>
      </c>
      <c r="D51" s="41">
        <f t="shared" si="6"/>
        <v>14</v>
      </c>
      <c r="E51" s="42" t="str">
        <f t="shared" si="2"/>
        <v>GIJON</v>
      </c>
      <c r="F51" s="42">
        <f t="shared" si="7"/>
        <v>1250551</v>
      </c>
      <c r="G51" s="42">
        <f t="shared" si="8"/>
        <v>1267566</v>
      </c>
    </row>
    <row r="52" spans="1:7" x14ac:dyDescent="0.25">
      <c r="A52" s="42" t="str">
        <f t="shared" si="3"/>
        <v>HUELVA</v>
      </c>
      <c r="B52" s="41">
        <f t="shared" si="4"/>
        <v>11744245</v>
      </c>
      <c r="C52" s="41">
        <f t="shared" si="5"/>
        <v>11218291</v>
      </c>
      <c r="D52" s="41">
        <f t="shared" si="6"/>
        <v>5</v>
      </c>
      <c r="E52" s="42" t="str">
        <f t="shared" si="2"/>
        <v>FERROL-SAN CIBRAO</v>
      </c>
      <c r="F52" s="42">
        <f t="shared" si="7"/>
        <v>861800</v>
      </c>
      <c r="G52" s="42">
        <f t="shared" si="8"/>
        <v>736200</v>
      </c>
    </row>
    <row r="53" spans="1:7" x14ac:dyDescent="0.25">
      <c r="A53" s="42" t="str">
        <f t="shared" si="3"/>
        <v>LAS PALMAS</v>
      </c>
      <c r="B53" s="41">
        <f t="shared" si="4"/>
        <v>4090477</v>
      </c>
      <c r="C53" s="41">
        <f t="shared" si="5"/>
        <v>4403503</v>
      </c>
      <c r="D53" s="41">
        <f t="shared" si="6"/>
        <v>10</v>
      </c>
      <c r="E53" s="42" t="str">
        <f t="shared" si="2"/>
        <v>CEUTA</v>
      </c>
      <c r="F53" s="42">
        <f t="shared" si="7"/>
        <v>845297</v>
      </c>
      <c r="G53" s="42">
        <f t="shared" si="8"/>
        <v>552928</v>
      </c>
    </row>
    <row r="54" spans="1:7" x14ac:dyDescent="0.25">
      <c r="A54" s="42" t="str">
        <f t="shared" si="3"/>
        <v>MALAGA</v>
      </c>
      <c r="B54" s="41">
        <f t="shared" si="4"/>
        <v>50107</v>
      </c>
      <c r="C54" s="41">
        <f t="shared" si="5"/>
        <v>72860</v>
      </c>
      <c r="D54" s="41">
        <f t="shared" si="6"/>
        <v>25</v>
      </c>
      <c r="E54" s="42" t="str">
        <f t="shared" si="2"/>
        <v>AVILES</v>
      </c>
      <c r="F54" s="42">
        <f t="shared" si="7"/>
        <v>733295</v>
      </c>
      <c r="G54" s="42">
        <f t="shared" si="8"/>
        <v>663687</v>
      </c>
    </row>
    <row r="55" spans="1:7" x14ac:dyDescent="0.25">
      <c r="A55" s="42" t="str">
        <f t="shared" si="3"/>
        <v>MARIN Y RIA DE PONTEVEDRA</v>
      </c>
      <c r="B55" s="41">
        <f t="shared" si="4"/>
        <v>952</v>
      </c>
      <c r="C55" s="41">
        <f t="shared" si="5"/>
        <v>3</v>
      </c>
      <c r="D55" s="41">
        <f t="shared" si="6"/>
        <v>27</v>
      </c>
      <c r="E55" s="42" t="str">
        <f t="shared" si="2"/>
        <v>SANTANDER</v>
      </c>
      <c r="F55" s="42">
        <f t="shared" ref="F55:F65" si="9">LOOKUP(E55,$A$38:$A$65,$B$38:$B$65)</f>
        <v>397602</v>
      </c>
      <c r="G55" s="42">
        <f t="shared" si="8"/>
        <v>268531</v>
      </c>
    </row>
    <row r="56" spans="1:7" x14ac:dyDescent="0.25">
      <c r="A56" s="42" t="str">
        <f t="shared" si="3"/>
        <v>MELILLA</v>
      </c>
      <c r="B56" s="41">
        <f t="shared" si="4"/>
        <v>69305</v>
      </c>
      <c r="C56" s="41">
        <f t="shared" si="5"/>
        <v>65612</v>
      </c>
      <c r="D56" s="41">
        <f t="shared" si="6"/>
        <v>23</v>
      </c>
      <c r="E56" s="42" t="str">
        <f t="shared" si="2"/>
        <v>SEVILLA</v>
      </c>
      <c r="F56" s="42">
        <f t="shared" si="9"/>
        <v>330212</v>
      </c>
      <c r="G56" s="42">
        <f t="shared" si="8"/>
        <v>324913</v>
      </c>
    </row>
    <row r="57" spans="1:7" x14ac:dyDescent="0.25">
      <c r="A57" s="42" t="str">
        <f t="shared" si="3"/>
        <v>MOTRIL</v>
      </c>
      <c r="B57" s="41">
        <f t="shared" si="4"/>
        <v>1322216</v>
      </c>
      <c r="C57" s="41">
        <f t="shared" si="5"/>
        <v>1176041</v>
      </c>
      <c r="D57" s="41">
        <f t="shared" si="6"/>
        <v>13</v>
      </c>
      <c r="E57" s="42" t="str">
        <f t="shared" si="2"/>
        <v>VILAGARCIA</v>
      </c>
      <c r="F57" s="42">
        <f t="shared" si="9"/>
        <v>319344</v>
      </c>
      <c r="G57" s="42">
        <f t="shared" si="8"/>
        <v>327643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2020</v>
      </c>
      <c r="D58" s="41">
        <f t="shared" si="6"/>
        <v>28</v>
      </c>
      <c r="E58" s="42" t="str">
        <f t="shared" si="2"/>
        <v>ALICANTE</v>
      </c>
      <c r="F58" s="42">
        <f t="shared" si="9"/>
        <v>174699</v>
      </c>
      <c r="G58" s="42">
        <f t="shared" si="8"/>
        <v>134608</v>
      </c>
    </row>
    <row r="59" spans="1:7" x14ac:dyDescent="0.25">
      <c r="A59" s="42" t="str">
        <f t="shared" si="3"/>
        <v>SANTA CRUZ DE TENERIFE</v>
      </c>
      <c r="B59" s="41">
        <f t="shared" si="4"/>
        <v>8715572</v>
      </c>
      <c r="C59" s="41">
        <f t="shared" si="5"/>
        <v>8784935</v>
      </c>
      <c r="D59" s="41">
        <f t="shared" si="6"/>
        <v>7</v>
      </c>
      <c r="E59" s="42" t="str">
        <f t="shared" si="2"/>
        <v>VIGO</v>
      </c>
      <c r="F59" s="42">
        <f t="shared" si="9"/>
        <v>84948</v>
      </c>
      <c r="G59" s="42">
        <f t="shared" si="8"/>
        <v>57876</v>
      </c>
    </row>
    <row r="60" spans="1:7" x14ac:dyDescent="0.25">
      <c r="A60" s="42" t="str">
        <f t="shared" si="3"/>
        <v>SANTANDER</v>
      </c>
      <c r="B60" s="41">
        <f t="shared" si="4"/>
        <v>397602</v>
      </c>
      <c r="C60" s="41">
        <f t="shared" si="5"/>
        <v>268531</v>
      </c>
      <c r="D60" s="41">
        <f t="shared" si="6"/>
        <v>18</v>
      </c>
      <c r="E60" s="42" t="str">
        <f t="shared" si="2"/>
        <v>MELILLA</v>
      </c>
      <c r="F60" s="42">
        <f t="shared" si="9"/>
        <v>69305</v>
      </c>
      <c r="G60" s="42">
        <f t="shared" si="8"/>
        <v>65612</v>
      </c>
    </row>
    <row r="61" spans="1:7" x14ac:dyDescent="0.25">
      <c r="A61" s="42" t="str">
        <f t="shared" si="3"/>
        <v>SEVILLA</v>
      </c>
      <c r="B61" s="41">
        <f t="shared" si="4"/>
        <v>330212</v>
      </c>
      <c r="C61" s="41">
        <f t="shared" si="5"/>
        <v>324913</v>
      </c>
      <c r="D61" s="41">
        <f t="shared" si="6"/>
        <v>19</v>
      </c>
      <c r="E61" s="42" t="str">
        <f t="shared" si="2"/>
        <v>BAHIA DE CADIZ</v>
      </c>
      <c r="F61" s="42">
        <f t="shared" si="9"/>
        <v>66314</v>
      </c>
      <c r="G61" s="42">
        <f t="shared" si="8"/>
        <v>100247</v>
      </c>
    </row>
    <row r="62" spans="1:7" x14ac:dyDescent="0.25">
      <c r="A62" s="42" t="str">
        <f t="shared" si="3"/>
        <v>TARRAGONA</v>
      </c>
      <c r="B62" s="41">
        <f t="shared" si="4"/>
        <v>16871328</v>
      </c>
      <c r="C62" s="41">
        <f t="shared" si="5"/>
        <v>16430303</v>
      </c>
      <c r="D62" s="41">
        <f t="shared" si="6"/>
        <v>4</v>
      </c>
      <c r="E62" s="42" t="str">
        <f t="shared" si="2"/>
        <v>MALAGA</v>
      </c>
      <c r="F62" s="42">
        <f t="shared" si="9"/>
        <v>50107</v>
      </c>
      <c r="G62" s="42">
        <f t="shared" si="8"/>
        <v>72860</v>
      </c>
    </row>
    <row r="63" spans="1:7" x14ac:dyDescent="0.25">
      <c r="A63" s="42" t="str">
        <f t="shared" si="3"/>
        <v>VALENCIA</v>
      </c>
      <c r="B63" s="41">
        <f t="shared" si="4"/>
        <v>3832633</v>
      </c>
      <c r="C63" s="41">
        <f t="shared" si="5"/>
        <v>1308413</v>
      </c>
      <c r="D63" s="41">
        <f t="shared" si="6"/>
        <v>11</v>
      </c>
      <c r="E63" s="42" t="str">
        <f t="shared" si="2"/>
        <v>ALMERIA</v>
      </c>
      <c r="F63" s="42">
        <f t="shared" si="9"/>
        <v>6613</v>
      </c>
      <c r="G63" s="42">
        <f t="shared" si="8"/>
        <v>9479</v>
      </c>
    </row>
    <row r="64" spans="1:7" x14ac:dyDescent="0.25">
      <c r="A64" s="42" t="str">
        <f t="shared" si="3"/>
        <v>VIGO</v>
      </c>
      <c r="B64" s="41">
        <f t="shared" si="4"/>
        <v>84948</v>
      </c>
      <c r="C64" s="41">
        <f t="shared" si="5"/>
        <v>57876</v>
      </c>
      <c r="D64" s="41">
        <f t="shared" si="6"/>
        <v>22</v>
      </c>
      <c r="E64" s="42" t="str">
        <f t="shared" si="2"/>
        <v>MARIN Y RIA DE PONTEVEDRA</v>
      </c>
      <c r="F64" s="42">
        <f t="shared" si="9"/>
        <v>952</v>
      </c>
      <c r="G64" s="42">
        <f t="shared" si="8"/>
        <v>3</v>
      </c>
    </row>
    <row r="65" spans="1:7" x14ac:dyDescent="0.25">
      <c r="A65" s="42" t="str">
        <f t="shared" si="3"/>
        <v>VILAGARCIA</v>
      </c>
      <c r="B65" s="41">
        <f t="shared" si="4"/>
        <v>319344</v>
      </c>
      <c r="C65" s="41">
        <f t="shared" si="5"/>
        <v>327643</v>
      </c>
      <c r="D65" s="41">
        <f t="shared" si="6"/>
        <v>20</v>
      </c>
      <c r="E65" s="42" t="str">
        <f t="shared" si="2"/>
        <v>PASAIA</v>
      </c>
      <c r="F65" s="42">
        <f t="shared" si="9"/>
        <v>0</v>
      </c>
      <c r="G65" s="42">
        <f t="shared" si="8"/>
        <v>2020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19">
        <v>422201</v>
      </c>
      <c r="C7" s="19">
        <v>417280</v>
      </c>
      <c r="D7" s="19">
        <v>4046968</v>
      </c>
      <c r="E7" s="19">
        <v>3834922</v>
      </c>
      <c r="F7" s="10">
        <f>((E7*100)/D7)-100</f>
        <v>-5.2396263078927205</v>
      </c>
      <c r="G7" s="1"/>
      <c r="H7" s="1"/>
      <c r="I7" s="1"/>
    </row>
    <row r="8" spans="1:12" x14ac:dyDescent="0.25">
      <c r="A8" s="11" t="s">
        <v>42</v>
      </c>
      <c r="B8" s="20">
        <v>176986</v>
      </c>
      <c r="C8" s="20">
        <v>179378</v>
      </c>
      <c r="D8" s="20">
        <v>1483778</v>
      </c>
      <c r="E8" s="20">
        <v>1518618</v>
      </c>
      <c r="F8" s="13">
        <f t="shared" ref="F8:F35" si="0">((E8*100)/D8)-100</f>
        <v>2.348060154551419</v>
      </c>
      <c r="G8" s="1"/>
      <c r="H8" s="1"/>
      <c r="I8" s="1"/>
    </row>
    <row r="9" spans="1:12" x14ac:dyDescent="0.25">
      <c r="A9" s="8" t="s">
        <v>43</v>
      </c>
      <c r="B9" s="19">
        <v>396430</v>
      </c>
      <c r="C9" s="19">
        <v>611347</v>
      </c>
      <c r="D9" s="19">
        <v>5699560</v>
      </c>
      <c r="E9" s="19">
        <v>5516842</v>
      </c>
      <c r="F9" s="10">
        <f t="shared" si="0"/>
        <v>-3.2058264146706108</v>
      </c>
      <c r="G9" s="1"/>
      <c r="H9" s="1"/>
      <c r="I9" s="1"/>
    </row>
    <row r="10" spans="1:12" x14ac:dyDescent="0.25">
      <c r="A10" s="11" t="s">
        <v>44</v>
      </c>
      <c r="B10" s="20">
        <v>297197</v>
      </c>
      <c r="C10" s="20">
        <v>277518</v>
      </c>
      <c r="D10" s="20">
        <v>2794323</v>
      </c>
      <c r="E10" s="20">
        <v>3378136</v>
      </c>
      <c r="F10" s="13">
        <f t="shared" si="0"/>
        <v>20.892824487362418</v>
      </c>
      <c r="G10" s="1"/>
      <c r="H10" s="1"/>
      <c r="I10" s="1"/>
    </row>
    <row r="11" spans="1:12" x14ac:dyDescent="0.25">
      <c r="A11" s="8" t="s">
        <v>45</v>
      </c>
      <c r="B11" s="19">
        <v>340986</v>
      </c>
      <c r="C11" s="19">
        <v>243612</v>
      </c>
      <c r="D11" s="19">
        <v>2589424</v>
      </c>
      <c r="E11" s="19">
        <v>2430262</v>
      </c>
      <c r="F11" s="10">
        <f t="shared" si="0"/>
        <v>-6.1466179351083525</v>
      </c>
      <c r="G11" s="1"/>
      <c r="H11" s="1"/>
      <c r="I11" s="1"/>
    </row>
    <row r="12" spans="1:12" x14ac:dyDescent="0.25">
      <c r="A12" s="11" t="s">
        <v>46</v>
      </c>
      <c r="B12" s="20">
        <v>194683</v>
      </c>
      <c r="C12" s="20">
        <v>198201</v>
      </c>
      <c r="D12" s="20">
        <v>2361454</v>
      </c>
      <c r="E12" s="20">
        <v>2535530</v>
      </c>
      <c r="F12" s="13">
        <f t="shared" si="0"/>
        <v>7.3715600642654948</v>
      </c>
      <c r="G12" s="1"/>
      <c r="H12" s="1"/>
      <c r="I12" s="1"/>
    </row>
    <row r="13" spans="1:12" x14ac:dyDescent="0.25">
      <c r="A13" s="8" t="s">
        <v>47</v>
      </c>
      <c r="B13" s="19">
        <v>163438</v>
      </c>
      <c r="C13" s="19">
        <v>172765</v>
      </c>
      <c r="D13" s="19">
        <v>2206641</v>
      </c>
      <c r="E13" s="19">
        <v>2042484</v>
      </c>
      <c r="F13" s="10">
        <f t="shared" si="0"/>
        <v>-7.4392255015655024</v>
      </c>
      <c r="G13" s="1"/>
      <c r="H13" s="1"/>
      <c r="I13" s="1"/>
    </row>
    <row r="14" spans="1:12" x14ac:dyDescent="0.25">
      <c r="A14" s="11" t="s">
        <v>48</v>
      </c>
      <c r="B14" s="20">
        <v>351664</v>
      </c>
      <c r="C14" s="20">
        <v>386616</v>
      </c>
      <c r="D14" s="20">
        <v>3662879</v>
      </c>
      <c r="E14" s="20">
        <v>3845816</v>
      </c>
      <c r="F14" s="13">
        <f t="shared" si="0"/>
        <v>4.9943500727160313</v>
      </c>
      <c r="G14" s="1"/>
      <c r="H14" s="1"/>
      <c r="I14" s="1"/>
    </row>
    <row r="15" spans="1:12" x14ac:dyDescent="0.25">
      <c r="A15" s="8" t="s">
        <v>49</v>
      </c>
      <c r="B15" s="19">
        <v>429238</v>
      </c>
      <c r="C15" s="19">
        <v>531006</v>
      </c>
      <c r="D15" s="19">
        <v>4341773</v>
      </c>
      <c r="E15" s="19">
        <v>4988392</v>
      </c>
      <c r="F15" s="10">
        <f t="shared" si="0"/>
        <v>14.892971143355496</v>
      </c>
      <c r="G15" s="1"/>
      <c r="H15" s="1"/>
      <c r="I15" s="1"/>
    </row>
    <row r="16" spans="1:12" x14ac:dyDescent="0.25">
      <c r="A16" s="11" t="s">
        <v>50</v>
      </c>
      <c r="B16" s="20">
        <v>402912</v>
      </c>
      <c r="C16" s="20">
        <v>369063</v>
      </c>
      <c r="D16" s="20">
        <v>4715595</v>
      </c>
      <c r="E16" s="20">
        <v>4742404</v>
      </c>
      <c r="F16" s="13">
        <f t="shared" si="0"/>
        <v>0.56851786465971088</v>
      </c>
      <c r="G16" s="1"/>
      <c r="H16" s="1"/>
      <c r="I16" s="1"/>
    </row>
    <row r="17" spans="1:9" x14ac:dyDescent="0.25">
      <c r="A17" s="8" t="s">
        <v>51</v>
      </c>
      <c r="B17" s="19">
        <v>294338</v>
      </c>
      <c r="C17" s="19">
        <v>328959</v>
      </c>
      <c r="D17" s="19">
        <v>3025388</v>
      </c>
      <c r="E17" s="19">
        <v>3215134</v>
      </c>
      <c r="F17" s="10">
        <f t="shared" si="0"/>
        <v>6.2717905934709819</v>
      </c>
      <c r="G17" s="1"/>
      <c r="H17" s="1"/>
      <c r="I17" s="1"/>
    </row>
    <row r="18" spans="1:9" x14ac:dyDescent="0.25">
      <c r="A18" s="11" t="s">
        <v>52</v>
      </c>
      <c r="B18" s="20">
        <v>4510</v>
      </c>
      <c r="C18" s="20">
        <v>5368</v>
      </c>
      <c r="D18" s="20">
        <v>66829</v>
      </c>
      <c r="E18" s="20">
        <v>60287</v>
      </c>
      <c r="F18" s="13">
        <f t="shared" si="0"/>
        <v>-9.7891633871522856</v>
      </c>
      <c r="G18" s="1"/>
      <c r="H18" s="1"/>
      <c r="I18" s="1"/>
    </row>
    <row r="19" spans="1:9" x14ac:dyDescent="0.25">
      <c r="A19" s="8" t="s">
        <v>53</v>
      </c>
      <c r="B19" s="19">
        <v>825297</v>
      </c>
      <c r="C19" s="19">
        <v>803516</v>
      </c>
      <c r="D19" s="19">
        <v>7554448</v>
      </c>
      <c r="E19" s="19">
        <v>8094452</v>
      </c>
      <c r="F19" s="10">
        <f t="shared" si="0"/>
        <v>7.1481596008073609</v>
      </c>
      <c r="G19" s="1"/>
      <c r="H19" s="1"/>
      <c r="I19" s="1"/>
    </row>
    <row r="20" spans="1:9" x14ac:dyDescent="0.25">
      <c r="A20" s="11" t="s">
        <v>54</v>
      </c>
      <c r="B20" s="20">
        <v>1466641</v>
      </c>
      <c r="C20" s="20">
        <v>1617016</v>
      </c>
      <c r="D20" s="20">
        <v>18480475</v>
      </c>
      <c r="E20" s="20">
        <v>16857458</v>
      </c>
      <c r="F20" s="13">
        <f t="shared" si="0"/>
        <v>-8.782333787416178</v>
      </c>
      <c r="G20" s="1"/>
      <c r="H20" s="1"/>
      <c r="I20" s="1"/>
    </row>
    <row r="21" spans="1:9" x14ac:dyDescent="0.25">
      <c r="A21" s="8" t="s">
        <v>55</v>
      </c>
      <c r="B21" s="19">
        <v>553949</v>
      </c>
      <c r="C21" s="19">
        <v>672040</v>
      </c>
      <c r="D21" s="19">
        <v>6409523</v>
      </c>
      <c r="E21" s="19">
        <v>6421363</v>
      </c>
      <c r="F21" s="10">
        <f t="shared" si="0"/>
        <v>0.1847251347721226</v>
      </c>
      <c r="G21" s="1"/>
      <c r="H21" s="1"/>
      <c r="I21" s="1"/>
    </row>
    <row r="22" spans="1:9" x14ac:dyDescent="0.25">
      <c r="A22" s="11" t="s">
        <v>56</v>
      </c>
      <c r="B22" s="20">
        <v>139966</v>
      </c>
      <c r="C22" s="20">
        <v>134842</v>
      </c>
      <c r="D22" s="20">
        <v>1640267</v>
      </c>
      <c r="E22" s="20">
        <v>1526065</v>
      </c>
      <c r="F22" s="13">
        <f t="shared" si="0"/>
        <v>-6.9624030721827666</v>
      </c>
      <c r="G22" s="1"/>
      <c r="H22" s="1"/>
      <c r="I22" s="1"/>
    </row>
    <row r="23" spans="1:9" x14ac:dyDescent="0.25">
      <c r="A23" s="8" t="s">
        <v>57</v>
      </c>
      <c r="B23" s="19">
        <v>218256</v>
      </c>
      <c r="C23" s="19">
        <v>123807</v>
      </c>
      <c r="D23" s="19">
        <v>1933939</v>
      </c>
      <c r="E23" s="19">
        <v>1501233</v>
      </c>
      <c r="F23" s="10">
        <f t="shared" si="0"/>
        <v>-22.374335488347882</v>
      </c>
      <c r="G23" s="1"/>
      <c r="H23" s="1"/>
      <c r="I23" s="1"/>
    </row>
    <row r="24" spans="1:9" x14ac:dyDescent="0.25">
      <c r="A24" s="11" t="s">
        <v>58</v>
      </c>
      <c r="B24" s="20">
        <v>105676</v>
      </c>
      <c r="C24" s="20">
        <v>100174</v>
      </c>
      <c r="D24" s="20">
        <v>938575</v>
      </c>
      <c r="E24" s="20">
        <v>837914</v>
      </c>
      <c r="F24" s="13">
        <f t="shared" si="0"/>
        <v>-10.724875476120715</v>
      </c>
      <c r="G24" s="1"/>
      <c r="H24" s="1"/>
      <c r="I24" s="1"/>
    </row>
    <row r="25" spans="1:9" x14ac:dyDescent="0.25">
      <c r="A25" s="8" t="s">
        <v>59</v>
      </c>
      <c r="B25" s="19">
        <v>4459</v>
      </c>
      <c r="C25" s="19">
        <v>2663</v>
      </c>
      <c r="D25" s="19">
        <v>80583</v>
      </c>
      <c r="E25" s="19">
        <v>42676</v>
      </c>
      <c r="F25" s="10">
        <f t="shared" si="0"/>
        <v>-47.04093915590137</v>
      </c>
      <c r="G25" s="1"/>
      <c r="H25" s="1"/>
      <c r="I25" s="1"/>
    </row>
    <row r="26" spans="1:9" x14ac:dyDescent="0.25">
      <c r="A26" s="11" t="s">
        <v>60</v>
      </c>
      <c r="B26" s="20">
        <v>99514</v>
      </c>
      <c r="C26" s="20">
        <v>84263</v>
      </c>
      <c r="D26" s="20">
        <v>1122275</v>
      </c>
      <c r="E26" s="20">
        <v>1067855</v>
      </c>
      <c r="F26" s="13">
        <f t="shared" si="0"/>
        <v>-4.8490788799536659</v>
      </c>
      <c r="G26" s="1"/>
      <c r="H26" s="1"/>
      <c r="I26" s="1"/>
    </row>
    <row r="27" spans="1:9" x14ac:dyDescent="0.25">
      <c r="A27" s="8" t="s">
        <v>61</v>
      </c>
      <c r="B27" s="19">
        <v>338737</v>
      </c>
      <c r="C27" s="19">
        <v>269006</v>
      </c>
      <c r="D27" s="19">
        <v>2981353</v>
      </c>
      <c r="E27" s="19">
        <v>3019323</v>
      </c>
      <c r="F27" s="10">
        <f t="shared" si="0"/>
        <v>1.2735828330291667</v>
      </c>
      <c r="G27" s="1"/>
      <c r="H27" s="1"/>
      <c r="I27" s="1"/>
    </row>
    <row r="28" spans="1:9" x14ac:dyDescent="0.25">
      <c r="A28" s="11" t="s">
        <v>62</v>
      </c>
      <c r="B28" s="20">
        <v>158324</v>
      </c>
      <c r="C28" s="20">
        <v>164829</v>
      </c>
      <c r="D28" s="20">
        <v>1710584</v>
      </c>
      <c r="E28" s="20">
        <v>1689552</v>
      </c>
      <c r="F28" s="13">
        <f t="shared" si="0"/>
        <v>-1.2295216136711247</v>
      </c>
      <c r="G28" s="1"/>
      <c r="H28" s="1"/>
      <c r="I28" s="1"/>
    </row>
    <row r="29" spans="1:9" x14ac:dyDescent="0.25">
      <c r="A29" s="8" t="s">
        <v>63</v>
      </c>
      <c r="B29" s="19">
        <v>409475</v>
      </c>
      <c r="C29" s="19">
        <v>302744</v>
      </c>
      <c r="D29" s="19">
        <v>4676932</v>
      </c>
      <c r="E29" s="19">
        <v>3771792</v>
      </c>
      <c r="F29" s="10">
        <f t="shared" si="0"/>
        <v>-19.353285444389613</v>
      </c>
      <c r="G29" s="1"/>
      <c r="H29" s="1"/>
      <c r="I29" s="1"/>
    </row>
    <row r="30" spans="1:9" x14ac:dyDescent="0.25">
      <c r="A30" s="11" t="s">
        <v>64</v>
      </c>
      <c r="B30" s="20">
        <v>211923</v>
      </c>
      <c r="C30" s="20">
        <v>210208</v>
      </c>
      <c r="D30" s="20">
        <v>2546055</v>
      </c>
      <c r="E30" s="20">
        <v>2613401</v>
      </c>
      <c r="F30" s="13">
        <f t="shared" si="0"/>
        <v>2.6451117513172306</v>
      </c>
      <c r="G30" s="1"/>
      <c r="H30" s="1"/>
      <c r="I30" s="1"/>
    </row>
    <row r="31" spans="1:9" x14ac:dyDescent="0.25">
      <c r="A31" s="8" t="s">
        <v>65</v>
      </c>
      <c r="B31" s="19">
        <v>1198273</v>
      </c>
      <c r="C31" s="19">
        <v>945579</v>
      </c>
      <c r="D31" s="19">
        <v>10889383</v>
      </c>
      <c r="E31" s="19">
        <v>10371415</v>
      </c>
      <c r="F31" s="10">
        <f t="shared" si="0"/>
        <v>-4.7566331352290518</v>
      </c>
      <c r="G31" s="1"/>
      <c r="H31" s="1"/>
      <c r="I31" s="1"/>
    </row>
    <row r="32" spans="1:9" x14ac:dyDescent="0.25">
      <c r="A32" s="11" t="s">
        <v>66</v>
      </c>
      <c r="B32" s="20">
        <v>577770</v>
      </c>
      <c r="C32" s="20">
        <v>574938</v>
      </c>
      <c r="D32" s="20">
        <v>5971955</v>
      </c>
      <c r="E32" s="20">
        <v>6463780</v>
      </c>
      <c r="F32" s="13">
        <f t="shared" si="0"/>
        <v>8.2355777965507144</v>
      </c>
      <c r="G32" s="1"/>
      <c r="H32" s="1"/>
      <c r="I32" s="1"/>
    </row>
    <row r="33" spans="1:9" x14ac:dyDescent="0.25">
      <c r="A33" s="8" t="s">
        <v>67</v>
      </c>
      <c r="B33" s="19">
        <v>52883</v>
      </c>
      <c r="C33" s="19">
        <v>57391</v>
      </c>
      <c r="D33" s="19">
        <v>632627</v>
      </c>
      <c r="E33" s="19">
        <v>655572</v>
      </c>
      <c r="F33" s="10">
        <f t="shared" si="0"/>
        <v>3.6269397290978702</v>
      </c>
      <c r="G33" s="1"/>
      <c r="H33" s="1"/>
      <c r="I33" s="1"/>
    </row>
    <row r="34" spans="1:9" x14ac:dyDescent="0.25">
      <c r="A34" s="11" t="s">
        <v>68</v>
      </c>
      <c r="B34" s="20">
        <v>50160</v>
      </c>
      <c r="C34" s="20">
        <v>70551</v>
      </c>
      <c r="D34" s="20">
        <v>519189</v>
      </c>
      <c r="E34" s="20">
        <v>564472</v>
      </c>
      <c r="F34" s="13">
        <f t="shared" si="0"/>
        <v>8.721871996517649</v>
      </c>
      <c r="G34" s="1"/>
      <c r="H34" s="1"/>
      <c r="I34" s="1"/>
    </row>
    <row r="35" spans="1:9" x14ac:dyDescent="0.25">
      <c r="A35" s="14" t="s">
        <v>69</v>
      </c>
      <c r="B35" s="15">
        <f>SUM(B7:B34)</f>
        <v>9885886</v>
      </c>
      <c r="C35" s="15">
        <f t="shared" ref="C35:E35" si="1">SUM(C7:C34)</f>
        <v>9854680</v>
      </c>
      <c r="D35" s="15">
        <f t="shared" si="1"/>
        <v>105082775</v>
      </c>
      <c r="E35" s="15">
        <f t="shared" si="1"/>
        <v>103607150</v>
      </c>
      <c r="F35" s="16">
        <f t="shared" si="0"/>
        <v>-1.4042501256747357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3834922</v>
      </c>
      <c r="C38" s="41">
        <f>D7</f>
        <v>4046968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GIJON</v>
      </c>
      <c r="F38" s="42">
        <f>LOOKUP(E38,$A$38:$A$65,$B$38:$B$65)</f>
        <v>16857458</v>
      </c>
      <c r="G38" s="42">
        <f>LOOKUP(E38,$A$38:$A$65,$C$38:$C$65)</f>
        <v>18480475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1518618</v>
      </c>
      <c r="C39" s="41">
        <f t="shared" ref="C39:C65" si="5">D8</f>
        <v>1483778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10371415</v>
      </c>
      <c r="G39" s="42">
        <f t="shared" ref="G39:G65" si="8">LOOKUP(E39,$A$38:$A$65,$C$38:$C$65)</f>
        <v>10889383</v>
      </c>
    </row>
    <row r="40" spans="1:9" x14ac:dyDescent="0.25">
      <c r="A40" s="42" t="str">
        <f t="shared" si="3"/>
        <v>ALMERIA</v>
      </c>
      <c r="B40" s="41">
        <f t="shared" si="4"/>
        <v>5516842</v>
      </c>
      <c r="C40" s="41">
        <f t="shared" si="5"/>
        <v>5699560</v>
      </c>
      <c r="D40" s="41">
        <f t="shared" si="6"/>
        <v>6</v>
      </c>
      <c r="E40" s="42" t="str">
        <f t="shared" si="2"/>
        <v>FERROL-SAN CIBRAO</v>
      </c>
      <c r="F40" s="42">
        <f t="shared" si="7"/>
        <v>8094452</v>
      </c>
      <c r="G40" s="42">
        <f t="shared" si="8"/>
        <v>7554448</v>
      </c>
    </row>
    <row r="41" spans="1:9" x14ac:dyDescent="0.25">
      <c r="A41" s="42" t="str">
        <f t="shared" si="3"/>
        <v>AVILES</v>
      </c>
      <c r="B41" s="41">
        <f t="shared" si="4"/>
        <v>3378136</v>
      </c>
      <c r="C41" s="41">
        <f t="shared" si="5"/>
        <v>2794323</v>
      </c>
      <c r="D41" s="41">
        <f t="shared" si="6"/>
        <v>12</v>
      </c>
      <c r="E41" s="42" t="str">
        <f t="shared" si="2"/>
        <v>VALENCIA</v>
      </c>
      <c r="F41" s="42">
        <f t="shared" si="7"/>
        <v>6463780</v>
      </c>
      <c r="G41" s="42">
        <f t="shared" si="8"/>
        <v>5971955</v>
      </c>
    </row>
    <row r="42" spans="1:9" x14ac:dyDescent="0.25">
      <c r="A42" s="42" t="str">
        <f t="shared" si="3"/>
        <v>BAHIA DE ALGECIRAS</v>
      </c>
      <c r="B42" s="41">
        <f t="shared" si="4"/>
        <v>2430262</v>
      </c>
      <c r="C42" s="41">
        <f t="shared" si="5"/>
        <v>2589424</v>
      </c>
      <c r="D42" s="41">
        <f t="shared" si="6"/>
        <v>17</v>
      </c>
      <c r="E42" s="42" t="str">
        <f t="shared" si="2"/>
        <v>HUELVA</v>
      </c>
      <c r="F42" s="42">
        <f t="shared" si="7"/>
        <v>6421363</v>
      </c>
      <c r="G42" s="42">
        <f t="shared" si="8"/>
        <v>6409523</v>
      </c>
    </row>
    <row r="43" spans="1:9" x14ac:dyDescent="0.25">
      <c r="A43" s="42" t="str">
        <f t="shared" si="3"/>
        <v>BAHIA DE CADIZ</v>
      </c>
      <c r="B43" s="41">
        <f t="shared" si="4"/>
        <v>2535530</v>
      </c>
      <c r="C43" s="41">
        <f t="shared" si="5"/>
        <v>2361454</v>
      </c>
      <c r="D43" s="41">
        <f t="shared" si="6"/>
        <v>16</v>
      </c>
      <c r="E43" s="42" t="str">
        <f t="shared" si="2"/>
        <v>ALMERIA</v>
      </c>
      <c r="F43" s="42">
        <f t="shared" si="7"/>
        <v>5516842</v>
      </c>
      <c r="G43" s="42">
        <f t="shared" si="8"/>
        <v>5699560</v>
      </c>
    </row>
    <row r="44" spans="1:9" x14ac:dyDescent="0.25">
      <c r="A44" s="42" t="str">
        <f t="shared" si="3"/>
        <v>BALEARES</v>
      </c>
      <c r="B44" s="41">
        <f t="shared" si="4"/>
        <v>2042484</v>
      </c>
      <c r="C44" s="41">
        <f t="shared" si="5"/>
        <v>2206641</v>
      </c>
      <c r="D44" s="41">
        <f t="shared" si="6"/>
        <v>18</v>
      </c>
      <c r="E44" s="42" t="str">
        <f t="shared" si="2"/>
        <v>BILBAO</v>
      </c>
      <c r="F44" s="42">
        <f t="shared" si="7"/>
        <v>4988392</v>
      </c>
      <c r="G44" s="42">
        <f t="shared" si="8"/>
        <v>4341773</v>
      </c>
    </row>
    <row r="45" spans="1:9" x14ac:dyDescent="0.25">
      <c r="A45" s="42" t="str">
        <f t="shared" si="3"/>
        <v>BARCELONA</v>
      </c>
      <c r="B45" s="41">
        <f t="shared" si="4"/>
        <v>3845816</v>
      </c>
      <c r="C45" s="41">
        <f t="shared" si="5"/>
        <v>3662879</v>
      </c>
      <c r="D45" s="41">
        <f t="shared" si="6"/>
        <v>9</v>
      </c>
      <c r="E45" s="42" t="str">
        <f t="shared" si="2"/>
        <v>CARTAGENA</v>
      </c>
      <c r="F45" s="42">
        <f t="shared" si="7"/>
        <v>4742404</v>
      </c>
      <c r="G45" s="42">
        <f t="shared" si="8"/>
        <v>4715595</v>
      </c>
    </row>
    <row r="46" spans="1:9" x14ac:dyDescent="0.25">
      <c r="A46" s="42" t="str">
        <f t="shared" si="3"/>
        <v>BILBAO</v>
      </c>
      <c r="B46" s="41">
        <f t="shared" si="4"/>
        <v>4988392</v>
      </c>
      <c r="C46" s="41">
        <f t="shared" si="5"/>
        <v>4341773</v>
      </c>
      <c r="D46" s="41">
        <f t="shared" si="6"/>
        <v>7</v>
      </c>
      <c r="E46" s="42" t="str">
        <f t="shared" si="2"/>
        <v>BARCELONA</v>
      </c>
      <c r="F46" s="42">
        <f t="shared" si="7"/>
        <v>3845816</v>
      </c>
      <c r="G46" s="42">
        <f t="shared" si="8"/>
        <v>3662879</v>
      </c>
    </row>
    <row r="47" spans="1:9" x14ac:dyDescent="0.25">
      <c r="A47" s="42" t="str">
        <f t="shared" si="3"/>
        <v>CARTAGENA</v>
      </c>
      <c r="B47" s="41">
        <f t="shared" si="4"/>
        <v>4742404</v>
      </c>
      <c r="C47" s="41">
        <f t="shared" si="5"/>
        <v>4715595</v>
      </c>
      <c r="D47" s="41">
        <f t="shared" si="6"/>
        <v>8</v>
      </c>
      <c r="E47" s="42" t="str">
        <f t="shared" si="2"/>
        <v>A CORUÑA</v>
      </c>
      <c r="F47" s="42">
        <f t="shared" si="7"/>
        <v>3834922</v>
      </c>
      <c r="G47" s="42">
        <f t="shared" si="8"/>
        <v>4046968</v>
      </c>
    </row>
    <row r="48" spans="1:9" x14ac:dyDescent="0.25">
      <c r="A48" s="42" t="str">
        <f t="shared" si="3"/>
        <v>CASTELLON</v>
      </c>
      <c r="B48" s="41">
        <f t="shared" si="4"/>
        <v>3215134</v>
      </c>
      <c r="C48" s="41">
        <f t="shared" si="5"/>
        <v>3025388</v>
      </c>
      <c r="D48" s="41">
        <f t="shared" si="6"/>
        <v>13</v>
      </c>
      <c r="E48" s="42" t="str">
        <f t="shared" si="2"/>
        <v>SANTANDER</v>
      </c>
      <c r="F48" s="42">
        <f t="shared" si="7"/>
        <v>3771792</v>
      </c>
      <c r="G48" s="42">
        <f t="shared" si="8"/>
        <v>4676932</v>
      </c>
    </row>
    <row r="49" spans="1:7" x14ac:dyDescent="0.25">
      <c r="A49" s="42" t="str">
        <f t="shared" si="3"/>
        <v>CEUTA</v>
      </c>
      <c r="B49" s="41">
        <f t="shared" si="4"/>
        <v>60287</v>
      </c>
      <c r="C49" s="41">
        <f t="shared" si="5"/>
        <v>66829</v>
      </c>
      <c r="D49" s="41">
        <f t="shared" si="6"/>
        <v>27</v>
      </c>
      <c r="E49" s="42" t="str">
        <f t="shared" si="2"/>
        <v>AVILES</v>
      </c>
      <c r="F49" s="42">
        <f t="shared" si="7"/>
        <v>3378136</v>
      </c>
      <c r="G49" s="42">
        <f t="shared" si="8"/>
        <v>2794323</v>
      </c>
    </row>
    <row r="50" spans="1:7" x14ac:dyDescent="0.25">
      <c r="A50" s="42" t="str">
        <f t="shared" si="3"/>
        <v>FERROL-SAN CIBRAO</v>
      </c>
      <c r="B50" s="41">
        <f t="shared" si="4"/>
        <v>8094452</v>
      </c>
      <c r="C50" s="41">
        <f t="shared" si="5"/>
        <v>7554448</v>
      </c>
      <c r="D50" s="41">
        <f t="shared" si="6"/>
        <v>3</v>
      </c>
      <c r="E50" s="42" t="str">
        <f t="shared" si="2"/>
        <v>CASTELLON</v>
      </c>
      <c r="F50" s="42">
        <f t="shared" si="7"/>
        <v>3215134</v>
      </c>
      <c r="G50" s="42">
        <f t="shared" si="8"/>
        <v>3025388</v>
      </c>
    </row>
    <row r="51" spans="1:7" x14ac:dyDescent="0.25">
      <c r="A51" s="42" t="str">
        <f t="shared" si="3"/>
        <v>GIJON</v>
      </c>
      <c r="B51" s="41">
        <f t="shared" si="4"/>
        <v>16857458</v>
      </c>
      <c r="C51" s="41">
        <f t="shared" si="5"/>
        <v>18480475</v>
      </c>
      <c r="D51" s="41">
        <f t="shared" si="6"/>
        <v>1</v>
      </c>
      <c r="E51" s="42" t="str">
        <f t="shared" si="2"/>
        <v>PASAIA</v>
      </c>
      <c r="F51" s="42">
        <f t="shared" si="7"/>
        <v>3019323</v>
      </c>
      <c r="G51" s="42">
        <f t="shared" si="8"/>
        <v>2981353</v>
      </c>
    </row>
    <row r="52" spans="1:7" x14ac:dyDescent="0.25">
      <c r="A52" s="42" t="str">
        <f t="shared" si="3"/>
        <v>HUELVA</v>
      </c>
      <c r="B52" s="41">
        <f t="shared" si="4"/>
        <v>6421363</v>
      </c>
      <c r="C52" s="41">
        <f t="shared" si="5"/>
        <v>6409523</v>
      </c>
      <c r="D52" s="41">
        <f t="shared" si="6"/>
        <v>5</v>
      </c>
      <c r="E52" s="42" t="str">
        <f t="shared" si="2"/>
        <v>SEVILLA</v>
      </c>
      <c r="F52" s="42">
        <f t="shared" si="7"/>
        <v>2613401</v>
      </c>
      <c r="G52" s="42">
        <f t="shared" si="8"/>
        <v>2546055</v>
      </c>
    </row>
    <row r="53" spans="1:7" x14ac:dyDescent="0.25">
      <c r="A53" s="42" t="str">
        <f t="shared" si="3"/>
        <v>LAS PALMAS</v>
      </c>
      <c r="B53" s="41">
        <f t="shared" si="4"/>
        <v>1526065</v>
      </c>
      <c r="C53" s="41">
        <f t="shared" si="5"/>
        <v>1640267</v>
      </c>
      <c r="D53" s="41">
        <f t="shared" si="6"/>
        <v>20</v>
      </c>
      <c r="E53" s="42" t="str">
        <f t="shared" si="2"/>
        <v>BAHIA DE CADIZ</v>
      </c>
      <c r="F53" s="42">
        <f t="shared" si="7"/>
        <v>2535530</v>
      </c>
      <c r="G53" s="42">
        <f t="shared" si="8"/>
        <v>2361454</v>
      </c>
    </row>
    <row r="54" spans="1:7" x14ac:dyDescent="0.25">
      <c r="A54" s="42" t="str">
        <f t="shared" si="3"/>
        <v>MALAGA</v>
      </c>
      <c r="B54" s="41">
        <f t="shared" si="4"/>
        <v>1501233</v>
      </c>
      <c r="C54" s="41">
        <f t="shared" si="5"/>
        <v>1933939</v>
      </c>
      <c r="D54" s="41">
        <f t="shared" si="6"/>
        <v>22</v>
      </c>
      <c r="E54" s="42" t="str">
        <f t="shared" si="2"/>
        <v>BAHIA DE ALGECIRAS</v>
      </c>
      <c r="F54" s="42">
        <f t="shared" si="7"/>
        <v>2430262</v>
      </c>
      <c r="G54" s="42">
        <f t="shared" si="8"/>
        <v>2589424</v>
      </c>
    </row>
    <row r="55" spans="1:7" x14ac:dyDescent="0.25">
      <c r="A55" s="42" t="str">
        <f t="shared" si="3"/>
        <v>MARIN Y RIA DE PONTEVEDRA</v>
      </c>
      <c r="B55" s="41">
        <f t="shared" si="4"/>
        <v>837914</v>
      </c>
      <c r="C55" s="41">
        <f t="shared" si="5"/>
        <v>938575</v>
      </c>
      <c r="D55" s="41">
        <f t="shared" si="6"/>
        <v>24</v>
      </c>
      <c r="E55" s="42" t="str">
        <f t="shared" si="2"/>
        <v>BALEARES</v>
      </c>
      <c r="F55" s="42">
        <f t="shared" ref="F55:F65" si="9">LOOKUP(E55,$A$38:$A$65,$B$38:$B$65)</f>
        <v>2042484</v>
      </c>
      <c r="G55" s="42">
        <f t="shared" si="8"/>
        <v>2206641</v>
      </c>
    </row>
    <row r="56" spans="1:7" x14ac:dyDescent="0.25">
      <c r="A56" s="42" t="str">
        <f t="shared" si="3"/>
        <v>MELILLA</v>
      </c>
      <c r="B56" s="41">
        <f t="shared" si="4"/>
        <v>42676</v>
      </c>
      <c r="C56" s="41">
        <f t="shared" si="5"/>
        <v>80583</v>
      </c>
      <c r="D56" s="41">
        <f t="shared" si="6"/>
        <v>28</v>
      </c>
      <c r="E56" s="42" t="str">
        <f t="shared" si="2"/>
        <v>SANTA CRUZ DE TENERIFE</v>
      </c>
      <c r="F56" s="42">
        <f t="shared" si="9"/>
        <v>1689552</v>
      </c>
      <c r="G56" s="42">
        <f t="shared" si="8"/>
        <v>1710584</v>
      </c>
    </row>
    <row r="57" spans="1:7" x14ac:dyDescent="0.25">
      <c r="A57" s="42" t="str">
        <f t="shared" si="3"/>
        <v>MOTRIL</v>
      </c>
      <c r="B57" s="41">
        <f t="shared" si="4"/>
        <v>1067855</v>
      </c>
      <c r="C57" s="41">
        <f t="shared" si="5"/>
        <v>1122275</v>
      </c>
      <c r="D57" s="41">
        <f t="shared" si="6"/>
        <v>23</v>
      </c>
      <c r="E57" s="42" t="str">
        <f t="shared" si="2"/>
        <v>LAS PALMAS</v>
      </c>
      <c r="F57" s="42">
        <f t="shared" si="9"/>
        <v>1526065</v>
      </c>
      <c r="G57" s="42">
        <f t="shared" si="8"/>
        <v>1640267</v>
      </c>
    </row>
    <row r="58" spans="1:7" x14ac:dyDescent="0.25">
      <c r="A58" s="42" t="str">
        <f t="shared" si="3"/>
        <v>PASAIA</v>
      </c>
      <c r="B58" s="41">
        <f t="shared" si="4"/>
        <v>3019323</v>
      </c>
      <c r="C58" s="41">
        <f t="shared" si="5"/>
        <v>2981353</v>
      </c>
      <c r="D58" s="41">
        <f t="shared" si="6"/>
        <v>14</v>
      </c>
      <c r="E58" s="42" t="str">
        <f t="shared" si="2"/>
        <v>ALICANTE</v>
      </c>
      <c r="F58" s="42">
        <f t="shared" si="9"/>
        <v>1518618</v>
      </c>
      <c r="G58" s="42">
        <f t="shared" si="8"/>
        <v>1483778</v>
      </c>
    </row>
    <row r="59" spans="1:7" x14ac:dyDescent="0.25">
      <c r="A59" s="42" t="str">
        <f t="shared" si="3"/>
        <v>SANTA CRUZ DE TENERIFE</v>
      </c>
      <c r="B59" s="41">
        <f t="shared" si="4"/>
        <v>1689552</v>
      </c>
      <c r="C59" s="41">
        <f t="shared" si="5"/>
        <v>1710584</v>
      </c>
      <c r="D59" s="41">
        <f t="shared" si="6"/>
        <v>19</v>
      </c>
      <c r="E59" s="42" t="str">
        <f t="shared" si="2"/>
        <v>MALAGA</v>
      </c>
      <c r="F59" s="42">
        <f t="shared" si="9"/>
        <v>1501233</v>
      </c>
      <c r="G59" s="42">
        <f t="shared" si="8"/>
        <v>1933939</v>
      </c>
    </row>
    <row r="60" spans="1:7" x14ac:dyDescent="0.25">
      <c r="A60" s="42" t="str">
        <f t="shared" si="3"/>
        <v>SANTANDER</v>
      </c>
      <c r="B60" s="41">
        <f t="shared" si="4"/>
        <v>3771792</v>
      </c>
      <c r="C60" s="41">
        <f t="shared" si="5"/>
        <v>4676932</v>
      </c>
      <c r="D60" s="41">
        <f t="shared" si="6"/>
        <v>11</v>
      </c>
      <c r="E60" s="42" t="str">
        <f t="shared" si="2"/>
        <v>MOTRIL</v>
      </c>
      <c r="F60" s="42">
        <f t="shared" si="9"/>
        <v>1067855</v>
      </c>
      <c r="G60" s="42">
        <f t="shared" si="8"/>
        <v>1122275</v>
      </c>
    </row>
    <row r="61" spans="1:7" x14ac:dyDescent="0.25">
      <c r="A61" s="42" t="str">
        <f t="shared" si="3"/>
        <v>SEVILLA</v>
      </c>
      <c r="B61" s="41">
        <f t="shared" si="4"/>
        <v>2613401</v>
      </c>
      <c r="C61" s="41">
        <f t="shared" si="5"/>
        <v>2546055</v>
      </c>
      <c r="D61" s="41">
        <f t="shared" si="6"/>
        <v>15</v>
      </c>
      <c r="E61" s="42" t="str">
        <f t="shared" si="2"/>
        <v>MARIN Y RIA DE PONTEVEDRA</v>
      </c>
      <c r="F61" s="42">
        <f t="shared" si="9"/>
        <v>837914</v>
      </c>
      <c r="G61" s="42">
        <f t="shared" si="8"/>
        <v>938575</v>
      </c>
    </row>
    <row r="62" spans="1:7" x14ac:dyDescent="0.25">
      <c r="A62" s="42" t="str">
        <f t="shared" si="3"/>
        <v>TARRAGONA</v>
      </c>
      <c r="B62" s="41">
        <f t="shared" si="4"/>
        <v>10371415</v>
      </c>
      <c r="C62" s="41">
        <f t="shared" si="5"/>
        <v>10889383</v>
      </c>
      <c r="D62" s="41">
        <f t="shared" si="6"/>
        <v>2</v>
      </c>
      <c r="E62" s="42" t="str">
        <f t="shared" si="2"/>
        <v>VIGO</v>
      </c>
      <c r="F62" s="42">
        <f t="shared" si="9"/>
        <v>655572</v>
      </c>
      <c r="G62" s="42">
        <f t="shared" si="8"/>
        <v>632627</v>
      </c>
    </row>
    <row r="63" spans="1:7" x14ac:dyDescent="0.25">
      <c r="A63" s="42" t="str">
        <f t="shared" si="3"/>
        <v>VALENCIA</v>
      </c>
      <c r="B63" s="41">
        <f t="shared" si="4"/>
        <v>6463780</v>
      </c>
      <c r="C63" s="41">
        <f t="shared" si="5"/>
        <v>5971955</v>
      </c>
      <c r="D63" s="41">
        <f t="shared" si="6"/>
        <v>4</v>
      </c>
      <c r="E63" s="42" t="str">
        <f t="shared" si="2"/>
        <v>VILAGARCIA</v>
      </c>
      <c r="F63" s="42">
        <f t="shared" si="9"/>
        <v>564472</v>
      </c>
      <c r="G63" s="42">
        <f t="shared" si="8"/>
        <v>519189</v>
      </c>
    </row>
    <row r="64" spans="1:7" x14ac:dyDescent="0.25">
      <c r="A64" s="42" t="str">
        <f t="shared" si="3"/>
        <v>VIGO</v>
      </c>
      <c r="B64" s="41">
        <f t="shared" si="4"/>
        <v>655572</v>
      </c>
      <c r="C64" s="41">
        <f t="shared" si="5"/>
        <v>632627</v>
      </c>
      <c r="D64" s="41">
        <f t="shared" si="6"/>
        <v>25</v>
      </c>
      <c r="E64" s="42" t="str">
        <f t="shared" si="2"/>
        <v>CEUTA</v>
      </c>
      <c r="F64" s="42">
        <f t="shared" si="9"/>
        <v>60287</v>
      </c>
      <c r="G64" s="42">
        <f t="shared" si="8"/>
        <v>66829</v>
      </c>
    </row>
    <row r="65" spans="1:7" x14ac:dyDescent="0.25">
      <c r="A65" s="42" t="str">
        <f t="shared" si="3"/>
        <v>VILAGARCIA</v>
      </c>
      <c r="B65" s="41">
        <f t="shared" si="4"/>
        <v>564472</v>
      </c>
      <c r="C65" s="41">
        <f t="shared" si="5"/>
        <v>519189</v>
      </c>
      <c r="D65" s="41">
        <f t="shared" si="6"/>
        <v>26</v>
      </c>
      <c r="E65" s="42" t="str">
        <f t="shared" si="2"/>
        <v>MELILLA</v>
      </c>
      <c r="F65" s="42">
        <f t="shared" si="9"/>
        <v>42676</v>
      </c>
      <c r="G65" s="42">
        <f t="shared" si="8"/>
        <v>80583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1">
        <v>88628</v>
      </c>
      <c r="C7" s="21">
        <v>77673</v>
      </c>
      <c r="D7" s="21">
        <v>919611</v>
      </c>
      <c r="E7" s="21">
        <v>1053382</v>
      </c>
      <c r="F7" s="10">
        <f>((E7*100)/D7)-100</f>
        <v>14.546476716785691</v>
      </c>
      <c r="G7" s="1"/>
      <c r="H7" s="1"/>
      <c r="I7" s="1"/>
    </row>
    <row r="8" spans="1:12" x14ac:dyDescent="0.25">
      <c r="A8" s="11" t="s">
        <v>42</v>
      </c>
      <c r="B8" s="22">
        <v>167790</v>
      </c>
      <c r="C8" s="22">
        <v>185988</v>
      </c>
      <c r="D8" s="22">
        <v>1538195</v>
      </c>
      <c r="E8" s="22">
        <v>1653128</v>
      </c>
      <c r="F8" s="13">
        <f t="shared" ref="F8:F35" si="0">((E8*100)/D8)-100</f>
        <v>7.4719395135207236</v>
      </c>
      <c r="G8" s="1"/>
      <c r="H8" s="1"/>
      <c r="I8" s="1"/>
    </row>
    <row r="9" spans="1:12" x14ac:dyDescent="0.25">
      <c r="A9" s="8" t="s">
        <v>43</v>
      </c>
      <c r="B9" s="21">
        <v>55066</v>
      </c>
      <c r="C9" s="21">
        <v>48810</v>
      </c>
      <c r="D9" s="21">
        <v>475439</v>
      </c>
      <c r="E9" s="21">
        <v>521094</v>
      </c>
      <c r="F9" s="10">
        <f t="shared" si="0"/>
        <v>9.6027040272253714</v>
      </c>
      <c r="G9" s="1"/>
      <c r="H9" s="1"/>
      <c r="I9" s="1"/>
    </row>
    <row r="10" spans="1:12" x14ac:dyDescent="0.25">
      <c r="A10" s="11" t="s">
        <v>44</v>
      </c>
      <c r="B10" s="22">
        <v>142803</v>
      </c>
      <c r="C10" s="22">
        <v>117029</v>
      </c>
      <c r="D10" s="22">
        <v>1017460</v>
      </c>
      <c r="E10" s="22">
        <v>1398168</v>
      </c>
      <c r="F10" s="13">
        <f t="shared" si="0"/>
        <v>37.417490613881625</v>
      </c>
      <c r="G10" s="1"/>
      <c r="H10" s="1"/>
      <c r="I10" s="1"/>
    </row>
    <row r="11" spans="1:12" x14ac:dyDescent="0.25">
      <c r="A11" s="8" t="s">
        <v>45</v>
      </c>
      <c r="B11" s="21">
        <v>3039076</v>
      </c>
      <c r="C11" s="21">
        <v>3483644</v>
      </c>
      <c r="D11" s="21">
        <v>36164710</v>
      </c>
      <c r="E11" s="21">
        <v>39011388</v>
      </c>
      <c r="F11" s="10">
        <f t="shared" si="0"/>
        <v>7.8714249333120563</v>
      </c>
      <c r="G11" s="1"/>
      <c r="H11" s="1"/>
      <c r="I11" s="1"/>
    </row>
    <row r="12" spans="1:12" x14ac:dyDescent="0.25">
      <c r="A12" s="11" t="s">
        <v>46</v>
      </c>
      <c r="B12" s="22">
        <v>274432</v>
      </c>
      <c r="C12" s="22">
        <v>227144</v>
      </c>
      <c r="D12" s="22">
        <v>2731004</v>
      </c>
      <c r="E12" s="22">
        <v>2749411</v>
      </c>
      <c r="F12" s="13">
        <f t="shared" si="0"/>
        <v>0.67400120981147893</v>
      </c>
      <c r="G12" s="1"/>
      <c r="H12" s="1"/>
      <c r="I12" s="1"/>
    </row>
    <row r="13" spans="1:12" x14ac:dyDescent="0.25">
      <c r="A13" s="8" t="s">
        <v>47</v>
      </c>
      <c r="B13" s="21">
        <v>766622</v>
      </c>
      <c r="C13" s="21">
        <v>741826</v>
      </c>
      <c r="D13" s="21">
        <v>8187105</v>
      </c>
      <c r="E13" s="21">
        <v>9192443</v>
      </c>
      <c r="F13" s="10">
        <f t="shared" si="0"/>
        <v>12.279529821591396</v>
      </c>
      <c r="G13" s="1"/>
      <c r="H13" s="1"/>
      <c r="I13" s="1"/>
    </row>
    <row r="14" spans="1:12" x14ac:dyDescent="0.25">
      <c r="A14" s="11" t="s">
        <v>48</v>
      </c>
      <c r="B14" s="22">
        <v>2441609</v>
      </c>
      <c r="C14" s="22">
        <v>2739278</v>
      </c>
      <c r="D14" s="22">
        <v>25002994</v>
      </c>
      <c r="E14" s="22">
        <v>29115373</v>
      </c>
      <c r="F14" s="13">
        <f t="shared" si="0"/>
        <v>16.447546241862071</v>
      </c>
      <c r="G14" s="1"/>
      <c r="H14" s="1"/>
      <c r="I14" s="1"/>
    </row>
    <row r="15" spans="1:12" x14ac:dyDescent="0.25">
      <c r="A15" s="8" t="s">
        <v>49</v>
      </c>
      <c r="B15" s="21">
        <v>791175</v>
      </c>
      <c r="C15" s="21">
        <v>878790</v>
      </c>
      <c r="D15" s="21">
        <v>7786614</v>
      </c>
      <c r="E15" s="21">
        <v>8510605</v>
      </c>
      <c r="F15" s="10">
        <f t="shared" si="0"/>
        <v>9.2978925114305184</v>
      </c>
      <c r="G15" s="1"/>
      <c r="H15" s="1"/>
      <c r="I15" s="1"/>
    </row>
    <row r="16" spans="1:12" x14ac:dyDescent="0.25">
      <c r="A16" s="11" t="s">
        <v>50</v>
      </c>
      <c r="B16" s="22">
        <v>110823</v>
      </c>
      <c r="C16" s="22">
        <v>60381</v>
      </c>
      <c r="D16" s="22">
        <v>774876</v>
      </c>
      <c r="E16" s="22">
        <v>968910</v>
      </c>
      <c r="F16" s="13">
        <f t="shared" si="0"/>
        <v>25.040651665556808</v>
      </c>
      <c r="G16" s="1"/>
      <c r="H16" s="1"/>
      <c r="I16" s="1"/>
    </row>
    <row r="17" spans="1:9" x14ac:dyDescent="0.25">
      <c r="A17" s="8" t="s">
        <v>51</v>
      </c>
      <c r="B17" s="21">
        <v>102071</v>
      </c>
      <c r="C17" s="21">
        <v>154768</v>
      </c>
      <c r="D17" s="21">
        <v>1012848</v>
      </c>
      <c r="E17" s="21">
        <v>1370534</v>
      </c>
      <c r="F17" s="10">
        <f t="shared" si="0"/>
        <v>35.31487449252009</v>
      </c>
      <c r="G17" s="1"/>
      <c r="H17" s="1"/>
      <c r="I17" s="1"/>
    </row>
    <row r="18" spans="1:9" x14ac:dyDescent="0.25">
      <c r="A18" s="11" t="s">
        <v>52</v>
      </c>
      <c r="B18" s="22">
        <v>73378</v>
      </c>
      <c r="C18" s="22">
        <v>81588</v>
      </c>
      <c r="D18" s="22">
        <v>782128</v>
      </c>
      <c r="E18" s="22">
        <v>812165</v>
      </c>
      <c r="F18" s="13">
        <f t="shared" si="0"/>
        <v>3.8404199824069707</v>
      </c>
      <c r="G18" s="1"/>
      <c r="H18" s="1"/>
      <c r="I18" s="1"/>
    </row>
    <row r="19" spans="1:9" x14ac:dyDescent="0.25">
      <c r="A19" s="8" t="s">
        <v>53</v>
      </c>
      <c r="B19" s="21">
        <v>48320</v>
      </c>
      <c r="C19" s="21">
        <v>46085</v>
      </c>
      <c r="D19" s="21">
        <v>499543</v>
      </c>
      <c r="E19" s="21">
        <v>495285</v>
      </c>
      <c r="F19" s="10">
        <f t="shared" si="0"/>
        <v>-0.85237907447407224</v>
      </c>
      <c r="G19" s="1"/>
      <c r="H19" s="1"/>
      <c r="I19" s="1"/>
    </row>
    <row r="20" spans="1:9" x14ac:dyDescent="0.25">
      <c r="A20" s="11" t="s">
        <v>54</v>
      </c>
      <c r="B20" s="22">
        <v>41084</v>
      </c>
      <c r="C20" s="22">
        <v>56017</v>
      </c>
      <c r="D20" s="22">
        <v>439881</v>
      </c>
      <c r="E20" s="22">
        <v>535241</v>
      </c>
      <c r="F20" s="13">
        <f t="shared" si="0"/>
        <v>21.678590346025402</v>
      </c>
      <c r="G20" s="1"/>
      <c r="H20" s="1"/>
      <c r="I20" s="1"/>
    </row>
    <row r="21" spans="1:9" x14ac:dyDescent="0.25">
      <c r="A21" s="8" t="s">
        <v>55</v>
      </c>
      <c r="B21" s="21">
        <v>33097</v>
      </c>
      <c r="C21" s="21">
        <v>68962</v>
      </c>
      <c r="D21" s="21">
        <v>400197</v>
      </c>
      <c r="E21" s="21">
        <v>590864</v>
      </c>
      <c r="F21" s="10">
        <f t="shared" si="0"/>
        <v>47.6432856818017</v>
      </c>
      <c r="G21" s="1"/>
      <c r="H21" s="1"/>
      <c r="I21" s="1"/>
    </row>
    <row r="22" spans="1:9" x14ac:dyDescent="0.25">
      <c r="A22" s="11" t="s">
        <v>56</v>
      </c>
      <c r="B22" s="22">
        <v>1340256</v>
      </c>
      <c r="C22" s="22">
        <v>1695053</v>
      </c>
      <c r="D22" s="22">
        <v>14964460</v>
      </c>
      <c r="E22" s="22">
        <v>15707482</v>
      </c>
      <c r="F22" s="13">
        <f t="shared" si="0"/>
        <v>4.9652443188728483</v>
      </c>
      <c r="G22" s="1"/>
      <c r="H22" s="1"/>
      <c r="I22" s="1"/>
    </row>
    <row r="23" spans="1:9" x14ac:dyDescent="0.25">
      <c r="A23" s="8" t="s">
        <v>57</v>
      </c>
      <c r="B23" s="21">
        <v>203154</v>
      </c>
      <c r="C23" s="21">
        <v>14393</v>
      </c>
      <c r="D23" s="21">
        <v>2224882</v>
      </c>
      <c r="E23" s="21">
        <v>2291996</v>
      </c>
      <c r="F23" s="10">
        <f t="shared" si="0"/>
        <v>3.0165195277772057</v>
      </c>
      <c r="G23" s="1"/>
      <c r="H23" s="1"/>
      <c r="I23" s="1"/>
    </row>
    <row r="24" spans="1:9" x14ac:dyDescent="0.25">
      <c r="A24" s="11" t="s">
        <v>58</v>
      </c>
      <c r="B24" s="22">
        <v>56764</v>
      </c>
      <c r="C24" s="22">
        <v>62057</v>
      </c>
      <c r="D24" s="22">
        <v>755840</v>
      </c>
      <c r="E24" s="22">
        <v>809022</v>
      </c>
      <c r="F24" s="13">
        <f t="shared" si="0"/>
        <v>7.0361452159187081</v>
      </c>
      <c r="G24" s="1"/>
      <c r="H24" s="1"/>
      <c r="I24" s="1"/>
    </row>
    <row r="25" spans="1:9" x14ac:dyDescent="0.25">
      <c r="A25" s="8" t="s">
        <v>59</v>
      </c>
      <c r="B25" s="21">
        <v>53369</v>
      </c>
      <c r="C25" s="21">
        <v>58981</v>
      </c>
      <c r="D25" s="21">
        <v>588422</v>
      </c>
      <c r="E25" s="21">
        <v>635529</v>
      </c>
      <c r="F25" s="10">
        <f t="shared" si="0"/>
        <v>8.0056490070051751</v>
      </c>
      <c r="G25" s="1"/>
      <c r="H25" s="1"/>
      <c r="I25" s="1"/>
    </row>
    <row r="26" spans="1:9" x14ac:dyDescent="0.25">
      <c r="A26" s="11" t="s">
        <v>60</v>
      </c>
      <c r="B26" s="22">
        <v>14207</v>
      </c>
      <c r="C26" s="22">
        <v>16554</v>
      </c>
      <c r="D26" s="22">
        <v>180918</v>
      </c>
      <c r="E26" s="22">
        <v>225881</v>
      </c>
      <c r="F26" s="13">
        <f t="shared" si="0"/>
        <v>24.852695696392843</v>
      </c>
      <c r="G26" s="1"/>
      <c r="H26" s="1"/>
      <c r="I26" s="1"/>
    </row>
    <row r="27" spans="1:9" x14ac:dyDescent="0.25">
      <c r="A27" s="8" t="s">
        <v>61</v>
      </c>
      <c r="B27" s="21">
        <v>193092</v>
      </c>
      <c r="C27" s="21">
        <v>195372</v>
      </c>
      <c r="D27" s="21">
        <v>1917430</v>
      </c>
      <c r="E27" s="21">
        <v>1988364</v>
      </c>
      <c r="F27" s="10">
        <f t="shared" si="0"/>
        <v>3.6994310092154592</v>
      </c>
      <c r="G27" s="1"/>
      <c r="H27" s="1"/>
      <c r="I27" s="1"/>
    </row>
    <row r="28" spans="1:9" x14ac:dyDescent="0.25">
      <c r="A28" s="11" t="s">
        <v>62</v>
      </c>
      <c r="B28" s="22">
        <v>623231</v>
      </c>
      <c r="C28" s="22">
        <v>656653</v>
      </c>
      <c r="D28" s="22">
        <v>6633266</v>
      </c>
      <c r="E28" s="22">
        <v>6666677</v>
      </c>
      <c r="F28" s="13">
        <f t="shared" si="0"/>
        <v>0.50368852990366975</v>
      </c>
      <c r="G28" s="1"/>
      <c r="H28" s="1"/>
      <c r="I28" s="1"/>
    </row>
    <row r="29" spans="1:9" x14ac:dyDescent="0.25">
      <c r="A29" s="8" t="s">
        <v>63</v>
      </c>
      <c r="B29" s="21">
        <v>110831</v>
      </c>
      <c r="C29" s="21">
        <v>110283</v>
      </c>
      <c r="D29" s="21">
        <v>1114591</v>
      </c>
      <c r="E29" s="21">
        <v>1143108</v>
      </c>
      <c r="F29" s="10">
        <f t="shared" si="0"/>
        <v>2.5585169806682444</v>
      </c>
      <c r="G29" s="1"/>
      <c r="H29" s="1"/>
      <c r="I29" s="1"/>
    </row>
    <row r="30" spans="1:9" x14ac:dyDescent="0.25">
      <c r="A30" s="11" t="s">
        <v>64</v>
      </c>
      <c r="B30" s="22">
        <v>184317</v>
      </c>
      <c r="C30" s="22">
        <v>165562</v>
      </c>
      <c r="D30" s="22">
        <v>1531839</v>
      </c>
      <c r="E30" s="22">
        <v>1910729</v>
      </c>
      <c r="F30" s="13">
        <f t="shared" si="0"/>
        <v>24.734322601787781</v>
      </c>
      <c r="G30" s="1"/>
      <c r="H30" s="1"/>
      <c r="I30" s="1"/>
    </row>
    <row r="31" spans="1:9" x14ac:dyDescent="0.25">
      <c r="A31" s="8" t="s">
        <v>65</v>
      </c>
      <c r="B31" s="21">
        <v>95422</v>
      </c>
      <c r="C31" s="21">
        <v>149843</v>
      </c>
      <c r="D31" s="21">
        <v>1073151</v>
      </c>
      <c r="E31" s="21">
        <v>1316901</v>
      </c>
      <c r="F31" s="10">
        <f t="shared" si="0"/>
        <v>22.713485800227559</v>
      </c>
      <c r="G31" s="1"/>
      <c r="H31" s="1"/>
      <c r="I31" s="1"/>
    </row>
    <row r="32" spans="1:9" x14ac:dyDescent="0.25">
      <c r="A32" s="11" t="s">
        <v>66</v>
      </c>
      <c r="B32" s="22">
        <v>2858609</v>
      </c>
      <c r="C32" s="22">
        <v>3143103</v>
      </c>
      <c r="D32" s="22">
        <v>30199685</v>
      </c>
      <c r="E32" s="22">
        <v>32649164</v>
      </c>
      <c r="F32" s="13">
        <f t="shared" si="0"/>
        <v>8.110942216781396</v>
      </c>
      <c r="G32" s="1"/>
      <c r="H32" s="1"/>
      <c r="I32" s="1"/>
    </row>
    <row r="33" spans="1:9" x14ac:dyDescent="0.25">
      <c r="A33" s="8" t="s">
        <v>67</v>
      </c>
      <c r="B33" s="21">
        <v>302559</v>
      </c>
      <c r="C33" s="21">
        <v>342573</v>
      </c>
      <c r="D33" s="21">
        <v>3233286</v>
      </c>
      <c r="E33" s="21">
        <v>3591084</v>
      </c>
      <c r="F33" s="10">
        <f t="shared" si="0"/>
        <v>11.066079524050764</v>
      </c>
      <c r="G33" s="1"/>
      <c r="H33" s="1"/>
      <c r="I33" s="1"/>
    </row>
    <row r="34" spans="1:9" x14ac:dyDescent="0.25">
      <c r="A34" s="11" t="s">
        <v>68</v>
      </c>
      <c r="B34" s="22">
        <v>27391</v>
      </c>
      <c r="C34" s="22">
        <v>25257</v>
      </c>
      <c r="D34" s="22">
        <v>223012</v>
      </c>
      <c r="E34" s="22">
        <v>217090</v>
      </c>
      <c r="F34" s="13">
        <f t="shared" si="0"/>
        <v>-2.6554624863236</v>
      </c>
      <c r="G34" s="1"/>
      <c r="H34" s="1"/>
      <c r="I34" s="1"/>
    </row>
    <row r="35" spans="1:9" x14ac:dyDescent="0.25">
      <c r="A35" s="14" t="s">
        <v>69</v>
      </c>
      <c r="B35" s="15">
        <f>SUM(B7:B34)</f>
        <v>14239176</v>
      </c>
      <c r="C35" s="15">
        <f t="shared" ref="C35:E35" si="1">SUM(C7:C34)</f>
        <v>15603667</v>
      </c>
      <c r="D35" s="15">
        <f t="shared" si="1"/>
        <v>152373387</v>
      </c>
      <c r="E35" s="15">
        <f t="shared" si="1"/>
        <v>167131018</v>
      </c>
      <c r="F35" s="16">
        <f t="shared" si="0"/>
        <v>9.685176191561581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1053382</v>
      </c>
      <c r="C38" s="41">
        <f>D7</f>
        <v>919611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39011388</v>
      </c>
      <c r="G38" s="42">
        <f>LOOKUP(E38,$A$38:$A$65,$C$38:$C$65)</f>
        <v>36164710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1653128</v>
      </c>
      <c r="C39" s="41">
        <f t="shared" ref="C39:C65" si="5">D8</f>
        <v>1538195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32649164</v>
      </c>
      <c r="G39" s="42">
        <f t="shared" ref="G39:G65" si="8">LOOKUP(E39,$A$38:$A$65,$C$38:$C$65)</f>
        <v>30199685</v>
      </c>
    </row>
    <row r="40" spans="1:9" x14ac:dyDescent="0.25">
      <c r="A40" s="42" t="str">
        <f t="shared" si="3"/>
        <v>ALMERIA</v>
      </c>
      <c r="B40" s="41">
        <f t="shared" si="4"/>
        <v>521094</v>
      </c>
      <c r="C40" s="41">
        <f t="shared" si="5"/>
        <v>475439</v>
      </c>
      <c r="D40" s="41">
        <f t="shared" si="6"/>
        <v>25</v>
      </c>
      <c r="E40" s="42" t="str">
        <f t="shared" si="2"/>
        <v>BARCELONA</v>
      </c>
      <c r="F40" s="42">
        <f t="shared" si="7"/>
        <v>29115373</v>
      </c>
      <c r="G40" s="42">
        <f t="shared" si="8"/>
        <v>25002994</v>
      </c>
    </row>
    <row r="41" spans="1:9" x14ac:dyDescent="0.25">
      <c r="A41" s="42" t="str">
        <f t="shared" si="3"/>
        <v>AVILES</v>
      </c>
      <c r="B41" s="41">
        <f t="shared" si="4"/>
        <v>1398168</v>
      </c>
      <c r="C41" s="41">
        <f t="shared" si="5"/>
        <v>1017460</v>
      </c>
      <c r="D41" s="41">
        <f t="shared" si="6"/>
        <v>14</v>
      </c>
      <c r="E41" s="42" t="str">
        <f t="shared" si="2"/>
        <v>LAS PALMAS</v>
      </c>
      <c r="F41" s="42">
        <f t="shared" si="7"/>
        <v>15707482</v>
      </c>
      <c r="G41" s="42">
        <f t="shared" si="8"/>
        <v>14964460</v>
      </c>
    </row>
    <row r="42" spans="1:9" x14ac:dyDescent="0.25">
      <c r="A42" s="42" t="str">
        <f t="shared" si="3"/>
        <v>BAHIA DE ALGECIRAS</v>
      </c>
      <c r="B42" s="41">
        <f t="shared" si="4"/>
        <v>39011388</v>
      </c>
      <c r="C42" s="41">
        <f t="shared" si="5"/>
        <v>36164710</v>
      </c>
      <c r="D42" s="41">
        <f t="shared" si="6"/>
        <v>1</v>
      </c>
      <c r="E42" s="42" t="str">
        <f t="shared" si="2"/>
        <v>BALEARES</v>
      </c>
      <c r="F42" s="42">
        <f t="shared" si="7"/>
        <v>9192443</v>
      </c>
      <c r="G42" s="42">
        <f t="shared" si="8"/>
        <v>8187105</v>
      </c>
    </row>
    <row r="43" spans="1:9" x14ac:dyDescent="0.25">
      <c r="A43" s="42" t="str">
        <f t="shared" si="3"/>
        <v>BAHIA DE CADIZ</v>
      </c>
      <c r="B43" s="41">
        <f t="shared" si="4"/>
        <v>2749411</v>
      </c>
      <c r="C43" s="41">
        <f t="shared" si="5"/>
        <v>2731004</v>
      </c>
      <c r="D43" s="41">
        <f t="shared" si="6"/>
        <v>9</v>
      </c>
      <c r="E43" s="42" t="str">
        <f t="shared" si="2"/>
        <v>BILBAO</v>
      </c>
      <c r="F43" s="42">
        <f t="shared" si="7"/>
        <v>8510605</v>
      </c>
      <c r="G43" s="42">
        <f t="shared" si="8"/>
        <v>7786614</v>
      </c>
    </row>
    <row r="44" spans="1:9" x14ac:dyDescent="0.25">
      <c r="A44" s="42" t="str">
        <f t="shared" si="3"/>
        <v>BALEARES</v>
      </c>
      <c r="B44" s="41">
        <f t="shared" si="4"/>
        <v>9192443</v>
      </c>
      <c r="C44" s="41">
        <f t="shared" si="5"/>
        <v>8187105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6666677</v>
      </c>
      <c r="G44" s="42">
        <f t="shared" si="8"/>
        <v>6633266</v>
      </c>
    </row>
    <row r="45" spans="1:9" x14ac:dyDescent="0.25">
      <c r="A45" s="42" t="str">
        <f t="shared" si="3"/>
        <v>BARCELONA</v>
      </c>
      <c r="B45" s="41">
        <f t="shared" si="4"/>
        <v>29115373</v>
      </c>
      <c r="C45" s="41">
        <f t="shared" si="5"/>
        <v>25002994</v>
      </c>
      <c r="D45" s="41">
        <f t="shared" si="6"/>
        <v>3</v>
      </c>
      <c r="E45" s="42" t="str">
        <f t="shared" si="2"/>
        <v>VIGO</v>
      </c>
      <c r="F45" s="42">
        <f t="shared" si="7"/>
        <v>3591084</v>
      </c>
      <c r="G45" s="42">
        <f t="shared" si="8"/>
        <v>3233286</v>
      </c>
    </row>
    <row r="46" spans="1:9" x14ac:dyDescent="0.25">
      <c r="A46" s="42" t="str">
        <f t="shared" si="3"/>
        <v>BILBAO</v>
      </c>
      <c r="B46" s="41">
        <f t="shared" si="4"/>
        <v>8510605</v>
      </c>
      <c r="C46" s="41">
        <f t="shared" si="5"/>
        <v>7786614</v>
      </c>
      <c r="D46" s="41">
        <f t="shared" si="6"/>
        <v>6</v>
      </c>
      <c r="E46" s="42" t="str">
        <f t="shared" si="2"/>
        <v>BAHIA DE CADIZ</v>
      </c>
      <c r="F46" s="42">
        <f t="shared" si="7"/>
        <v>2749411</v>
      </c>
      <c r="G46" s="42">
        <f t="shared" si="8"/>
        <v>2731004</v>
      </c>
    </row>
    <row r="47" spans="1:9" x14ac:dyDescent="0.25">
      <c r="A47" s="42" t="str">
        <f t="shared" si="3"/>
        <v>CARTAGENA</v>
      </c>
      <c r="B47" s="41">
        <f t="shared" si="4"/>
        <v>968910</v>
      </c>
      <c r="C47" s="41">
        <f t="shared" si="5"/>
        <v>774876</v>
      </c>
      <c r="D47" s="41">
        <f t="shared" si="6"/>
        <v>19</v>
      </c>
      <c r="E47" s="42" t="str">
        <f t="shared" si="2"/>
        <v>MALAGA</v>
      </c>
      <c r="F47" s="42">
        <f t="shared" si="7"/>
        <v>2291996</v>
      </c>
      <c r="G47" s="42">
        <f t="shared" si="8"/>
        <v>2224882</v>
      </c>
    </row>
    <row r="48" spans="1:9" x14ac:dyDescent="0.25">
      <c r="A48" s="42" t="str">
        <f t="shared" si="3"/>
        <v>CASTELLON</v>
      </c>
      <c r="B48" s="41">
        <f t="shared" si="4"/>
        <v>1370534</v>
      </c>
      <c r="C48" s="41">
        <f t="shared" si="5"/>
        <v>1012848</v>
      </c>
      <c r="D48" s="41">
        <f t="shared" si="6"/>
        <v>15</v>
      </c>
      <c r="E48" s="42" t="str">
        <f t="shared" si="2"/>
        <v>PASAIA</v>
      </c>
      <c r="F48" s="42">
        <f t="shared" si="7"/>
        <v>1988364</v>
      </c>
      <c r="G48" s="42">
        <f t="shared" si="8"/>
        <v>1917430</v>
      </c>
    </row>
    <row r="49" spans="1:7" x14ac:dyDescent="0.25">
      <c r="A49" s="42" t="str">
        <f t="shared" si="3"/>
        <v>CEUTA</v>
      </c>
      <c r="B49" s="41">
        <f t="shared" si="4"/>
        <v>812165</v>
      </c>
      <c r="C49" s="41">
        <f t="shared" si="5"/>
        <v>782128</v>
      </c>
      <c r="D49" s="41">
        <f t="shared" si="6"/>
        <v>20</v>
      </c>
      <c r="E49" s="42" t="str">
        <f t="shared" si="2"/>
        <v>SEVILLA</v>
      </c>
      <c r="F49" s="42">
        <f t="shared" si="7"/>
        <v>1910729</v>
      </c>
      <c r="G49" s="42">
        <f t="shared" si="8"/>
        <v>1531839</v>
      </c>
    </row>
    <row r="50" spans="1:7" x14ac:dyDescent="0.25">
      <c r="A50" s="42" t="str">
        <f t="shared" si="3"/>
        <v>FERROL-SAN CIBRAO</v>
      </c>
      <c r="B50" s="41">
        <f t="shared" si="4"/>
        <v>495285</v>
      </c>
      <c r="C50" s="41">
        <f t="shared" si="5"/>
        <v>499543</v>
      </c>
      <c r="D50" s="41">
        <f t="shared" si="6"/>
        <v>26</v>
      </c>
      <c r="E50" s="42" t="str">
        <f t="shared" si="2"/>
        <v>ALICANTE</v>
      </c>
      <c r="F50" s="42">
        <f t="shared" si="7"/>
        <v>1653128</v>
      </c>
      <c r="G50" s="42">
        <f t="shared" si="8"/>
        <v>1538195</v>
      </c>
    </row>
    <row r="51" spans="1:7" x14ac:dyDescent="0.25">
      <c r="A51" s="42" t="str">
        <f t="shared" si="3"/>
        <v>GIJON</v>
      </c>
      <c r="B51" s="41">
        <f t="shared" si="4"/>
        <v>535241</v>
      </c>
      <c r="C51" s="41">
        <f t="shared" si="5"/>
        <v>439881</v>
      </c>
      <c r="D51" s="41">
        <f t="shared" si="6"/>
        <v>24</v>
      </c>
      <c r="E51" s="42" t="str">
        <f t="shared" si="2"/>
        <v>AVILES</v>
      </c>
      <c r="F51" s="42">
        <f t="shared" si="7"/>
        <v>1398168</v>
      </c>
      <c r="G51" s="42">
        <f t="shared" si="8"/>
        <v>1017460</v>
      </c>
    </row>
    <row r="52" spans="1:7" x14ac:dyDescent="0.25">
      <c r="A52" s="42" t="str">
        <f t="shared" si="3"/>
        <v>HUELVA</v>
      </c>
      <c r="B52" s="41">
        <f t="shared" si="4"/>
        <v>590864</v>
      </c>
      <c r="C52" s="41">
        <f t="shared" si="5"/>
        <v>400197</v>
      </c>
      <c r="D52" s="41">
        <f t="shared" si="6"/>
        <v>23</v>
      </c>
      <c r="E52" s="42" t="str">
        <f t="shared" si="2"/>
        <v>CASTELLON</v>
      </c>
      <c r="F52" s="42">
        <f t="shared" si="7"/>
        <v>1370534</v>
      </c>
      <c r="G52" s="42">
        <f t="shared" si="8"/>
        <v>1012848</v>
      </c>
    </row>
    <row r="53" spans="1:7" x14ac:dyDescent="0.25">
      <c r="A53" s="42" t="str">
        <f t="shared" si="3"/>
        <v>LAS PALMAS</v>
      </c>
      <c r="B53" s="41">
        <f t="shared" si="4"/>
        <v>15707482</v>
      </c>
      <c r="C53" s="41">
        <f t="shared" si="5"/>
        <v>14964460</v>
      </c>
      <c r="D53" s="41">
        <f t="shared" si="6"/>
        <v>4</v>
      </c>
      <c r="E53" s="42" t="str">
        <f t="shared" si="2"/>
        <v>TARRAGONA</v>
      </c>
      <c r="F53" s="42">
        <f t="shared" si="7"/>
        <v>1316901</v>
      </c>
      <c r="G53" s="42">
        <f t="shared" si="8"/>
        <v>1073151</v>
      </c>
    </row>
    <row r="54" spans="1:7" x14ac:dyDescent="0.25">
      <c r="A54" s="42" t="str">
        <f t="shared" si="3"/>
        <v>MALAGA</v>
      </c>
      <c r="B54" s="41">
        <f t="shared" si="4"/>
        <v>2291996</v>
      </c>
      <c r="C54" s="41">
        <f t="shared" si="5"/>
        <v>2224882</v>
      </c>
      <c r="D54" s="41">
        <f t="shared" si="6"/>
        <v>10</v>
      </c>
      <c r="E54" s="42" t="str">
        <f t="shared" si="2"/>
        <v>SANTANDER</v>
      </c>
      <c r="F54" s="42">
        <f t="shared" si="7"/>
        <v>1143108</v>
      </c>
      <c r="G54" s="42">
        <f t="shared" si="8"/>
        <v>1114591</v>
      </c>
    </row>
    <row r="55" spans="1:7" x14ac:dyDescent="0.25">
      <c r="A55" s="42" t="str">
        <f t="shared" si="3"/>
        <v>MARIN Y RIA DE PONTEVEDRA</v>
      </c>
      <c r="B55" s="41">
        <f t="shared" si="4"/>
        <v>809022</v>
      </c>
      <c r="C55" s="41">
        <f t="shared" si="5"/>
        <v>755840</v>
      </c>
      <c r="D55" s="41">
        <f t="shared" si="6"/>
        <v>21</v>
      </c>
      <c r="E55" s="42" t="str">
        <f t="shared" si="2"/>
        <v>A CORUÑA</v>
      </c>
      <c r="F55" s="42">
        <f t="shared" ref="F55:F65" si="9">LOOKUP(E55,$A$38:$A$65,$B$38:$B$65)</f>
        <v>1053382</v>
      </c>
      <c r="G55" s="42">
        <f t="shared" si="8"/>
        <v>919611</v>
      </c>
    </row>
    <row r="56" spans="1:7" x14ac:dyDescent="0.25">
      <c r="A56" s="42" t="str">
        <f t="shared" si="3"/>
        <v>MELILLA</v>
      </c>
      <c r="B56" s="41">
        <f t="shared" si="4"/>
        <v>635529</v>
      </c>
      <c r="C56" s="41">
        <f t="shared" si="5"/>
        <v>588422</v>
      </c>
      <c r="D56" s="41">
        <f t="shared" si="6"/>
        <v>22</v>
      </c>
      <c r="E56" s="42" t="str">
        <f t="shared" si="2"/>
        <v>CARTAGENA</v>
      </c>
      <c r="F56" s="42">
        <f t="shared" si="9"/>
        <v>968910</v>
      </c>
      <c r="G56" s="42">
        <f t="shared" si="8"/>
        <v>774876</v>
      </c>
    </row>
    <row r="57" spans="1:7" x14ac:dyDescent="0.25">
      <c r="A57" s="42" t="str">
        <f t="shared" si="3"/>
        <v>MOTRIL</v>
      </c>
      <c r="B57" s="41">
        <f t="shared" si="4"/>
        <v>225881</v>
      </c>
      <c r="C57" s="41">
        <f t="shared" si="5"/>
        <v>180918</v>
      </c>
      <c r="D57" s="41">
        <f t="shared" si="6"/>
        <v>27</v>
      </c>
      <c r="E57" s="42" t="str">
        <f t="shared" si="2"/>
        <v>CEUTA</v>
      </c>
      <c r="F57" s="42">
        <f t="shared" si="9"/>
        <v>812165</v>
      </c>
      <c r="G57" s="42">
        <f t="shared" si="8"/>
        <v>782128</v>
      </c>
    </row>
    <row r="58" spans="1:7" x14ac:dyDescent="0.25">
      <c r="A58" s="42" t="str">
        <f t="shared" si="3"/>
        <v>PASAIA</v>
      </c>
      <c r="B58" s="41">
        <f t="shared" si="4"/>
        <v>1988364</v>
      </c>
      <c r="C58" s="41">
        <f t="shared" si="5"/>
        <v>1917430</v>
      </c>
      <c r="D58" s="41">
        <f t="shared" si="6"/>
        <v>11</v>
      </c>
      <c r="E58" s="42" t="str">
        <f t="shared" si="2"/>
        <v>MARIN Y RIA DE PONTEVEDRA</v>
      </c>
      <c r="F58" s="42">
        <f t="shared" si="9"/>
        <v>809022</v>
      </c>
      <c r="G58" s="42">
        <f t="shared" si="8"/>
        <v>755840</v>
      </c>
    </row>
    <row r="59" spans="1:7" x14ac:dyDescent="0.25">
      <c r="A59" s="42" t="str">
        <f t="shared" si="3"/>
        <v>SANTA CRUZ DE TENERIFE</v>
      </c>
      <c r="B59" s="41">
        <f t="shared" si="4"/>
        <v>6666677</v>
      </c>
      <c r="C59" s="41">
        <f t="shared" si="5"/>
        <v>6633266</v>
      </c>
      <c r="D59" s="41">
        <f t="shared" si="6"/>
        <v>7</v>
      </c>
      <c r="E59" s="42" t="str">
        <f t="shared" si="2"/>
        <v>MELILLA</v>
      </c>
      <c r="F59" s="42">
        <f t="shared" si="9"/>
        <v>635529</v>
      </c>
      <c r="G59" s="42">
        <f t="shared" si="8"/>
        <v>588422</v>
      </c>
    </row>
    <row r="60" spans="1:7" x14ac:dyDescent="0.25">
      <c r="A60" s="42" t="str">
        <f t="shared" si="3"/>
        <v>SANTANDER</v>
      </c>
      <c r="B60" s="41">
        <f t="shared" si="4"/>
        <v>1143108</v>
      </c>
      <c r="C60" s="41">
        <f t="shared" si="5"/>
        <v>1114591</v>
      </c>
      <c r="D60" s="41">
        <f t="shared" si="6"/>
        <v>17</v>
      </c>
      <c r="E60" s="42" t="str">
        <f t="shared" si="2"/>
        <v>HUELVA</v>
      </c>
      <c r="F60" s="42">
        <f t="shared" si="9"/>
        <v>590864</v>
      </c>
      <c r="G60" s="42">
        <f t="shared" si="8"/>
        <v>400197</v>
      </c>
    </row>
    <row r="61" spans="1:7" x14ac:dyDescent="0.25">
      <c r="A61" s="42" t="str">
        <f t="shared" si="3"/>
        <v>SEVILLA</v>
      </c>
      <c r="B61" s="41">
        <f t="shared" si="4"/>
        <v>1910729</v>
      </c>
      <c r="C61" s="41">
        <f t="shared" si="5"/>
        <v>1531839</v>
      </c>
      <c r="D61" s="41">
        <f t="shared" si="6"/>
        <v>12</v>
      </c>
      <c r="E61" s="42" t="str">
        <f t="shared" si="2"/>
        <v>GIJON</v>
      </c>
      <c r="F61" s="42">
        <f t="shared" si="9"/>
        <v>535241</v>
      </c>
      <c r="G61" s="42">
        <f t="shared" si="8"/>
        <v>439881</v>
      </c>
    </row>
    <row r="62" spans="1:7" x14ac:dyDescent="0.25">
      <c r="A62" s="42" t="str">
        <f t="shared" si="3"/>
        <v>TARRAGONA</v>
      </c>
      <c r="B62" s="41">
        <f t="shared" si="4"/>
        <v>1316901</v>
      </c>
      <c r="C62" s="41">
        <f t="shared" si="5"/>
        <v>1073151</v>
      </c>
      <c r="D62" s="41">
        <f t="shared" si="6"/>
        <v>16</v>
      </c>
      <c r="E62" s="42" t="str">
        <f t="shared" si="2"/>
        <v>ALMERIA</v>
      </c>
      <c r="F62" s="42">
        <f t="shared" si="9"/>
        <v>521094</v>
      </c>
      <c r="G62" s="42">
        <f t="shared" si="8"/>
        <v>475439</v>
      </c>
    </row>
    <row r="63" spans="1:7" x14ac:dyDescent="0.25">
      <c r="A63" s="42" t="str">
        <f t="shared" si="3"/>
        <v>VALENCIA</v>
      </c>
      <c r="B63" s="41">
        <f t="shared" si="4"/>
        <v>32649164</v>
      </c>
      <c r="C63" s="41">
        <f t="shared" si="5"/>
        <v>30199685</v>
      </c>
      <c r="D63" s="41">
        <f t="shared" si="6"/>
        <v>2</v>
      </c>
      <c r="E63" s="42" t="str">
        <f t="shared" si="2"/>
        <v>FERROL-SAN CIBRAO</v>
      </c>
      <c r="F63" s="42">
        <f t="shared" si="9"/>
        <v>495285</v>
      </c>
      <c r="G63" s="42">
        <f t="shared" si="8"/>
        <v>499543</v>
      </c>
    </row>
    <row r="64" spans="1:7" x14ac:dyDescent="0.25">
      <c r="A64" s="42" t="str">
        <f t="shared" si="3"/>
        <v>VIGO</v>
      </c>
      <c r="B64" s="41">
        <f t="shared" si="4"/>
        <v>3591084</v>
      </c>
      <c r="C64" s="41">
        <f t="shared" si="5"/>
        <v>3233286</v>
      </c>
      <c r="D64" s="41">
        <f t="shared" si="6"/>
        <v>8</v>
      </c>
      <c r="E64" s="42" t="str">
        <f t="shared" si="2"/>
        <v>MOTRIL</v>
      </c>
      <c r="F64" s="42">
        <f t="shared" si="9"/>
        <v>225881</v>
      </c>
      <c r="G64" s="42">
        <f t="shared" si="8"/>
        <v>180918</v>
      </c>
    </row>
    <row r="65" spans="1:7" x14ac:dyDescent="0.25">
      <c r="A65" s="42" t="str">
        <f t="shared" si="3"/>
        <v>VILAGARCIA</v>
      </c>
      <c r="B65" s="41">
        <f t="shared" si="4"/>
        <v>217090</v>
      </c>
      <c r="C65" s="41">
        <f t="shared" si="5"/>
        <v>223012</v>
      </c>
      <c r="D65" s="41">
        <f t="shared" si="6"/>
        <v>28</v>
      </c>
      <c r="E65" s="42" t="str">
        <f t="shared" si="2"/>
        <v>VILAGARCIA</v>
      </c>
      <c r="F65" s="42">
        <f t="shared" si="9"/>
        <v>217090</v>
      </c>
      <c r="G65" s="42">
        <f t="shared" si="8"/>
        <v>223012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3">
        <v>2134</v>
      </c>
      <c r="C7" s="23">
        <v>2136</v>
      </c>
      <c r="D7" s="23">
        <v>26999</v>
      </c>
      <c r="E7" s="23">
        <v>28297</v>
      </c>
      <c r="F7" s="10">
        <f>((E7*100)/D7)-100</f>
        <v>4.8075854661283728</v>
      </c>
      <c r="G7" s="1"/>
      <c r="H7" s="1"/>
      <c r="I7" s="1"/>
    </row>
    <row r="8" spans="1:12" x14ac:dyDescent="0.25">
      <c r="A8" s="11" t="s">
        <v>42</v>
      </c>
      <c r="B8" s="24">
        <v>150</v>
      </c>
      <c r="C8" s="24">
        <v>0</v>
      </c>
      <c r="D8" s="24">
        <v>3510</v>
      </c>
      <c r="E8" s="24">
        <v>796</v>
      </c>
      <c r="F8" s="13">
        <f t="shared" ref="F8:F35" si="0">((E8*100)/D8)-100</f>
        <v>-77.321937321937327</v>
      </c>
      <c r="G8" s="1"/>
      <c r="H8" s="1"/>
      <c r="I8" s="1"/>
    </row>
    <row r="9" spans="1:12" x14ac:dyDescent="0.25">
      <c r="A9" s="8" t="s">
        <v>43</v>
      </c>
      <c r="B9" s="23">
        <v>730</v>
      </c>
      <c r="C9" s="23">
        <v>659</v>
      </c>
      <c r="D9" s="23">
        <v>5065</v>
      </c>
      <c r="E9" s="23">
        <v>6363</v>
      </c>
      <c r="F9" s="10">
        <f t="shared" si="0"/>
        <v>25.626850937808484</v>
      </c>
      <c r="G9" s="1"/>
      <c r="H9" s="1"/>
      <c r="I9" s="1"/>
    </row>
    <row r="10" spans="1:12" x14ac:dyDescent="0.25">
      <c r="A10" s="11" t="s">
        <v>44</v>
      </c>
      <c r="B10" s="24">
        <v>739</v>
      </c>
      <c r="C10" s="24">
        <v>436</v>
      </c>
      <c r="D10" s="24">
        <v>16497</v>
      </c>
      <c r="E10" s="24">
        <v>13943</v>
      </c>
      <c r="F10" s="13">
        <f t="shared" si="0"/>
        <v>-15.481602715645266</v>
      </c>
      <c r="G10" s="1"/>
      <c r="H10" s="1"/>
      <c r="I10" s="1"/>
    </row>
    <row r="11" spans="1:12" x14ac:dyDescent="0.25">
      <c r="A11" s="8" t="s">
        <v>45</v>
      </c>
      <c r="B11" s="23">
        <v>113</v>
      </c>
      <c r="C11" s="23">
        <v>89</v>
      </c>
      <c r="D11" s="23">
        <v>1023</v>
      </c>
      <c r="E11" s="23">
        <v>1013</v>
      </c>
      <c r="F11" s="10">
        <f t="shared" si="0"/>
        <v>-0.97751710654937085</v>
      </c>
      <c r="G11" s="1"/>
      <c r="H11" s="1"/>
      <c r="I11" s="1"/>
    </row>
    <row r="12" spans="1:12" x14ac:dyDescent="0.25">
      <c r="A12" s="11" t="s">
        <v>46</v>
      </c>
      <c r="B12" s="24">
        <v>1964</v>
      </c>
      <c r="C12" s="24">
        <v>1356</v>
      </c>
      <c r="D12" s="24">
        <v>24786</v>
      </c>
      <c r="E12" s="24">
        <v>22026</v>
      </c>
      <c r="F12" s="13">
        <f t="shared" si="0"/>
        <v>-11.135318324860805</v>
      </c>
      <c r="G12" s="1"/>
      <c r="H12" s="1"/>
      <c r="I12" s="1"/>
    </row>
    <row r="13" spans="1:12" x14ac:dyDescent="0.25">
      <c r="A13" s="8" t="s">
        <v>47</v>
      </c>
      <c r="B13" s="23">
        <v>225</v>
      </c>
      <c r="C13" s="23">
        <v>221</v>
      </c>
      <c r="D13" s="23">
        <v>2749</v>
      </c>
      <c r="E13" s="23">
        <v>2196</v>
      </c>
      <c r="F13" s="10">
        <f t="shared" si="0"/>
        <v>-20.116405965805754</v>
      </c>
      <c r="G13" s="1"/>
      <c r="H13" s="1"/>
      <c r="I13" s="1"/>
    </row>
    <row r="14" spans="1:12" x14ac:dyDescent="0.25">
      <c r="A14" s="11" t="s">
        <v>48</v>
      </c>
      <c r="B14" s="24">
        <v>167</v>
      </c>
      <c r="C14" s="24">
        <v>100</v>
      </c>
      <c r="D14" s="24">
        <v>2810</v>
      </c>
      <c r="E14" s="24">
        <v>3087</v>
      </c>
      <c r="F14" s="13">
        <f t="shared" si="0"/>
        <v>9.8576512455516081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121</v>
      </c>
      <c r="C16" s="24">
        <v>126</v>
      </c>
      <c r="D16" s="24">
        <v>1316</v>
      </c>
      <c r="E16" s="24">
        <v>1316</v>
      </c>
      <c r="F16" s="13">
        <f t="shared" si="0"/>
        <v>0</v>
      </c>
      <c r="G16" s="1"/>
      <c r="H16" s="1"/>
      <c r="I16" s="1"/>
    </row>
    <row r="17" spans="1:9" x14ac:dyDescent="0.25">
      <c r="A17" s="8" t="s">
        <v>51</v>
      </c>
      <c r="B17" s="23">
        <v>445</v>
      </c>
      <c r="C17" s="23">
        <v>750</v>
      </c>
      <c r="D17" s="23">
        <v>7099</v>
      </c>
      <c r="E17" s="23">
        <v>8403</v>
      </c>
      <c r="F17" s="10">
        <f t="shared" si="0"/>
        <v>18.368784335821942</v>
      </c>
      <c r="G17" s="1"/>
      <c r="H17" s="1"/>
      <c r="I17" s="1"/>
    </row>
    <row r="18" spans="1:9" x14ac:dyDescent="0.25">
      <c r="A18" s="11" t="s">
        <v>52</v>
      </c>
      <c r="B18" s="24">
        <v>0</v>
      </c>
      <c r="C18" s="24">
        <v>28</v>
      </c>
      <c r="D18" s="24">
        <v>45</v>
      </c>
      <c r="E18" s="24">
        <v>86</v>
      </c>
      <c r="F18" s="13">
        <f t="shared" si="0"/>
        <v>91.111111111111114</v>
      </c>
      <c r="G18" s="1"/>
      <c r="H18" s="1"/>
      <c r="I18" s="1"/>
    </row>
    <row r="19" spans="1:9" x14ac:dyDescent="0.25">
      <c r="A19" s="8" t="s">
        <v>53</v>
      </c>
      <c r="B19" s="23">
        <v>24</v>
      </c>
      <c r="C19" s="23">
        <v>20</v>
      </c>
      <c r="D19" s="23">
        <v>289</v>
      </c>
      <c r="E19" s="23">
        <v>149</v>
      </c>
      <c r="F19" s="10">
        <f t="shared" si="0"/>
        <v>-48.442906574394463</v>
      </c>
      <c r="G19" s="1"/>
      <c r="H19" s="1"/>
      <c r="I19" s="1"/>
    </row>
    <row r="20" spans="1:9" x14ac:dyDescent="0.25">
      <c r="A20" s="11" t="s">
        <v>54</v>
      </c>
      <c r="B20" s="24">
        <v>853</v>
      </c>
      <c r="C20" s="24">
        <v>0</v>
      </c>
      <c r="D20" s="24">
        <v>8414</v>
      </c>
      <c r="E20" s="24">
        <v>11858</v>
      </c>
      <c r="F20" s="13">
        <f t="shared" si="0"/>
        <v>40.931780366056586</v>
      </c>
      <c r="G20" s="1"/>
      <c r="H20" s="1"/>
      <c r="I20" s="1"/>
    </row>
    <row r="21" spans="1:9" x14ac:dyDescent="0.25">
      <c r="A21" s="8" t="s">
        <v>55</v>
      </c>
      <c r="B21" s="23">
        <v>307</v>
      </c>
      <c r="C21" s="23">
        <v>327</v>
      </c>
      <c r="D21" s="23">
        <v>1637</v>
      </c>
      <c r="E21" s="23">
        <v>2785</v>
      </c>
      <c r="F21" s="10">
        <f t="shared" si="0"/>
        <v>70.128283445326815</v>
      </c>
      <c r="G21" s="1"/>
      <c r="H21" s="1"/>
      <c r="I21" s="1"/>
    </row>
    <row r="22" spans="1:9" x14ac:dyDescent="0.25">
      <c r="A22" s="11" t="s">
        <v>56</v>
      </c>
      <c r="B22" s="24">
        <v>317</v>
      </c>
      <c r="C22" s="24">
        <v>0</v>
      </c>
      <c r="D22" s="24">
        <v>5263</v>
      </c>
      <c r="E22" s="24">
        <v>4064</v>
      </c>
      <c r="F22" s="13">
        <f t="shared" si="0"/>
        <v>-22.781683450503522</v>
      </c>
      <c r="G22" s="1"/>
      <c r="H22" s="1"/>
      <c r="I22" s="1"/>
    </row>
    <row r="23" spans="1:9" x14ac:dyDescent="0.25">
      <c r="A23" s="8" t="s">
        <v>57</v>
      </c>
      <c r="B23" s="23">
        <v>113</v>
      </c>
      <c r="C23" s="23">
        <v>0</v>
      </c>
      <c r="D23" s="23">
        <v>1223</v>
      </c>
      <c r="E23" s="23">
        <v>992</v>
      </c>
      <c r="F23" s="10">
        <f t="shared" si="0"/>
        <v>-18.88798037612429</v>
      </c>
      <c r="G23" s="1"/>
      <c r="H23" s="1"/>
      <c r="I23" s="1"/>
    </row>
    <row r="24" spans="1:9" x14ac:dyDescent="0.25">
      <c r="A24" s="11" t="s">
        <v>58</v>
      </c>
      <c r="B24" s="24">
        <v>320</v>
      </c>
      <c r="C24" s="24">
        <v>298</v>
      </c>
      <c r="D24" s="24">
        <v>4787</v>
      </c>
      <c r="E24" s="24">
        <v>4087</v>
      </c>
      <c r="F24" s="13">
        <f t="shared" si="0"/>
        <v>-14.622937121370384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297</v>
      </c>
      <c r="C26" s="24">
        <v>273</v>
      </c>
      <c r="D26" s="24">
        <v>2337</v>
      </c>
      <c r="E26" s="24">
        <v>3545</v>
      </c>
      <c r="F26" s="13">
        <f t="shared" si="0"/>
        <v>51.690201112537437</v>
      </c>
      <c r="G26" s="1"/>
      <c r="H26" s="1"/>
      <c r="I26" s="1"/>
    </row>
    <row r="27" spans="1:9" x14ac:dyDescent="0.25">
      <c r="A27" s="8" t="s">
        <v>61</v>
      </c>
      <c r="B27" s="23">
        <v>973</v>
      </c>
      <c r="C27" s="23">
        <v>1019</v>
      </c>
      <c r="D27" s="23">
        <v>11448</v>
      </c>
      <c r="E27" s="23">
        <v>10269</v>
      </c>
      <c r="F27" s="10">
        <f t="shared" si="0"/>
        <v>-10.298742138364773</v>
      </c>
      <c r="G27" s="1"/>
      <c r="H27" s="1"/>
      <c r="I27" s="1"/>
    </row>
    <row r="28" spans="1:9" x14ac:dyDescent="0.25">
      <c r="A28" s="11" t="s">
        <v>62</v>
      </c>
      <c r="B28" s="24">
        <v>439</v>
      </c>
      <c r="C28" s="24">
        <v>245</v>
      </c>
      <c r="D28" s="24">
        <v>3194</v>
      </c>
      <c r="E28" s="24">
        <v>3775</v>
      </c>
      <c r="F28" s="13">
        <f t="shared" si="0"/>
        <v>18.190356919223547</v>
      </c>
      <c r="G28" s="1"/>
      <c r="H28" s="1"/>
      <c r="I28" s="1"/>
    </row>
    <row r="29" spans="1:9" x14ac:dyDescent="0.25">
      <c r="A29" s="8" t="s">
        <v>63</v>
      </c>
      <c r="B29" s="23">
        <v>20</v>
      </c>
      <c r="C29" s="23">
        <v>152</v>
      </c>
      <c r="D29" s="23">
        <v>5510</v>
      </c>
      <c r="E29" s="23">
        <v>6368</v>
      </c>
      <c r="F29" s="10">
        <f t="shared" si="0"/>
        <v>15.57168784029038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376</v>
      </c>
      <c r="C31" s="23">
        <v>488</v>
      </c>
      <c r="D31" s="23">
        <v>3832</v>
      </c>
      <c r="E31" s="23">
        <v>4111</v>
      </c>
      <c r="F31" s="10">
        <f t="shared" si="0"/>
        <v>7.2807933194154515</v>
      </c>
      <c r="G31" s="1"/>
      <c r="H31" s="1"/>
      <c r="I31" s="1"/>
    </row>
    <row r="32" spans="1:9" x14ac:dyDescent="0.25">
      <c r="A32" s="11" t="s">
        <v>66</v>
      </c>
      <c r="B32" s="24">
        <v>146</v>
      </c>
      <c r="C32" s="24">
        <v>100</v>
      </c>
      <c r="D32" s="24">
        <v>1824</v>
      </c>
      <c r="E32" s="24">
        <v>1343</v>
      </c>
      <c r="F32" s="13">
        <f t="shared" si="0"/>
        <v>-26.370614035087726</v>
      </c>
      <c r="G32" s="1"/>
      <c r="H32" s="1"/>
      <c r="I32" s="1"/>
    </row>
    <row r="33" spans="1:9" x14ac:dyDescent="0.25">
      <c r="A33" s="8" t="s">
        <v>67</v>
      </c>
      <c r="B33" s="23">
        <v>6001</v>
      </c>
      <c r="C33" s="23">
        <v>6570</v>
      </c>
      <c r="D33" s="23">
        <v>74791</v>
      </c>
      <c r="E33" s="23">
        <v>80597</v>
      </c>
      <c r="F33" s="10">
        <f t="shared" si="0"/>
        <v>7.7629661322886392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16974</v>
      </c>
      <c r="C35" s="15">
        <f t="shared" ref="C35:E35" si="1">SUM(C7:C34)</f>
        <v>15393</v>
      </c>
      <c r="D35" s="15">
        <f t="shared" si="1"/>
        <v>216448</v>
      </c>
      <c r="E35" s="15">
        <f t="shared" si="1"/>
        <v>221469</v>
      </c>
      <c r="F35" s="16">
        <f t="shared" si="0"/>
        <v>2.3197257539917189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28297</v>
      </c>
      <c r="C38" s="41">
        <f>D7</f>
        <v>26999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80597</v>
      </c>
      <c r="G38" s="42">
        <f>LOOKUP(E38,$A$38:$A$65,$C$38:$C$65)</f>
        <v>74791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796</v>
      </c>
      <c r="C39" s="41">
        <f t="shared" ref="C39:C65" si="5">D8</f>
        <v>3510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28297</v>
      </c>
      <c r="G39" s="42">
        <f t="shared" ref="G39:G65" si="8">LOOKUP(E39,$A$38:$A$65,$C$38:$C$65)</f>
        <v>26999</v>
      </c>
    </row>
    <row r="40" spans="1:9" x14ac:dyDescent="0.25">
      <c r="A40" s="42" t="str">
        <f t="shared" si="3"/>
        <v>ALMERIA</v>
      </c>
      <c r="B40" s="41">
        <f t="shared" si="4"/>
        <v>6363</v>
      </c>
      <c r="C40" s="41">
        <f t="shared" si="5"/>
        <v>5065</v>
      </c>
      <c r="D40" s="41">
        <f t="shared" si="6"/>
        <v>9</v>
      </c>
      <c r="E40" s="42" t="str">
        <f t="shared" si="2"/>
        <v>BAHIA DE CADIZ</v>
      </c>
      <c r="F40" s="42">
        <f t="shared" si="7"/>
        <v>22026</v>
      </c>
      <c r="G40" s="42">
        <f t="shared" si="8"/>
        <v>24786</v>
      </c>
    </row>
    <row r="41" spans="1:9" x14ac:dyDescent="0.25">
      <c r="A41" s="42" t="str">
        <f t="shared" si="3"/>
        <v>AVILES</v>
      </c>
      <c r="B41" s="41">
        <f t="shared" si="4"/>
        <v>13943</v>
      </c>
      <c r="C41" s="41">
        <f t="shared" si="5"/>
        <v>16497</v>
      </c>
      <c r="D41" s="41">
        <f t="shared" si="6"/>
        <v>4</v>
      </c>
      <c r="E41" s="42" t="str">
        <f t="shared" si="2"/>
        <v>AVILES</v>
      </c>
      <c r="F41" s="42">
        <f t="shared" si="7"/>
        <v>13943</v>
      </c>
      <c r="G41" s="42">
        <f t="shared" si="8"/>
        <v>16497</v>
      </c>
    </row>
    <row r="42" spans="1:9" x14ac:dyDescent="0.25">
      <c r="A42" s="42" t="str">
        <f t="shared" si="3"/>
        <v>BAHIA DE ALGECIRAS</v>
      </c>
      <c r="B42" s="41">
        <f t="shared" si="4"/>
        <v>1013</v>
      </c>
      <c r="C42" s="41">
        <f t="shared" si="5"/>
        <v>1023</v>
      </c>
      <c r="D42" s="41">
        <f t="shared" si="6"/>
        <v>20</v>
      </c>
      <c r="E42" s="42" t="str">
        <f t="shared" si="2"/>
        <v>GIJON</v>
      </c>
      <c r="F42" s="42">
        <f t="shared" si="7"/>
        <v>11858</v>
      </c>
      <c r="G42" s="42">
        <f t="shared" si="8"/>
        <v>8414</v>
      </c>
    </row>
    <row r="43" spans="1:9" x14ac:dyDescent="0.25">
      <c r="A43" s="42" t="str">
        <f t="shared" si="3"/>
        <v>BAHIA DE CADIZ</v>
      </c>
      <c r="B43" s="41">
        <f t="shared" si="4"/>
        <v>22026</v>
      </c>
      <c r="C43" s="41">
        <f t="shared" si="5"/>
        <v>24786</v>
      </c>
      <c r="D43" s="41">
        <f t="shared" si="6"/>
        <v>3</v>
      </c>
      <c r="E43" s="42" t="str">
        <f t="shared" si="2"/>
        <v>PASAIA</v>
      </c>
      <c r="F43" s="42">
        <f t="shared" si="7"/>
        <v>10269</v>
      </c>
      <c r="G43" s="42">
        <f t="shared" si="8"/>
        <v>11448</v>
      </c>
    </row>
    <row r="44" spans="1:9" x14ac:dyDescent="0.25">
      <c r="A44" s="42" t="str">
        <f t="shared" si="3"/>
        <v>BALEARES</v>
      </c>
      <c r="B44" s="41">
        <f t="shared" si="4"/>
        <v>2196</v>
      </c>
      <c r="C44" s="41">
        <f t="shared" si="5"/>
        <v>2749</v>
      </c>
      <c r="D44" s="41">
        <f t="shared" si="6"/>
        <v>17</v>
      </c>
      <c r="E44" s="42" t="str">
        <f t="shared" si="2"/>
        <v>CASTELLON</v>
      </c>
      <c r="F44" s="42">
        <f t="shared" si="7"/>
        <v>8403</v>
      </c>
      <c r="G44" s="42">
        <f t="shared" si="8"/>
        <v>7099</v>
      </c>
    </row>
    <row r="45" spans="1:9" x14ac:dyDescent="0.25">
      <c r="A45" s="42" t="str">
        <f t="shared" si="3"/>
        <v>BARCELONA</v>
      </c>
      <c r="B45" s="41">
        <f t="shared" si="4"/>
        <v>3087</v>
      </c>
      <c r="C45" s="41">
        <f t="shared" si="5"/>
        <v>2810</v>
      </c>
      <c r="D45" s="41">
        <f t="shared" si="6"/>
        <v>15</v>
      </c>
      <c r="E45" s="42" t="str">
        <f t="shared" si="2"/>
        <v>SANTANDER</v>
      </c>
      <c r="F45" s="42">
        <f t="shared" si="7"/>
        <v>6368</v>
      </c>
      <c r="G45" s="42">
        <f t="shared" si="8"/>
        <v>5510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ALMERIA</v>
      </c>
      <c r="F46" s="42">
        <f t="shared" si="7"/>
        <v>6363</v>
      </c>
      <c r="G46" s="42">
        <f t="shared" si="8"/>
        <v>5065</v>
      </c>
    </row>
    <row r="47" spans="1:9" x14ac:dyDescent="0.25">
      <c r="A47" s="42" t="str">
        <f t="shared" si="3"/>
        <v>CARTAGENA</v>
      </c>
      <c r="B47" s="41">
        <f t="shared" si="4"/>
        <v>1316</v>
      </c>
      <c r="C47" s="41">
        <f t="shared" si="5"/>
        <v>1316</v>
      </c>
      <c r="D47" s="41">
        <f t="shared" si="6"/>
        <v>19</v>
      </c>
      <c r="E47" s="42" t="str">
        <f t="shared" si="2"/>
        <v>TARRAGONA</v>
      </c>
      <c r="F47" s="42">
        <f t="shared" si="7"/>
        <v>4111</v>
      </c>
      <c r="G47" s="42">
        <f t="shared" si="8"/>
        <v>3832</v>
      </c>
    </row>
    <row r="48" spans="1:9" x14ac:dyDescent="0.25">
      <c r="A48" s="42" t="str">
        <f t="shared" si="3"/>
        <v>CASTELLON</v>
      </c>
      <c r="B48" s="41">
        <f t="shared" si="4"/>
        <v>8403</v>
      </c>
      <c r="C48" s="41">
        <f t="shared" si="5"/>
        <v>7099</v>
      </c>
      <c r="D48" s="41">
        <f t="shared" si="6"/>
        <v>7</v>
      </c>
      <c r="E48" s="42" t="str">
        <f t="shared" si="2"/>
        <v>MARIN Y RIA DE PONTEVEDRA</v>
      </c>
      <c r="F48" s="42">
        <f t="shared" si="7"/>
        <v>4087</v>
      </c>
      <c r="G48" s="42">
        <f t="shared" si="8"/>
        <v>4787</v>
      </c>
    </row>
    <row r="49" spans="1:7" x14ac:dyDescent="0.25">
      <c r="A49" s="42" t="str">
        <f t="shared" si="3"/>
        <v>CEUTA</v>
      </c>
      <c r="B49" s="41">
        <f t="shared" si="4"/>
        <v>86</v>
      </c>
      <c r="C49" s="41">
        <f t="shared" si="5"/>
        <v>45</v>
      </c>
      <c r="D49" s="41">
        <f t="shared" si="6"/>
        <v>24</v>
      </c>
      <c r="E49" s="42" t="str">
        <f t="shared" si="2"/>
        <v>LAS PALMAS</v>
      </c>
      <c r="F49" s="42">
        <f t="shared" si="7"/>
        <v>4064</v>
      </c>
      <c r="G49" s="42">
        <f t="shared" si="8"/>
        <v>5263</v>
      </c>
    </row>
    <row r="50" spans="1:7" x14ac:dyDescent="0.25">
      <c r="A50" s="42" t="str">
        <f t="shared" si="3"/>
        <v>FERROL-SAN CIBRAO</v>
      </c>
      <c r="B50" s="41">
        <f t="shared" si="4"/>
        <v>149</v>
      </c>
      <c r="C50" s="41">
        <f t="shared" si="5"/>
        <v>289</v>
      </c>
      <c r="D50" s="41">
        <f t="shared" si="6"/>
        <v>23</v>
      </c>
      <c r="E50" s="42" t="str">
        <f t="shared" si="2"/>
        <v>SANTA CRUZ DE TENERIFE</v>
      </c>
      <c r="F50" s="42">
        <f t="shared" si="7"/>
        <v>3775</v>
      </c>
      <c r="G50" s="42">
        <f t="shared" si="8"/>
        <v>3194</v>
      </c>
    </row>
    <row r="51" spans="1:7" x14ac:dyDescent="0.25">
      <c r="A51" s="42" t="str">
        <f t="shared" si="3"/>
        <v>GIJON</v>
      </c>
      <c r="B51" s="41">
        <f t="shared" si="4"/>
        <v>11858</v>
      </c>
      <c r="C51" s="41">
        <f t="shared" si="5"/>
        <v>8414</v>
      </c>
      <c r="D51" s="41">
        <f t="shared" si="6"/>
        <v>5</v>
      </c>
      <c r="E51" s="42" t="str">
        <f t="shared" si="2"/>
        <v>MOTRIL</v>
      </c>
      <c r="F51" s="42">
        <f t="shared" si="7"/>
        <v>3545</v>
      </c>
      <c r="G51" s="42">
        <f t="shared" si="8"/>
        <v>2337</v>
      </c>
    </row>
    <row r="52" spans="1:7" x14ac:dyDescent="0.25">
      <c r="A52" s="42" t="str">
        <f t="shared" si="3"/>
        <v>HUELVA</v>
      </c>
      <c r="B52" s="41">
        <f t="shared" si="4"/>
        <v>2785</v>
      </c>
      <c r="C52" s="41">
        <f t="shared" si="5"/>
        <v>1637</v>
      </c>
      <c r="D52" s="41">
        <f t="shared" si="6"/>
        <v>16</v>
      </c>
      <c r="E52" s="42" t="str">
        <f t="shared" si="2"/>
        <v>BARCELONA</v>
      </c>
      <c r="F52" s="42">
        <f t="shared" si="7"/>
        <v>3087</v>
      </c>
      <c r="G52" s="42">
        <f t="shared" si="8"/>
        <v>2810</v>
      </c>
    </row>
    <row r="53" spans="1:7" x14ac:dyDescent="0.25">
      <c r="A53" s="42" t="str">
        <f t="shared" si="3"/>
        <v>LAS PALMAS</v>
      </c>
      <c r="B53" s="41">
        <f t="shared" si="4"/>
        <v>4064</v>
      </c>
      <c r="C53" s="41">
        <f t="shared" si="5"/>
        <v>5263</v>
      </c>
      <c r="D53" s="41">
        <f t="shared" si="6"/>
        <v>12</v>
      </c>
      <c r="E53" s="42" t="str">
        <f t="shared" si="2"/>
        <v>HUELVA</v>
      </c>
      <c r="F53" s="42">
        <f t="shared" si="7"/>
        <v>2785</v>
      </c>
      <c r="G53" s="42">
        <f t="shared" si="8"/>
        <v>1637</v>
      </c>
    </row>
    <row r="54" spans="1:7" x14ac:dyDescent="0.25">
      <c r="A54" s="42" t="str">
        <f t="shared" si="3"/>
        <v>MALAGA</v>
      </c>
      <c r="B54" s="41">
        <f t="shared" si="4"/>
        <v>992</v>
      </c>
      <c r="C54" s="41">
        <f t="shared" si="5"/>
        <v>1223</v>
      </c>
      <c r="D54" s="41">
        <f t="shared" si="6"/>
        <v>21</v>
      </c>
      <c r="E54" s="42" t="str">
        <f t="shared" si="2"/>
        <v>BALEARES</v>
      </c>
      <c r="F54" s="42">
        <f t="shared" si="7"/>
        <v>2196</v>
      </c>
      <c r="G54" s="42">
        <f t="shared" si="8"/>
        <v>2749</v>
      </c>
    </row>
    <row r="55" spans="1:7" x14ac:dyDescent="0.25">
      <c r="A55" s="42" t="str">
        <f t="shared" si="3"/>
        <v>MARIN Y RIA DE PONTEVEDRA</v>
      </c>
      <c r="B55" s="41">
        <f t="shared" si="4"/>
        <v>4087</v>
      </c>
      <c r="C55" s="41">
        <f t="shared" si="5"/>
        <v>4787</v>
      </c>
      <c r="D55" s="41">
        <f t="shared" si="6"/>
        <v>11</v>
      </c>
      <c r="E55" s="42" t="str">
        <f t="shared" si="2"/>
        <v>VALENCIA</v>
      </c>
      <c r="F55" s="42">
        <f t="shared" ref="F55:F65" si="9">LOOKUP(E55,$A$38:$A$65,$B$38:$B$65)</f>
        <v>1343</v>
      </c>
      <c r="G55" s="42">
        <f t="shared" si="8"/>
        <v>1824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1316</v>
      </c>
      <c r="G56" s="42">
        <f t="shared" si="8"/>
        <v>1316</v>
      </c>
    </row>
    <row r="57" spans="1:7" x14ac:dyDescent="0.25">
      <c r="A57" s="42" t="str">
        <f t="shared" si="3"/>
        <v>MOTRIL</v>
      </c>
      <c r="B57" s="41">
        <f t="shared" si="4"/>
        <v>3545</v>
      </c>
      <c r="C57" s="41">
        <f t="shared" si="5"/>
        <v>2337</v>
      </c>
      <c r="D57" s="41">
        <f t="shared" si="6"/>
        <v>14</v>
      </c>
      <c r="E57" s="42" t="str">
        <f t="shared" si="2"/>
        <v>BAHIA DE ALGECIRAS</v>
      </c>
      <c r="F57" s="42">
        <f t="shared" si="9"/>
        <v>1013</v>
      </c>
      <c r="G57" s="42">
        <f t="shared" si="8"/>
        <v>1023</v>
      </c>
    </row>
    <row r="58" spans="1:7" x14ac:dyDescent="0.25">
      <c r="A58" s="42" t="str">
        <f t="shared" si="3"/>
        <v>PASAIA</v>
      </c>
      <c r="B58" s="41">
        <f t="shared" si="4"/>
        <v>10269</v>
      </c>
      <c r="C58" s="41">
        <f t="shared" si="5"/>
        <v>11448</v>
      </c>
      <c r="D58" s="41">
        <f t="shared" si="6"/>
        <v>6</v>
      </c>
      <c r="E58" s="42" t="str">
        <f t="shared" si="2"/>
        <v>MALAGA</v>
      </c>
      <c r="F58" s="42">
        <f t="shared" si="9"/>
        <v>992</v>
      </c>
      <c r="G58" s="42">
        <f t="shared" si="8"/>
        <v>1223</v>
      </c>
    </row>
    <row r="59" spans="1:7" x14ac:dyDescent="0.25">
      <c r="A59" s="42" t="str">
        <f t="shared" si="3"/>
        <v>SANTA CRUZ DE TENERIFE</v>
      </c>
      <c r="B59" s="41">
        <f t="shared" si="4"/>
        <v>3775</v>
      </c>
      <c r="C59" s="41">
        <f t="shared" si="5"/>
        <v>3194</v>
      </c>
      <c r="D59" s="41">
        <f t="shared" si="6"/>
        <v>13</v>
      </c>
      <c r="E59" s="42" t="str">
        <f t="shared" si="2"/>
        <v>ALICANTE</v>
      </c>
      <c r="F59" s="42">
        <f t="shared" si="9"/>
        <v>796</v>
      </c>
      <c r="G59" s="42">
        <f t="shared" si="8"/>
        <v>3510</v>
      </c>
    </row>
    <row r="60" spans="1:7" x14ac:dyDescent="0.25">
      <c r="A60" s="42" t="str">
        <f t="shared" si="3"/>
        <v>SANTANDER</v>
      </c>
      <c r="B60" s="41">
        <f t="shared" si="4"/>
        <v>6368</v>
      </c>
      <c r="C60" s="41">
        <f t="shared" si="5"/>
        <v>5510</v>
      </c>
      <c r="D60" s="41">
        <f t="shared" si="6"/>
        <v>8</v>
      </c>
      <c r="E60" s="42" t="str">
        <f t="shared" si="2"/>
        <v>FERROL-SAN CIBRAO</v>
      </c>
      <c r="F60" s="42">
        <f t="shared" si="9"/>
        <v>149</v>
      </c>
      <c r="G60" s="42">
        <f t="shared" si="8"/>
        <v>289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86</v>
      </c>
      <c r="G61" s="42">
        <f t="shared" si="8"/>
        <v>45</v>
      </c>
    </row>
    <row r="62" spans="1:7" x14ac:dyDescent="0.25">
      <c r="A62" s="42" t="str">
        <f t="shared" si="3"/>
        <v>TARRAGONA</v>
      </c>
      <c r="B62" s="41">
        <f t="shared" si="4"/>
        <v>4111</v>
      </c>
      <c r="C62" s="41">
        <f t="shared" si="5"/>
        <v>3832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1343</v>
      </c>
      <c r="C63" s="41">
        <f t="shared" si="5"/>
        <v>1824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80597</v>
      </c>
      <c r="C64" s="41">
        <f t="shared" si="5"/>
        <v>74791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5">
        <v>5123</v>
      </c>
      <c r="C7" s="25">
        <v>5704</v>
      </c>
      <c r="D7" s="25">
        <v>65372</v>
      </c>
      <c r="E7" s="25">
        <v>68999</v>
      </c>
      <c r="F7" s="10">
        <f>((E7*100)/D7)-100</f>
        <v>5.5482469558832577</v>
      </c>
      <c r="G7" s="1"/>
      <c r="H7" s="1"/>
      <c r="I7" s="1"/>
    </row>
    <row r="8" spans="1:12" x14ac:dyDescent="0.25">
      <c r="A8" s="11" t="s">
        <v>42</v>
      </c>
      <c r="B8" s="26">
        <v>4785</v>
      </c>
      <c r="C8" s="26">
        <v>4391</v>
      </c>
      <c r="D8" s="26">
        <v>54990</v>
      </c>
      <c r="E8" s="26">
        <v>68034</v>
      </c>
      <c r="F8" s="13">
        <f t="shared" ref="F8:F35" si="0">((E8*100)/D8)-100</f>
        <v>23.720676486633934</v>
      </c>
      <c r="G8" s="1"/>
      <c r="H8" s="1"/>
      <c r="I8" s="1"/>
    </row>
    <row r="9" spans="1:12" x14ac:dyDescent="0.25">
      <c r="A9" s="8" t="s">
        <v>43</v>
      </c>
      <c r="B9" s="25">
        <v>8415</v>
      </c>
      <c r="C9" s="25">
        <v>11072</v>
      </c>
      <c r="D9" s="25">
        <v>134727</v>
      </c>
      <c r="E9" s="25">
        <v>128731</v>
      </c>
      <c r="F9" s="10">
        <f t="shared" si="0"/>
        <v>-4.4504813437544044</v>
      </c>
      <c r="G9" s="1"/>
      <c r="H9" s="1"/>
      <c r="I9" s="1"/>
    </row>
    <row r="10" spans="1:12" x14ac:dyDescent="0.25">
      <c r="A10" s="11" t="s">
        <v>44</v>
      </c>
      <c r="B10" s="26">
        <v>5164</v>
      </c>
      <c r="C10" s="26">
        <v>3555</v>
      </c>
      <c r="D10" s="26">
        <v>50575</v>
      </c>
      <c r="E10" s="26">
        <v>52977</v>
      </c>
      <c r="F10" s="13">
        <f t="shared" si="0"/>
        <v>4.7493821057834964</v>
      </c>
      <c r="G10" s="1"/>
      <c r="H10" s="1"/>
      <c r="I10" s="1"/>
    </row>
    <row r="11" spans="1:12" x14ac:dyDescent="0.25">
      <c r="A11" s="8" t="s">
        <v>45</v>
      </c>
      <c r="B11" s="25">
        <v>235170</v>
      </c>
      <c r="C11" s="25">
        <v>229611</v>
      </c>
      <c r="D11" s="25">
        <v>2585894</v>
      </c>
      <c r="E11" s="25">
        <v>2809848</v>
      </c>
      <c r="F11" s="10">
        <f t="shared" si="0"/>
        <v>8.6606024840925357</v>
      </c>
      <c r="G11" s="1"/>
      <c r="H11" s="1"/>
      <c r="I11" s="1"/>
    </row>
    <row r="12" spans="1:12" x14ac:dyDescent="0.25">
      <c r="A12" s="11" t="s">
        <v>46</v>
      </c>
      <c r="B12" s="26">
        <v>9371</v>
      </c>
      <c r="C12" s="26">
        <v>4833</v>
      </c>
      <c r="D12" s="26">
        <v>80224</v>
      </c>
      <c r="E12" s="26">
        <v>82373</v>
      </c>
      <c r="F12" s="13">
        <f t="shared" si="0"/>
        <v>2.6787495013960978</v>
      </c>
      <c r="G12" s="1"/>
      <c r="H12" s="1"/>
      <c r="I12" s="1"/>
    </row>
    <row r="13" spans="1:12" x14ac:dyDescent="0.25">
      <c r="A13" s="8" t="s">
        <v>47</v>
      </c>
      <c r="B13" s="25">
        <v>10563</v>
      </c>
      <c r="C13" s="25">
        <v>10087</v>
      </c>
      <c r="D13" s="25">
        <v>288233</v>
      </c>
      <c r="E13" s="25">
        <v>235373</v>
      </c>
      <c r="F13" s="10">
        <f t="shared" si="0"/>
        <v>-18.339329639562436</v>
      </c>
      <c r="G13" s="1"/>
      <c r="H13" s="1"/>
      <c r="I13" s="1"/>
    </row>
    <row r="14" spans="1:12" x14ac:dyDescent="0.25">
      <c r="A14" s="11" t="s">
        <v>48</v>
      </c>
      <c r="B14" s="26">
        <v>86722</v>
      </c>
      <c r="C14" s="26">
        <v>98368</v>
      </c>
      <c r="D14" s="26">
        <v>1111918</v>
      </c>
      <c r="E14" s="26">
        <v>1160924</v>
      </c>
      <c r="F14" s="13">
        <f t="shared" si="0"/>
        <v>4.4073393901348794</v>
      </c>
      <c r="G14" s="1"/>
      <c r="H14" s="1"/>
      <c r="I14" s="1"/>
    </row>
    <row r="15" spans="1:12" x14ac:dyDescent="0.25">
      <c r="A15" s="8" t="s">
        <v>49</v>
      </c>
      <c r="B15" s="25">
        <v>10935</v>
      </c>
      <c r="C15" s="25">
        <v>11610</v>
      </c>
      <c r="D15" s="25">
        <v>122638</v>
      </c>
      <c r="E15" s="25">
        <v>129302</v>
      </c>
      <c r="F15" s="10">
        <f t="shared" si="0"/>
        <v>5.4338785694482965</v>
      </c>
      <c r="G15" s="1"/>
      <c r="H15" s="1"/>
      <c r="I15" s="1"/>
    </row>
    <row r="16" spans="1:12" x14ac:dyDescent="0.25">
      <c r="A16" s="11" t="s">
        <v>50</v>
      </c>
      <c r="B16" s="26">
        <v>10618</v>
      </c>
      <c r="C16" s="26">
        <v>13352</v>
      </c>
      <c r="D16" s="26">
        <v>122021</v>
      </c>
      <c r="E16" s="26">
        <v>106905</v>
      </c>
      <c r="F16" s="13">
        <f t="shared" si="0"/>
        <v>-12.388031568336601</v>
      </c>
      <c r="G16" s="1"/>
      <c r="H16" s="1"/>
      <c r="I16" s="1"/>
    </row>
    <row r="17" spans="1:9" x14ac:dyDescent="0.25">
      <c r="A17" s="8" t="s">
        <v>51</v>
      </c>
      <c r="B17" s="25">
        <v>3393</v>
      </c>
      <c r="C17" s="25">
        <v>4504</v>
      </c>
      <c r="D17" s="25">
        <v>36539</v>
      </c>
      <c r="E17" s="25">
        <v>43533</v>
      </c>
      <c r="F17" s="10">
        <f t="shared" si="0"/>
        <v>19.14119160349216</v>
      </c>
      <c r="G17" s="1"/>
      <c r="H17" s="1"/>
      <c r="I17" s="1"/>
    </row>
    <row r="18" spans="1:9" x14ac:dyDescent="0.25">
      <c r="A18" s="11" t="s">
        <v>52</v>
      </c>
      <c r="B18" s="26">
        <v>44881</v>
      </c>
      <c r="C18" s="26">
        <v>23567</v>
      </c>
      <c r="D18" s="26">
        <v>367494</v>
      </c>
      <c r="E18" s="26">
        <v>350724</v>
      </c>
      <c r="F18" s="13">
        <f t="shared" si="0"/>
        <v>-4.5633398096295394</v>
      </c>
      <c r="G18" s="1"/>
      <c r="H18" s="1"/>
      <c r="I18" s="1"/>
    </row>
    <row r="19" spans="1:9" x14ac:dyDescent="0.25">
      <c r="A19" s="8" t="s">
        <v>53</v>
      </c>
      <c r="B19" s="25">
        <v>2071</v>
      </c>
      <c r="C19" s="25">
        <v>2713</v>
      </c>
      <c r="D19" s="25">
        <v>14614</v>
      </c>
      <c r="E19" s="25">
        <v>17186</v>
      </c>
      <c r="F19" s="10">
        <f t="shared" si="0"/>
        <v>17.599562063774457</v>
      </c>
      <c r="G19" s="1"/>
      <c r="H19" s="1"/>
      <c r="I19" s="1"/>
    </row>
    <row r="20" spans="1:9" x14ac:dyDescent="0.25">
      <c r="A20" s="11" t="s">
        <v>54</v>
      </c>
      <c r="B20" s="26">
        <v>17039</v>
      </c>
      <c r="C20" s="26">
        <v>15205</v>
      </c>
      <c r="D20" s="26">
        <v>200858</v>
      </c>
      <c r="E20" s="26">
        <v>194574</v>
      </c>
      <c r="F20" s="13">
        <f t="shared" si="0"/>
        <v>-3.1285783986697027</v>
      </c>
      <c r="G20" s="1"/>
      <c r="H20" s="1"/>
      <c r="I20" s="1"/>
    </row>
    <row r="21" spans="1:9" x14ac:dyDescent="0.25">
      <c r="A21" s="8" t="s">
        <v>55</v>
      </c>
      <c r="B21" s="25">
        <v>10273</v>
      </c>
      <c r="C21" s="25">
        <v>4006</v>
      </c>
      <c r="D21" s="25">
        <v>89897</v>
      </c>
      <c r="E21" s="25">
        <v>90793</v>
      </c>
      <c r="F21" s="10">
        <f t="shared" si="0"/>
        <v>0.99669621900619632</v>
      </c>
      <c r="G21" s="1"/>
      <c r="H21" s="1"/>
      <c r="I21" s="1"/>
    </row>
    <row r="22" spans="1:9" x14ac:dyDescent="0.25">
      <c r="A22" s="11" t="s">
        <v>56</v>
      </c>
      <c r="B22" s="26">
        <v>175339</v>
      </c>
      <c r="C22" s="26">
        <v>190290</v>
      </c>
      <c r="D22" s="26">
        <v>1915423</v>
      </c>
      <c r="E22" s="26">
        <v>1923909</v>
      </c>
      <c r="F22" s="13">
        <f t="shared" si="0"/>
        <v>0.44303529820828658</v>
      </c>
      <c r="G22" s="1"/>
      <c r="H22" s="1"/>
      <c r="I22" s="1"/>
    </row>
    <row r="23" spans="1:9" x14ac:dyDescent="0.25">
      <c r="A23" s="8" t="s">
        <v>57</v>
      </c>
      <c r="B23" s="25">
        <v>9397</v>
      </c>
      <c r="C23" s="25">
        <v>5262</v>
      </c>
      <c r="D23" s="25">
        <v>88615</v>
      </c>
      <c r="E23" s="25">
        <v>95865</v>
      </c>
      <c r="F23" s="10">
        <f t="shared" si="0"/>
        <v>8.1814591209163297</v>
      </c>
      <c r="G23" s="1"/>
      <c r="H23" s="1"/>
      <c r="I23" s="1"/>
    </row>
    <row r="24" spans="1:9" x14ac:dyDescent="0.25">
      <c r="A24" s="11" t="s">
        <v>58</v>
      </c>
      <c r="B24" s="26">
        <v>7155</v>
      </c>
      <c r="C24" s="26">
        <v>6707</v>
      </c>
      <c r="D24" s="26">
        <v>76558</v>
      </c>
      <c r="E24" s="26">
        <v>65855</v>
      </c>
      <c r="F24" s="13">
        <f t="shared" si="0"/>
        <v>-13.980250267770842</v>
      </c>
      <c r="G24" s="1"/>
      <c r="H24" s="1"/>
      <c r="I24" s="1"/>
    </row>
    <row r="25" spans="1:9" x14ac:dyDescent="0.25">
      <c r="A25" s="8" t="s">
        <v>59</v>
      </c>
      <c r="B25" s="25">
        <v>19</v>
      </c>
      <c r="C25" s="25">
        <v>0</v>
      </c>
      <c r="D25" s="25">
        <v>9335</v>
      </c>
      <c r="E25" s="25">
        <v>18557</v>
      </c>
      <c r="F25" s="10">
        <f t="shared" si="0"/>
        <v>98.789501874665234</v>
      </c>
      <c r="G25" s="1"/>
      <c r="H25" s="1"/>
      <c r="I25" s="1"/>
    </row>
    <row r="26" spans="1:9" x14ac:dyDescent="0.25">
      <c r="A26" s="11" t="s">
        <v>60</v>
      </c>
      <c r="B26" s="26">
        <v>1002</v>
      </c>
      <c r="C26" s="26">
        <v>1482</v>
      </c>
      <c r="D26" s="26">
        <v>15453</v>
      </c>
      <c r="E26" s="26">
        <v>16987</v>
      </c>
      <c r="F26" s="13">
        <f t="shared" si="0"/>
        <v>9.9268750404452248</v>
      </c>
      <c r="G26" s="1"/>
      <c r="H26" s="1"/>
      <c r="I26" s="1"/>
    </row>
    <row r="27" spans="1:9" x14ac:dyDescent="0.25">
      <c r="A27" s="8" t="s">
        <v>61</v>
      </c>
      <c r="B27" s="25">
        <v>4485</v>
      </c>
      <c r="C27" s="25">
        <v>4668</v>
      </c>
      <c r="D27" s="25">
        <v>37107</v>
      </c>
      <c r="E27" s="25">
        <v>42908</v>
      </c>
      <c r="F27" s="10">
        <f t="shared" si="0"/>
        <v>15.633168943865044</v>
      </c>
      <c r="G27" s="1"/>
      <c r="H27" s="1"/>
      <c r="I27" s="1"/>
    </row>
    <row r="28" spans="1:9" x14ac:dyDescent="0.25">
      <c r="A28" s="11" t="s">
        <v>62</v>
      </c>
      <c r="B28" s="26">
        <v>102660</v>
      </c>
      <c r="C28" s="26">
        <v>95830</v>
      </c>
      <c r="D28" s="26">
        <v>944359</v>
      </c>
      <c r="E28" s="26">
        <v>887957</v>
      </c>
      <c r="F28" s="13">
        <f t="shared" si="0"/>
        <v>-5.972516807697076</v>
      </c>
      <c r="G28" s="1"/>
      <c r="H28" s="1"/>
      <c r="I28" s="1"/>
    </row>
    <row r="29" spans="1:9" x14ac:dyDescent="0.25">
      <c r="A29" s="8" t="s">
        <v>63</v>
      </c>
      <c r="B29" s="25">
        <v>5274</v>
      </c>
      <c r="C29" s="25">
        <v>2783</v>
      </c>
      <c r="D29" s="25">
        <v>57296</v>
      </c>
      <c r="E29" s="25">
        <v>54487</v>
      </c>
      <c r="F29" s="10">
        <f t="shared" si="0"/>
        <v>-4.9026110025132681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12550</v>
      </c>
      <c r="C31" s="25">
        <v>15974</v>
      </c>
      <c r="D31" s="25">
        <v>180266</v>
      </c>
      <c r="E31" s="25">
        <v>150989</v>
      </c>
      <c r="F31" s="10">
        <f t="shared" si="0"/>
        <v>-16.24099941198007</v>
      </c>
      <c r="G31" s="1"/>
      <c r="H31" s="1"/>
      <c r="I31" s="1"/>
    </row>
    <row r="32" spans="1:9" x14ac:dyDescent="0.25">
      <c r="A32" s="11" t="s">
        <v>66</v>
      </c>
      <c r="B32" s="26">
        <v>29712</v>
      </c>
      <c r="C32" s="26">
        <v>21962</v>
      </c>
      <c r="D32" s="26">
        <v>305801</v>
      </c>
      <c r="E32" s="26">
        <v>214971</v>
      </c>
      <c r="F32" s="13">
        <f t="shared" si="0"/>
        <v>-29.70232275237818</v>
      </c>
      <c r="G32" s="1"/>
      <c r="H32" s="1"/>
      <c r="I32" s="1"/>
    </row>
    <row r="33" spans="1:9" x14ac:dyDescent="0.25">
      <c r="A33" s="8" t="s">
        <v>67</v>
      </c>
      <c r="B33" s="25">
        <v>32989</v>
      </c>
      <c r="C33" s="25">
        <v>34814</v>
      </c>
      <c r="D33" s="25">
        <v>393729</v>
      </c>
      <c r="E33" s="25">
        <v>412136</v>
      </c>
      <c r="F33" s="10">
        <f t="shared" si="0"/>
        <v>4.6750429864195979</v>
      </c>
      <c r="G33" s="1"/>
      <c r="H33" s="1"/>
      <c r="I33" s="1"/>
    </row>
    <row r="34" spans="1:9" x14ac:dyDescent="0.25">
      <c r="A34" s="11" t="s">
        <v>68</v>
      </c>
      <c r="B34" s="26">
        <v>1751</v>
      </c>
      <c r="C34" s="26">
        <v>2056</v>
      </c>
      <c r="D34" s="26">
        <v>8898</v>
      </c>
      <c r="E34" s="26">
        <v>9351</v>
      </c>
      <c r="F34" s="13">
        <f t="shared" si="0"/>
        <v>5.0910316925151733</v>
      </c>
      <c r="G34" s="1"/>
      <c r="H34" s="1"/>
      <c r="I34" s="1"/>
    </row>
    <row r="35" spans="1:9" x14ac:dyDescent="0.25">
      <c r="A35" s="14" t="s">
        <v>69</v>
      </c>
      <c r="B35" s="15">
        <f>SUM(B7:B34)</f>
        <v>846856</v>
      </c>
      <c r="C35" s="15">
        <f t="shared" ref="C35:E35" si="1">SUM(C7:C34)</f>
        <v>824406</v>
      </c>
      <c r="D35" s="15">
        <f t="shared" si="1"/>
        <v>9358834</v>
      </c>
      <c r="E35" s="15">
        <f t="shared" si="1"/>
        <v>9434248</v>
      </c>
      <c r="F35" s="16">
        <f t="shared" si="0"/>
        <v>0.8058055095324903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68999</v>
      </c>
      <c r="C38" s="41">
        <f>D7</f>
        <v>65372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2809848</v>
      </c>
      <c r="G38" s="42">
        <f>LOOKUP(E38,$A$38:$A$65,$C$38:$C$65)</f>
        <v>2585894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68034</v>
      </c>
      <c r="C39" s="41">
        <f t="shared" ref="C39:C65" si="5">D8</f>
        <v>54990</v>
      </c>
      <c r="D39" s="41">
        <f t="shared" ref="D39:D65" si="6">_xlfn.RANK.EQ(B39,$B$38:$B$65)+COUNTIF($B$38:$B$65,B39)-1</f>
        <v>18</v>
      </c>
      <c r="E39" s="42" t="str">
        <f t="shared" si="2"/>
        <v>LAS PALMAS</v>
      </c>
      <c r="F39" s="42">
        <f t="shared" ref="F39:F54" si="7">LOOKUP(E39,$A$38:$A$65,$B$38:$B$65)</f>
        <v>1923909</v>
      </c>
      <c r="G39" s="42">
        <f t="shared" ref="G39:G65" si="8">LOOKUP(E39,$A$38:$A$65,$C$38:$C$65)</f>
        <v>1915423</v>
      </c>
    </row>
    <row r="40" spans="1:9" x14ac:dyDescent="0.25">
      <c r="A40" s="42" t="str">
        <f t="shared" si="3"/>
        <v>ALMERIA</v>
      </c>
      <c r="B40" s="41">
        <f t="shared" si="4"/>
        <v>128731</v>
      </c>
      <c r="C40" s="41">
        <f t="shared" si="5"/>
        <v>134727</v>
      </c>
      <c r="D40" s="41">
        <f t="shared" si="6"/>
        <v>12</v>
      </c>
      <c r="E40" s="42" t="str">
        <f t="shared" si="2"/>
        <v>BARCELONA</v>
      </c>
      <c r="F40" s="42">
        <f t="shared" si="7"/>
        <v>1160924</v>
      </c>
      <c r="G40" s="42">
        <f t="shared" si="8"/>
        <v>1111918</v>
      </c>
    </row>
    <row r="41" spans="1:9" x14ac:dyDescent="0.25">
      <c r="A41" s="42" t="str">
        <f t="shared" si="3"/>
        <v>AVILES</v>
      </c>
      <c r="B41" s="41">
        <f t="shared" si="4"/>
        <v>52977</v>
      </c>
      <c r="C41" s="41">
        <f t="shared" si="5"/>
        <v>50575</v>
      </c>
      <c r="D41" s="41">
        <f t="shared" si="6"/>
        <v>21</v>
      </c>
      <c r="E41" s="42" t="str">
        <f t="shared" si="2"/>
        <v>SANTA CRUZ DE TENERIFE</v>
      </c>
      <c r="F41" s="42">
        <f t="shared" si="7"/>
        <v>887957</v>
      </c>
      <c r="G41" s="42">
        <f t="shared" si="8"/>
        <v>944359</v>
      </c>
    </row>
    <row r="42" spans="1:9" x14ac:dyDescent="0.25">
      <c r="A42" s="42" t="str">
        <f t="shared" si="3"/>
        <v>BAHIA DE ALGECIRAS</v>
      </c>
      <c r="B42" s="41">
        <f t="shared" si="4"/>
        <v>2809848</v>
      </c>
      <c r="C42" s="41">
        <f t="shared" si="5"/>
        <v>2585894</v>
      </c>
      <c r="D42" s="41">
        <f t="shared" si="6"/>
        <v>1</v>
      </c>
      <c r="E42" s="42" t="str">
        <f t="shared" si="2"/>
        <v>VIGO</v>
      </c>
      <c r="F42" s="42">
        <f t="shared" si="7"/>
        <v>412136</v>
      </c>
      <c r="G42" s="42">
        <f t="shared" si="8"/>
        <v>393729</v>
      </c>
    </row>
    <row r="43" spans="1:9" x14ac:dyDescent="0.25">
      <c r="A43" s="42" t="str">
        <f t="shared" si="3"/>
        <v>BAHIA DE CADIZ</v>
      </c>
      <c r="B43" s="41">
        <f t="shared" si="4"/>
        <v>82373</v>
      </c>
      <c r="C43" s="41">
        <f t="shared" si="5"/>
        <v>80224</v>
      </c>
      <c r="D43" s="41">
        <f t="shared" si="6"/>
        <v>16</v>
      </c>
      <c r="E43" s="42" t="str">
        <f t="shared" si="2"/>
        <v>CEUTA</v>
      </c>
      <c r="F43" s="42">
        <f t="shared" si="7"/>
        <v>350724</v>
      </c>
      <c r="G43" s="42">
        <f t="shared" si="8"/>
        <v>367494</v>
      </c>
    </row>
    <row r="44" spans="1:9" x14ac:dyDescent="0.25">
      <c r="A44" s="42" t="str">
        <f t="shared" si="3"/>
        <v>BALEARES</v>
      </c>
      <c r="B44" s="41">
        <f t="shared" si="4"/>
        <v>235373</v>
      </c>
      <c r="C44" s="41">
        <f t="shared" si="5"/>
        <v>288233</v>
      </c>
      <c r="D44" s="41">
        <f t="shared" si="6"/>
        <v>7</v>
      </c>
      <c r="E44" s="42" t="str">
        <f t="shared" si="2"/>
        <v>BALEARES</v>
      </c>
      <c r="F44" s="42">
        <f t="shared" si="7"/>
        <v>235373</v>
      </c>
      <c r="G44" s="42">
        <f t="shared" si="8"/>
        <v>288233</v>
      </c>
    </row>
    <row r="45" spans="1:9" x14ac:dyDescent="0.25">
      <c r="A45" s="42" t="str">
        <f t="shared" si="3"/>
        <v>BARCELONA</v>
      </c>
      <c r="B45" s="41">
        <f t="shared" si="4"/>
        <v>1160924</v>
      </c>
      <c r="C45" s="41">
        <f t="shared" si="5"/>
        <v>1111918</v>
      </c>
      <c r="D45" s="41">
        <f t="shared" si="6"/>
        <v>3</v>
      </c>
      <c r="E45" s="42" t="str">
        <f t="shared" si="2"/>
        <v>VALENCIA</v>
      </c>
      <c r="F45" s="42">
        <f t="shared" si="7"/>
        <v>214971</v>
      </c>
      <c r="G45" s="42">
        <f t="shared" si="8"/>
        <v>305801</v>
      </c>
    </row>
    <row r="46" spans="1:9" x14ac:dyDescent="0.25">
      <c r="A46" s="42" t="str">
        <f t="shared" si="3"/>
        <v>BILBAO</v>
      </c>
      <c r="B46" s="41">
        <f t="shared" si="4"/>
        <v>129302</v>
      </c>
      <c r="C46" s="41">
        <f t="shared" si="5"/>
        <v>122638</v>
      </c>
      <c r="D46" s="41">
        <f t="shared" si="6"/>
        <v>11</v>
      </c>
      <c r="E46" s="42" t="str">
        <f t="shared" si="2"/>
        <v>GIJON</v>
      </c>
      <c r="F46" s="42">
        <f t="shared" si="7"/>
        <v>194574</v>
      </c>
      <c r="G46" s="42">
        <f t="shared" si="8"/>
        <v>200858</v>
      </c>
    </row>
    <row r="47" spans="1:9" x14ac:dyDescent="0.25">
      <c r="A47" s="42" t="str">
        <f t="shared" si="3"/>
        <v>CARTAGENA</v>
      </c>
      <c r="B47" s="41">
        <f t="shared" si="4"/>
        <v>106905</v>
      </c>
      <c r="C47" s="41">
        <f t="shared" si="5"/>
        <v>122021</v>
      </c>
      <c r="D47" s="41">
        <f t="shared" si="6"/>
        <v>13</v>
      </c>
      <c r="E47" s="42" t="str">
        <f t="shared" si="2"/>
        <v>TARRAGONA</v>
      </c>
      <c r="F47" s="42">
        <f t="shared" si="7"/>
        <v>150989</v>
      </c>
      <c r="G47" s="42">
        <f t="shared" si="8"/>
        <v>180266</v>
      </c>
    </row>
    <row r="48" spans="1:9" x14ac:dyDescent="0.25">
      <c r="A48" s="42" t="str">
        <f t="shared" si="3"/>
        <v>CASTELLON</v>
      </c>
      <c r="B48" s="41">
        <f t="shared" si="4"/>
        <v>43533</v>
      </c>
      <c r="C48" s="41">
        <f t="shared" si="5"/>
        <v>36539</v>
      </c>
      <c r="D48" s="41">
        <f t="shared" si="6"/>
        <v>22</v>
      </c>
      <c r="E48" s="42" t="str">
        <f t="shared" si="2"/>
        <v>BILBAO</v>
      </c>
      <c r="F48" s="42">
        <f t="shared" si="7"/>
        <v>129302</v>
      </c>
      <c r="G48" s="42">
        <f t="shared" si="8"/>
        <v>122638</v>
      </c>
    </row>
    <row r="49" spans="1:7" x14ac:dyDescent="0.25">
      <c r="A49" s="42" t="str">
        <f t="shared" si="3"/>
        <v>CEUTA</v>
      </c>
      <c r="B49" s="41">
        <f t="shared" si="4"/>
        <v>350724</v>
      </c>
      <c r="C49" s="41">
        <f t="shared" si="5"/>
        <v>367494</v>
      </c>
      <c r="D49" s="41">
        <f t="shared" si="6"/>
        <v>6</v>
      </c>
      <c r="E49" s="42" t="str">
        <f t="shared" si="2"/>
        <v>ALMERIA</v>
      </c>
      <c r="F49" s="42">
        <f t="shared" si="7"/>
        <v>128731</v>
      </c>
      <c r="G49" s="42">
        <f t="shared" si="8"/>
        <v>134727</v>
      </c>
    </row>
    <row r="50" spans="1:7" x14ac:dyDescent="0.25">
      <c r="A50" s="42" t="str">
        <f t="shared" si="3"/>
        <v>FERROL-SAN CIBRAO</v>
      </c>
      <c r="B50" s="41">
        <f t="shared" si="4"/>
        <v>17186</v>
      </c>
      <c r="C50" s="41">
        <f t="shared" si="5"/>
        <v>14614</v>
      </c>
      <c r="D50" s="41">
        <f t="shared" si="6"/>
        <v>25</v>
      </c>
      <c r="E50" s="42" t="str">
        <f t="shared" si="2"/>
        <v>CARTAGENA</v>
      </c>
      <c r="F50" s="42">
        <f t="shared" si="7"/>
        <v>106905</v>
      </c>
      <c r="G50" s="42">
        <f t="shared" si="8"/>
        <v>122021</v>
      </c>
    </row>
    <row r="51" spans="1:7" x14ac:dyDescent="0.25">
      <c r="A51" s="42" t="str">
        <f t="shared" si="3"/>
        <v>GIJON</v>
      </c>
      <c r="B51" s="41">
        <f t="shared" si="4"/>
        <v>194574</v>
      </c>
      <c r="C51" s="41">
        <f t="shared" si="5"/>
        <v>200858</v>
      </c>
      <c r="D51" s="41">
        <f t="shared" si="6"/>
        <v>9</v>
      </c>
      <c r="E51" s="42" t="str">
        <f t="shared" si="2"/>
        <v>MALAGA</v>
      </c>
      <c r="F51" s="42">
        <f t="shared" si="7"/>
        <v>95865</v>
      </c>
      <c r="G51" s="42">
        <f t="shared" si="8"/>
        <v>88615</v>
      </c>
    </row>
    <row r="52" spans="1:7" x14ac:dyDescent="0.25">
      <c r="A52" s="42" t="str">
        <f t="shared" si="3"/>
        <v>HUELVA</v>
      </c>
      <c r="B52" s="41">
        <f t="shared" si="4"/>
        <v>90793</v>
      </c>
      <c r="C52" s="41">
        <f t="shared" si="5"/>
        <v>89897</v>
      </c>
      <c r="D52" s="41">
        <f t="shared" si="6"/>
        <v>15</v>
      </c>
      <c r="E52" s="42" t="str">
        <f t="shared" si="2"/>
        <v>HUELVA</v>
      </c>
      <c r="F52" s="42">
        <f t="shared" si="7"/>
        <v>90793</v>
      </c>
      <c r="G52" s="42">
        <f t="shared" si="8"/>
        <v>89897</v>
      </c>
    </row>
    <row r="53" spans="1:7" x14ac:dyDescent="0.25">
      <c r="A53" s="42" t="str">
        <f t="shared" si="3"/>
        <v>LAS PALMAS</v>
      </c>
      <c r="B53" s="41">
        <f t="shared" si="4"/>
        <v>1923909</v>
      </c>
      <c r="C53" s="41">
        <f t="shared" si="5"/>
        <v>1915423</v>
      </c>
      <c r="D53" s="41">
        <f t="shared" si="6"/>
        <v>2</v>
      </c>
      <c r="E53" s="42" t="str">
        <f t="shared" si="2"/>
        <v>BAHIA DE CADIZ</v>
      </c>
      <c r="F53" s="42">
        <f t="shared" si="7"/>
        <v>82373</v>
      </c>
      <c r="G53" s="42">
        <f t="shared" si="8"/>
        <v>80224</v>
      </c>
    </row>
    <row r="54" spans="1:7" x14ac:dyDescent="0.25">
      <c r="A54" s="42" t="str">
        <f t="shared" si="3"/>
        <v>MALAGA</v>
      </c>
      <c r="B54" s="41">
        <f t="shared" si="4"/>
        <v>95865</v>
      </c>
      <c r="C54" s="41">
        <f t="shared" si="5"/>
        <v>88615</v>
      </c>
      <c r="D54" s="41">
        <f t="shared" si="6"/>
        <v>14</v>
      </c>
      <c r="E54" s="42" t="str">
        <f t="shared" si="2"/>
        <v>A CORUÑA</v>
      </c>
      <c r="F54" s="42">
        <f t="shared" si="7"/>
        <v>68999</v>
      </c>
      <c r="G54" s="42">
        <f t="shared" si="8"/>
        <v>65372</v>
      </c>
    </row>
    <row r="55" spans="1:7" x14ac:dyDescent="0.25">
      <c r="A55" s="42" t="str">
        <f t="shared" si="3"/>
        <v>MARIN Y RIA DE PONTEVEDRA</v>
      </c>
      <c r="B55" s="41">
        <f t="shared" si="4"/>
        <v>65855</v>
      </c>
      <c r="C55" s="41">
        <f t="shared" si="5"/>
        <v>76558</v>
      </c>
      <c r="D55" s="41">
        <f t="shared" si="6"/>
        <v>19</v>
      </c>
      <c r="E55" s="42" t="str">
        <f t="shared" si="2"/>
        <v>ALICANTE</v>
      </c>
      <c r="F55" s="42">
        <f t="shared" ref="F55:F65" si="9">LOOKUP(E55,$A$38:$A$65,$B$38:$B$65)</f>
        <v>68034</v>
      </c>
      <c r="G55" s="42">
        <f t="shared" si="8"/>
        <v>54990</v>
      </c>
    </row>
    <row r="56" spans="1:7" x14ac:dyDescent="0.25">
      <c r="A56" s="42" t="str">
        <f t="shared" si="3"/>
        <v>MELILLA</v>
      </c>
      <c r="B56" s="41">
        <f t="shared" si="4"/>
        <v>18557</v>
      </c>
      <c r="C56" s="41">
        <f t="shared" si="5"/>
        <v>9335</v>
      </c>
      <c r="D56" s="41">
        <f t="shared" si="6"/>
        <v>24</v>
      </c>
      <c r="E56" s="42" t="str">
        <f t="shared" si="2"/>
        <v>MARIN Y RIA DE PONTEVEDRA</v>
      </c>
      <c r="F56" s="42">
        <f t="shared" si="9"/>
        <v>65855</v>
      </c>
      <c r="G56" s="42">
        <f t="shared" si="8"/>
        <v>76558</v>
      </c>
    </row>
    <row r="57" spans="1:7" x14ac:dyDescent="0.25">
      <c r="A57" s="42" t="str">
        <f t="shared" si="3"/>
        <v>MOTRIL</v>
      </c>
      <c r="B57" s="41">
        <f t="shared" si="4"/>
        <v>16987</v>
      </c>
      <c r="C57" s="41">
        <f t="shared" si="5"/>
        <v>15453</v>
      </c>
      <c r="D57" s="41">
        <f t="shared" si="6"/>
        <v>26</v>
      </c>
      <c r="E57" s="42" t="str">
        <f t="shared" si="2"/>
        <v>SANTANDER</v>
      </c>
      <c r="F57" s="42">
        <f t="shared" si="9"/>
        <v>54487</v>
      </c>
      <c r="G57" s="42">
        <f t="shared" si="8"/>
        <v>57296</v>
      </c>
    </row>
    <row r="58" spans="1:7" x14ac:dyDescent="0.25">
      <c r="A58" s="42" t="str">
        <f t="shared" si="3"/>
        <v>PASAIA</v>
      </c>
      <c r="B58" s="41">
        <f t="shared" si="4"/>
        <v>42908</v>
      </c>
      <c r="C58" s="41">
        <f t="shared" si="5"/>
        <v>37107</v>
      </c>
      <c r="D58" s="41">
        <f t="shared" si="6"/>
        <v>23</v>
      </c>
      <c r="E58" s="42" t="str">
        <f t="shared" si="2"/>
        <v>AVILES</v>
      </c>
      <c r="F58" s="42">
        <f t="shared" si="9"/>
        <v>52977</v>
      </c>
      <c r="G58" s="42">
        <f t="shared" si="8"/>
        <v>50575</v>
      </c>
    </row>
    <row r="59" spans="1:7" x14ac:dyDescent="0.25">
      <c r="A59" s="42" t="str">
        <f t="shared" si="3"/>
        <v>SANTA CRUZ DE TENERIFE</v>
      </c>
      <c r="B59" s="41">
        <f t="shared" si="4"/>
        <v>887957</v>
      </c>
      <c r="C59" s="41">
        <f t="shared" si="5"/>
        <v>944359</v>
      </c>
      <c r="D59" s="41">
        <f t="shared" si="6"/>
        <v>4</v>
      </c>
      <c r="E59" s="42" t="str">
        <f t="shared" si="2"/>
        <v>CASTELLON</v>
      </c>
      <c r="F59" s="42">
        <f t="shared" si="9"/>
        <v>43533</v>
      </c>
      <c r="G59" s="42">
        <f t="shared" si="8"/>
        <v>36539</v>
      </c>
    </row>
    <row r="60" spans="1:7" x14ac:dyDescent="0.25">
      <c r="A60" s="42" t="str">
        <f t="shared" si="3"/>
        <v>SANTANDER</v>
      </c>
      <c r="B60" s="41">
        <f t="shared" si="4"/>
        <v>54487</v>
      </c>
      <c r="C60" s="41">
        <f t="shared" si="5"/>
        <v>57296</v>
      </c>
      <c r="D60" s="41">
        <f t="shared" si="6"/>
        <v>20</v>
      </c>
      <c r="E60" s="42" t="str">
        <f t="shared" si="2"/>
        <v>PASAIA</v>
      </c>
      <c r="F60" s="42">
        <f t="shared" si="9"/>
        <v>42908</v>
      </c>
      <c r="G60" s="42">
        <f t="shared" si="8"/>
        <v>37107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MELILLA</v>
      </c>
      <c r="F61" s="42">
        <f t="shared" si="9"/>
        <v>18557</v>
      </c>
      <c r="G61" s="42">
        <f t="shared" si="8"/>
        <v>9335</v>
      </c>
    </row>
    <row r="62" spans="1:7" x14ac:dyDescent="0.25">
      <c r="A62" s="42" t="str">
        <f t="shared" si="3"/>
        <v>TARRAGONA</v>
      </c>
      <c r="B62" s="41">
        <f t="shared" si="4"/>
        <v>150989</v>
      </c>
      <c r="C62" s="41">
        <f t="shared" si="5"/>
        <v>180266</v>
      </c>
      <c r="D62" s="41">
        <f t="shared" si="6"/>
        <v>10</v>
      </c>
      <c r="E62" s="42" t="str">
        <f t="shared" si="2"/>
        <v>FERROL-SAN CIBRAO</v>
      </c>
      <c r="F62" s="42">
        <f t="shared" si="9"/>
        <v>17186</v>
      </c>
      <c r="G62" s="42">
        <f t="shared" si="8"/>
        <v>14614</v>
      </c>
    </row>
    <row r="63" spans="1:7" x14ac:dyDescent="0.25">
      <c r="A63" s="42" t="str">
        <f t="shared" si="3"/>
        <v>VALENCIA</v>
      </c>
      <c r="B63" s="41">
        <f t="shared" si="4"/>
        <v>214971</v>
      </c>
      <c r="C63" s="41">
        <f t="shared" si="5"/>
        <v>305801</v>
      </c>
      <c r="D63" s="41">
        <f t="shared" si="6"/>
        <v>8</v>
      </c>
      <c r="E63" s="42" t="str">
        <f t="shared" si="2"/>
        <v>MOTRIL</v>
      </c>
      <c r="F63" s="42">
        <f t="shared" si="9"/>
        <v>16987</v>
      </c>
      <c r="G63" s="42">
        <f t="shared" si="8"/>
        <v>15453</v>
      </c>
    </row>
    <row r="64" spans="1:7" x14ac:dyDescent="0.25">
      <c r="A64" s="42" t="str">
        <f t="shared" si="3"/>
        <v>VIGO</v>
      </c>
      <c r="B64" s="41">
        <f t="shared" si="4"/>
        <v>412136</v>
      </c>
      <c r="C64" s="41">
        <f t="shared" si="5"/>
        <v>393729</v>
      </c>
      <c r="D64" s="41">
        <f t="shared" si="6"/>
        <v>5</v>
      </c>
      <c r="E64" s="42" t="str">
        <f t="shared" si="2"/>
        <v>VILAGARCIA</v>
      </c>
      <c r="F64" s="42">
        <f t="shared" si="9"/>
        <v>9351</v>
      </c>
      <c r="G64" s="42">
        <f t="shared" si="8"/>
        <v>8898</v>
      </c>
    </row>
    <row r="65" spans="1:7" x14ac:dyDescent="0.25">
      <c r="A65" s="42" t="str">
        <f t="shared" si="3"/>
        <v>VILAGARCIA</v>
      </c>
      <c r="B65" s="41">
        <f t="shared" si="4"/>
        <v>9351</v>
      </c>
      <c r="C65" s="41">
        <f t="shared" si="5"/>
        <v>8898</v>
      </c>
      <c r="D65" s="41">
        <f t="shared" si="6"/>
        <v>27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22400</v>
      </c>
      <c r="D7" s="27">
        <v>0</v>
      </c>
      <c r="E7" s="27">
        <v>22851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290</v>
      </c>
      <c r="C8" s="28">
        <v>0</v>
      </c>
      <c r="D8" s="28">
        <v>290</v>
      </c>
      <c r="E8" s="28">
        <v>56</v>
      </c>
      <c r="F8" s="13">
        <f t="shared" ref="F8:F35" si="0">((E8*100)/D8)-100</f>
        <v>-80.689655172413794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114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38534</v>
      </c>
      <c r="E10" s="28">
        <v>14646</v>
      </c>
      <c r="F10" s="13">
        <f t="shared" si="0"/>
        <v>-61.992007058701404</v>
      </c>
      <c r="G10" s="1"/>
      <c r="H10" s="1"/>
      <c r="I10" s="1"/>
    </row>
    <row r="11" spans="1:12" x14ac:dyDescent="0.25">
      <c r="A11" s="8" t="s">
        <v>45</v>
      </c>
      <c r="B11" s="27">
        <v>2449172</v>
      </c>
      <c r="C11" s="27">
        <v>2894295</v>
      </c>
      <c r="D11" s="27">
        <v>30376331</v>
      </c>
      <c r="E11" s="27">
        <v>33072196</v>
      </c>
      <c r="F11" s="10">
        <f t="shared" si="0"/>
        <v>8.8748868321193868</v>
      </c>
      <c r="G11" s="1"/>
      <c r="H11" s="1"/>
      <c r="I11" s="1"/>
    </row>
    <row r="12" spans="1:12" x14ac:dyDescent="0.25">
      <c r="A12" s="11" t="s">
        <v>46</v>
      </c>
      <c r="B12" s="28">
        <v>115</v>
      </c>
      <c r="C12" s="28">
        <v>9835</v>
      </c>
      <c r="D12" s="28">
        <v>36616</v>
      </c>
      <c r="E12" s="28">
        <v>166001</v>
      </c>
      <c r="F12" s="13">
        <f t="shared" si="0"/>
        <v>353.35645619401356</v>
      </c>
      <c r="G12" s="1"/>
      <c r="H12" s="1"/>
      <c r="I12" s="1"/>
    </row>
    <row r="13" spans="1:12" x14ac:dyDescent="0.25">
      <c r="A13" s="8" t="s">
        <v>47</v>
      </c>
      <c r="B13" s="27">
        <v>2738</v>
      </c>
      <c r="C13" s="27">
        <v>6302</v>
      </c>
      <c r="D13" s="27">
        <v>59814</v>
      </c>
      <c r="E13" s="27">
        <v>26248</v>
      </c>
      <c r="F13" s="10">
        <f t="shared" si="0"/>
        <v>-56.117296953890396</v>
      </c>
      <c r="G13" s="1"/>
      <c r="H13" s="1"/>
      <c r="I13" s="1"/>
    </row>
    <row r="14" spans="1:12" x14ac:dyDescent="0.25">
      <c r="A14" s="11" t="s">
        <v>48</v>
      </c>
      <c r="B14" s="28">
        <v>747655</v>
      </c>
      <c r="C14" s="28">
        <v>927935</v>
      </c>
      <c r="D14" s="28">
        <v>7557114</v>
      </c>
      <c r="E14" s="28">
        <v>9884184</v>
      </c>
      <c r="F14" s="13">
        <f t="shared" si="0"/>
        <v>30.793104351740624</v>
      </c>
      <c r="G14" s="1"/>
      <c r="H14" s="1"/>
      <c r="I14" s="1"/>
    </row>
    <row r="15" spans="1:12" x14ac:dyDescent="0.25">
      <c r="A15" s="8" t="s">
        <v>49</v>
      </c>
      <c r="B15" s="27">
        <v>84877</v>
      </c>
      <c r="C15" s="27">
        <v>70277</v>
      </c>
      <c r="D15" s="27">
        <v>1237355</v>
      </c>
      <c r="E15" s="27">
        <v>1025739</v>
      </c>
      <c r="F15" s="10">
        <f t="shared" si="0"/>
        <v>-17.102286732586848</v>
      </c>
      <c r="G15" s="1"/>
      <c r="H15" s="1"/>
      <c r="I15" s="1"/>
    </row>
    <row r="16" spans="1:12" x14ac:dyDescent="0.25">
      <c r="A16" s="11" t="s">
        <v>50</v>
      </c>
      <c r="B16" s="28">
        <v>2446</v>
      </c>
      <c r="C16" s="28">
        <v>14890</v>
      </c>
      <c r="D16" s="28">
        <v>2448</v>
      </c>
      <c r="E16" s="28">
        <v>23257</v>
      </c>
      <c r="F16" s="13">
        <f t="shared" si="0"/>
        <v>850.04084967320262</v>
      </c>
      <c r="G16" s="1"/>
      <c r="H16" s="1"/>
      <c r="I16" s="1"/>
    </row>
    <row r="17" spans="1:9" x14ac:dyDescent="0.25">
      <c r="A17" s="8" t="s">
        <v>51</v>
      </c>
      <c r="B17" s="27">
        <v>86</v>
      </c>
      <c r="C17" s="27">
        <v>6000</v>
      </c>
      <c r="D17" s="27">
        <v>7771</v>
      </c>
      <c r="E17" s="27">
        <v>14010</v>
      </c>
      <c r="F17" s="10">
        <f t="shared" si="0"/>
        <v>80.285677518980833</v>
      </c>
      <c r="G17" s="1"/>
      <c r="H17" s="1"/>
      <c r="I17" s="1"/>
    </row>
    <row r="18" spans="1:9" x14ac:dyDescent="0.25">
      <c r="A18" s="11" t="s">
        <v>52</v>
      </c>
      <c r="B18" s="28">
        <v>86703</v>
      </c>
      <c r="C18" s="28">
        <v>54667</v>
      </c>
      <c r="D18" s="28">
        <v>393923</v>
      </c>
      <c r="E18" s="28">
        <v>749691</v>
      </c>
      <c r="F18" s="13">
        <f t="shared" si="0"/>
        <v>90.314096917417885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8877</v>
      </c>
      <c r="C20" s="28">
        <v>12739</v>
      </c>
      <c r="D20" s="28">
        <v>8877</v>
      </c>
      <c r="E20" s="28">
        <v>163984</v>
      </c>
      <c r="F20" s="13">
        <f t="shared" si="0"/>
        <v>1747.2907513799707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704570</v>
      </c>
      <c r="C22" s="28">
        <v>1029387</v>
      </c>
      <c r="D22" s="28">
        <v>8356261</v>
      </c>
      <c r="E22" s="28">
        <v>9172140</v>
      </c>
      <c r="F22" s="13">
        <f t="shared" si="0"/>
        <v>9.7636849782456494</v>
      </c>
      <c r="G22" s="1"/>
      <c r="H22" s="1"/>
      <c r="I22" s="1"/>
    </row>
    <row r="23" spans="1:9" x14ac:dyDescent="0.25">
      <c r="A23" s="8" t="s">
        <v>57</v>
      </c>
      <c r="B23" s="27">
        <v>163283</v>
      </c>
      <c r="C23" s="27">
        <v>0</v>
      </c>
      <c r="D23" s="27">
        <v>1830070</v>
      </c>
      <c r="E23" s="27">
        <v>1888729</v>
      </c>
      <c r="F23" s="10">
        <f t="shared" si="0"/>
        <v>3.205287229450235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0</v>
      </c>
      <c r="E24" s="28">
        <v>602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10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18</v>
      </c>
      <c r="E26" s="28">
        <v>7692</v>
      </c>
      <c r="F26" s="13">
        <f t="shared" si="0"/>
        <v>42633.333333333336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28729</v>
      </c>
      <c r="C28" s="28">
        <v>31245</v>
      </c>
      <c r="D28" s="28">
        <v>452455</v>
      </c>
      <c r="E28" s="28">
        <v>310108</v>
      </c>
      <c r="F28" s="13">
        <f t="shared" si="0"/>
        <v>-31.461029273629421</v>
      </c>
      <c r="G28" s="1"/>
      <c r="H28" s="1"/>
      <c r="I28" s="1"/>
    </row>
    <row r="29" spans="1:9" x14ac:dyDescent="0.25">
      <c r="A29" s="8" t="s">
        <v>63</v>
      </c>
      <c r="B29" s="27">
        <v>1194</v>
      </c>
      <c r="C29" s="27">
        <v>501</v>
      </c>
      <c r="D29" s="27">
        <v>4161</v>
      </c>
      <c r="E29" s="27">
        <v>21112</v>
      </c>
      <c r="F29" s="10">
        <f t="shared" si="0"/>
        <v>407.37803412641193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501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7">
        <v>236659</v>
      </c>
      <c r="C31" s="27">
        <v>261022</v>
      </c>
      <c r="D31" s="27">
        <v>2413966</v>
      </c>
      <c r="E31" s="27">
        <v>2549884</v>
      </c>
      <c r="F31" s="10">
        <f t="shared" si="0"/>
        <v>5.6304852678123893</v>
      </c>
      <c r="G31" s="1"/>
      <c r="H31" s="1"/>
      <c r="I31" s="1"/>
    </row>
    <row r="32" spans="1:9" x14ac:dyDescent="0.25">
      <c r="A32" s="11" t="s">
        <v>66</v>
      </c>
      <c r="B32" s="28">
        <v>894222</v>
      </c>
      <c r="C32" s="28">
        <v>958951</v>
      </c>
      <c r="D32" s="28">
        <v>9145373</v>
      </c>
      <c r="E32" s="28">
        <v>9915584</v>
      </c>
      <c r="F32" s="13">
        <f t="shared" si="0"/>
        <v>8.4218653520200917</v>
      </c>
      <c r="G32" s="1"/>
      <c r="H32" s="1"/>
      <c r="I32" s="1"/>
    </row>
    <row r="33" spans="1:9" x14ac:dyDescent="0.25">
      <c r="A33" s="8" t="s">
        <v>67</v>
      </c>
      <c r="B33" s="27">
        <v>4689</v>
      </c>
      <c r="C33" s="27">
        <v>10579</v>
      </c>
      <c r="D33" s="27">
        <v>62799</v>
      </c>
      <c r="E33" s="27">
        <v>151781</v>
      </c>
      <c r="F33" s="10">
        <f t="shared" si="0"/>
        <v>141.6933390659087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0</v>
      </c>
      <c r="D34" s="28">
        <v>0</v>
      </c>
      <c r="E34" s="2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5416305</v>
      </c>
      <c r="C35" s="15">
        <f t="shared" ref="C35:E35" si="1">SUM(C7:C34)</f>
        <v>6311025</v>
      </c>
      <c r="D35" s="15">
        <f t="shared" si="1"/>
        <v>61984677</v>
      </c>
      <c r="E35" s="15">
        <f t="shared" si="1"/>
        <v>69180619</v>
      </c>
      <c r="F35" s="16">
        <f t="shared" si="0"/>
        <v>11.609227228852063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22851</v>
      </c>
      <c r="C38" s="41">
        <f>D7</f>
        <v>0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33072196</v>
      </c>
      <c r="G38" s="42">
        <f>LOOKUP(E38,$A$38:$A$65,$C$38:$C$65)</f>
        <v>30376331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56</v>
      </c>
      <c r="C39" s="41">
        <f t="shared" ref="C39:C65" si="5">D8</f>
        <v>290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9915584</v>
      </c>
      <c r="G39" s="42">
        <f t="shared" ref="G39:G65" si="8">LOOKUP(E39,$A$38:$A$65,$C$38:$C$65)</f>
        <v>9145373</v>
      </c>
    </row>
    <row r="40" spans="1:9" x14ac:dyDescent="0.25">
      <c r="A40" s="42" t="str">
        <f t="shared" si="3"/>
        <v>ALMERIA</v>
      </c>
      <c r="B40" s="41">
        <f t="shared" si="4"/>
        <v>114</v>
      </c>
      <c r="C40" s="41">
        <f t="shared" si="5"/>
        <v>0</v>
      </c>
      <c r="D40" s="41">
        <f t="shared" si="6"/>
        <v>21</v>
      </c>
      <c r="E40" s="42" t="str">
        <f t="shared" si="2"/>
        <v>BARCELONA</v>
      </c>
      <c r="F40" s="42">
        <f t="shared" si="7"/>
        <v>9884184</v>
      </c>
      <c r="G40" s="42">
        <f t="shared" si="8"/>
        <v>7557114</v>
      </c>
    </row>
    <row r="41" spans="1:9" x14ac:dyDescent="0.25">
      <c r="A41" s="42" t="str">
        <f t="shared" si="3"/>
        <v>AVILES</v>
      </c>
      <c r="B41" s="41">
        <f t="shared" si="4"/>
        <v>14646</v>
      </c>
      <c r="C41" s="41">
        <f t="shared" si="5"/>
        <v>38534</v>
      </c>
      <c r="D41" s="41">
        <f t="shared" si="6"/>
        <v>17</v>
      </c>
      <c r="E41" s="42" t="str">
        <f t="shared" si="2"/>
        <v>LAS PALMAS</v>
      </c>
      <c r="F41" s="42">
        <f t="shared" si="7"/>
        <v>9172140</v>
      </c>
      <c r="G41" s="42">
        <f t="shared" si="8"/>
        <v>8356261</v>
      </c>
    </row>
    <row r="42" spans="1:9" x14ac:dyDescent="0.25">
      <c r="A42" s="42" t="str">
        <f t="shared" si="3"/>
        <v>BAHIA DE ALGECIRAS</v>
      </c>
      <c r="B42" s="41">
        <f t="shared" si="4"/>
        <v>33072196</v>
      </c>
      <c r="C42" s="41">
        <f t="shared" si="5"/>
        <v>30376331</v>
      </c>
      <c r="D42" s="41">
        <f t="shared" si="6"/>
        <v>1</v>
      </c>
      <c r="E42" s="42" t="str">
        <f t="shared" si="2"/>
        <v>TARRAGONA</v>
      </c>
      <c r="F42" s="42">
        <f t="shared" si="7"/>
        <v>2549884</v>
      </c>
      <c r="G42" s="42">
        <f t="shared" si="8"/>
        <v>2413966</v>
      </c>
    </row>
    <row r="43" spans="1:9" x14ac:dyDescent="0.25">
      <c r="A43" s="42" t="str">
        <f t="shared" si="3"/>
        <v>BAHIA DE CADIZ</v>
      </c>
      <c r="B43" s="41">
        <f t="shared" si="4"/>
        <v>166001</v>
      </c>
      <c r="C43" s="41">
        <f t="shared" si="5"/>
        <v>36616</v>
      </c>
      <c r="D43" s="41">
        <f t="shared" si="6"/>
        <v>10</v>
      </c>
      <c r="E43" s="42" t="str">
        <f t="shared" si="2"/>
        <v>MALAGA</v>
      </c>
      <c r="F43" s="42">
        <f t="shared" si="7"/>
        <v>1888729</v>
      </c>
      <c r="G43" s="42">
        <f t="shared" si="8"/>
        <v>1830070</v>
      </c>
    </row>
    <row r="44" spans="1:9" x14ac:dyDescent="0.25">
      <c r="A44" s="42" t="str">
        <f t="shared" si="3"/>
        <v>BALEARES</v>
      </c>
      <c r="B44" s="41">
        <f t="shared" si="4"/>
        <v>26248</v>
      </c>
      <c r="C44" s="41">
        <f t="shared" si="5"/>
        <v>59814</v>
      </c>
      <c r="D44" s="41">
        <f t="shared" si="6"/>
        <v>13</v>
      </c>
      <c r="E44" s="42" t="str">
        <f t="shared" si="2"/>
        <v>BILBAO</v>
      </c>
      <c r="F44" s="42">
        <f t="shared" si="7"/>
        <v>1025739</v>
      </c>
      <c r="G44" s="42">
        <f t="shared" si="8"/>
        <v>1237355</v>
      </c>
    </row>
    <row r="45" spans="1:9" x14ac:dyDescent="0.25">
      <c r="A45" s="42" t="str">
        <f t="shared" si="3"/>
        <v>BARCELONA</v>
      </c>
      <c r="B45" s="41">
        <f t="shared" si="4"/>
        <v>9884184</v>
      </c>
      <c r="C45" s="41">
        <f t="shared" si="5"/>
        <v>7557114</v>
      </c>
      <c r="D45" s="41">
        <f t="shared" si="6"/>
        <v>3</v>
      </c>
      <c r="E45" s="42" t="str">
        <f t="shared" si="2"/>
        <v>CEUTA</v>
      </c>
      <c r="F45" s="42">
        <f t="shared" si="7"/>
        <v>749691</v>
      </c>
      <c r="G45" s="42">
        <f t="shared" si="8"/>
        <v>393923</v>
      </c>
    </row>
    <row r="46" spans="1:9" x14ac:dyDescent="0.25">
      <c r="A46" s="42" t="str">
        <f t="shared" si="3"/>
        <v>BILBAO</v>
      </c>
      <c r="B46" s="41">
        <f t="shared" si="4"/>
        <v>1025739</v>
      </c>
      <c r="C46" s="41">
        <f t="shared" si="5"/>
        <v>1237355</v>
      </c>
      <c r="D46" s="41">
        <f t="shared" si="6"/>
        <v>7</v>
      </c>
      <c r="E46" s="42" t="str">
        <f t="shared" si="2"/>
        <v>SANTA CRUZ DE TENERIFE</v>
      </c>
      <c r="F46" s="42">
        <f t="shared" si="7"/>
        <v>310108</v>
      </c>
      <c r="G46" s="42">
        <f t="shared" si="8"/>
        <v>452455</v>
      </c>
    </row>
    <row r="47" spans="1:9" x14ac:dyDescent="0.25">
      <c r="A47" s="42" t="str">
        <f t="shared" si="3"/>
        <v>CARTAGENA</v>
      </c>
      <c r="B47" s="41">
        <f t="shared" si="4"/>
        <v>23257</v>
      </c>
      <c r="C47" s="41">
        <f t="shared" si="5"/>
        <v>2448</v>
      </c>
      <c r="D47" s="41">
        <f t="shared" si="6"/>
        <v>14</v>
      </c>
      <c r="E47" s="42" t="str">
        <f t="shared" si="2"/>
        <v>BAHIA DE CADIZ</v>
      </c>
      <c r="F47" s="42">
        <f t="shared" si="7"/>
        <v>166001</v>
      </c>
      <c r="G47" s="42">
        <f t="shared" si="8"/>
        <v>36616</v>
      </c>
    </row>
    <row r="48" spans="1:9" x14ac:dyDescent="0.25">
      <c r="A48" s="42" t="str">
        <f t="shared" si="3"/>
        <v>CASTELLON</v>
      </c>
      <c r="B48" s="41">
        <f t="shared" si="4"/>
        <v>14010</v>
      </c>
      <c r="C48" s="41">
        <f t="shared" si="5"/>
        <v>7771</v>
      </c>
      <c r="D48" s="41">
        <f t="shared" si="6"/>
        <v>18</v>
      </c>
      <c r="E48" s="42" t="str">
        <f t="shared" si="2"/>
        <v>GIJON</v>
      </c>
      <c r="F48" s="42">
        <f t="shared" si="7"/>
        <v>163984</v>
      </c>
      <c r="G48" s="42">
        <f t="shared" si="8"/>
        <v>8877</v>
      </c>
    </row>
    <row r="49" spans="1:7" x14ac:dyDescent="0.25">
      <c r="A49" s="42" t="str">
        <f t="shared" si="3"/>
        <v>CEUTA</v>
      </c>
      <c r="B49" s="41">
        <f t="shared" si="4"/>
        <v>749691</v>
      </c>
      <c r="C49" s="41">
        <f t="shared" si="5"/>
        <v>393923</v>
      </c>
      <c r="D49" s="41">
        <f t="shared" si="6"/>
        <v>8</v>
      </c>
      <c r="E49" s="42" t="str">
        <f t="shared" si="2"/>
        <v>VIGO</v>
      </c>
      <c r="F49" s="42">
        <f t="shared" si="7"/>
        <v>151781</v>
      </c>
      <c r="G49" s="42">
        <f t="shared" si="8"/>
        <v>62799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26248</v>
      </c>
      <c r="G50" s="42">
        <f t="shared" si="8"/>
        <v>59814</v>
      </c>
    </row>
    <row r="51" spans="1:7" x14ac:dyDescent="0.25">
      <c r="A51" s="42" t="str">
        <f t="shared" si="3"/>
        <v>GIJON</v>
      </c>
      <c r="B51" s="41">
        <f t="shared" si="4"/>
        <v>163984</v>
      </c>
      <c r="C51" s="41">
        <f t="shared" si="5"/>
        <v>8877</v>
      </c>
      <c r="D51" s="41">
        <f t="shared" si="6"/>
        <v>11</v>
      </c>
      <c r="E51" s="42" t="str">
        <f t="shared" si="2"/>
        <v>CARTAGENA</v>
      </c>
      <c r="F51" s="42">
        <f t="shared" si="7"/>
        <v>23257</v>
      </c>
      <c r="G51" s="42">
        <f t="shared" si="8"/>
        <v>2448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 CORUÑA</v>
      </c>
      <c r="F52" s="42">
        <f t="shared" si="7"/>
        <v>22851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9172140</v>
      </c>
      <c r="C53" s="41">
        <f t="shared" si="5"/>
        <v>8356261</v>
      </c>
      <c r="D53" s="41">
        <f t="shared" si="6"/>
        <v>4</v>
      </c>
      <c r="E53" s="42" t="str">
        <f t="shared" si="2"/>
        <v>SANTANDER</v>
      </c>
      <c r="F53" s="42">
        <f t="shared" si="7"/>
        <v>21112</v>
      </c>
      <c r="G53" s="42">
        <f t="shared" si="8"/>
        <v>4161</v>
      </c>
    </row>
    <row r="54" spans="1:7" x14ac:dyDescent="0.25">
      <c r="A54" s="42" t="str">
        <f t="shared" si="3"/>
        <v>MALAGA</v>
      </c>
      <c r="B54" s="41">
        <f t="shared" si="4"/>
        <v>1888729</v>
      </c>
      <c r="C54" s="41">
        <f t="shared" si="5"/>
        <v>1830070</v>
      </c>
      <c r="D54" s="41">
        <f t="shared" si="6"/>
        <v>6</v>
      </c>
      <c r="E54" s="42" t="str">
        <f t="shared" si="2"/>
        <v>AVILES</v>
      </c>
      <c r="F54" s="42">
        <f t="shared" si="7"/>
        <v>14646</v>
      </c>
      <c r="G54" s="42">
        <f t="shared" si="8"/>
        <v>38534</v>
      </c>
    </row>
    <row r="55" spans="1:7" x14ac:dyDescent="0.25">
      <c r="A55" s="42" t="str">
        <f t="shared" si="3"/>
        <v>MARIN Y RIA DE PONTEVEDRA</v>
      </c>
      <c r="B55" s="41">
        <f t="shared" si="4"/>
        <v>602</v>
      </c>
      <c r="C55" s="41">
        <f t="shared" si="5"/>
        <v>0</v>
      </c>
      <c r="D55" s="41">
        <f t="shared" si="6"/>
        <v>20</v>
      </c>
      <c r="E55" s="42" t="str">
        <f t="shared" si="2"/>
        <v>CASTELLON</v>
      </c>
      <c r="F55" s="42">
        <f t="shared" ref="F55:F65" si="9">LOOKUP(E55,$A$38:$A$65,$B$38:$B$65)</f>
        <v>14010</v>
      </c>
      <c r="G55" s="42">
        <f t="shared" si="8"/>
        <v>7771</v>
      </c>
    </row>
    <row r="56" spans="1:7" x14ac:dyDescent="0.25">
      <c r="A56" s="42" t="str">
        <f t="shared" si="3"/>
        <v>MELILLA</v>
      </c>
      <c r="B56" s="41">
        <f t="shared" si="4"/>
        <v>10</v>
      </c>
      <c r="C56" s="41">
        <f t="shared" si="5"/>
        <v>0</v>
      </c>
      <c r="D56" s="41">
        <f t="shared" si="6"/>
        <v>23</v>
      </c>
      <c r="E56" s="42" t="str">
        <f t="shared" si="2"/>
        <v>MOTRIL</v>
      </c>
      <c r="F56" s="42">
        <f t="shared" si="9"/>
        <v>7692</v>
      </c>
      <c r="G56" s="42">
        <f t="shared" si="8"/>
        <v>18</v>
      </c>
    </row>
    <row r="57" spans="1:7" x14ac:dyDescent="0.25">
      <c r="A57" s="42" t="str">
        <f t="shared" si="3"/>
        <v>MOTRIL</v>
      </c>
      <c r="B57" s="41">
        <f t="shared" si="4"/>
        <v>7692</v>
      </c>
      <c r="C57" s="41">
        <f t="shared" si="5"/>
        <v>18</v>
      </c>
      <c r="D57" s="41">
        <f t="shared" si="6"/>
        <v>19</v>
      </c>
      <c r="E57" s="42" t="str">
        <f t="shared" si="2"/>
        <v>MARIN Y RIA DE PONTEVEDRA</v>
      </c>
      <c r="F57" s="42">
        <f t="shared" si="9"/>
        <v>602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114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310108</v>
      </c>
      <c r="C59" s="41">
        <f t="shared" si="5"/>
        <v>452455</v>
      </c>
      <c r="D59" s="41">
        <f t="shared" si="6"/>
        <v>9</v>
      </c>
      <c r="E59" s="42" t="str">
        <f t="shared" si="2"/>
        <v>ALICANTE</v>
      </c>
      <c r="F59" s="42">
        <f t="shared" si="9"/>
        <v>56</v>
      </c>
      <c r="G59" s="42">
        <f t="shared" si="8"/>
        <v>290</v>
      </c>
    </row>
    <row r="60" spans="1:7" x14ac:dyDescent="0.25">
      <c r="A60" s="42" t="str">
        <f t="shared" si="3"/>
        <v>SANTANDER</v>
      </c>
      <c r="B60" s="41">
        <f t="shared" si="4"/>
        <v>21112</v>
      </c>
      <c r="C60" s="41">
        <f t="shared" si="5"/>
        <v>4161</v>
      </c>
      <c r="D60" s="41">
        <f t="shared" si="6"/>
        <v>16</v>
      </c>
      <c r="E60" s="42" t="str">
        <f t="shared" si="2"/>
        <v>MELILLA</v>
      </c>
      <c r="F60" s="42">
        <f t="shared" si="9"/>
        <v>10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501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2549884</v>
      </c>
      <c r="C62" s="41">
        <f t="shared" si="5"/>
        <v>2413966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9915584</v>
      </c>
      <c r="C63" s="41">
        <f t="shared" si="5"/>
        <v>9145373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151781</v>
      </c>
      <c r="C64" s="41">
        <f t="shared" si="5"/>
        <v>62799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FERROL-SAN CIBRAO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3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290</v>
      </c>
      <c r="C8" s="30">
        <v>0</v>
      </c>
      <c r="D8" s="30">
        <v>290</v>
      </c>
      <c r="E8" s="30">
        <v>56</v>
      </c>
      <c r="F8" s="13">
        <f t="shared" ref="F8:F35" si="0">((E8*100)/D8)-100</f>
        <v>-80.689655172413794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2443312</v>
      </c>
      <c r="C11" s="29">
        <v>2893884</v>
      </c>
      <c r="D11" s="29">
        <v>30320184</v>
      </c>
      <c r="E11" s="29">
        <v>32916528</v>
      </c>
      <c r="F11" s="10">
        <f t="shared" si="0"/>
        <v>8.5630878757200151</v>
      </c>
      <c r="G11" s="1"/>
      <c r="H11" s="1"/>
      <c r="I11" s="1"/>
    </row>
    <row r="12" spans="1:12" x14ac:dyDescent="0.25">
      <c r="A12" s="11" t="s">
        <v>46</v>
      </c>
      <c r="B12" s="30">
        <v>0</v>
      </c>
      <c r="C12" s="30">
        <v>3367</v>
      </c>
      <c r="D12" s="30">
        <v>30579</v>
      </c>
      <c r="E12" s="30">
        <v>94681</v>
      </c>
      <c r="F12" s="13">
        <f t="shared" si="0"/>
        <v>209.62752215572777</v>
      </c>
      <c r="G12" s="1"/>
      <c r="H12" s="1"/>
      <c r="I12" s="1"/>
    </row>
    <row r="13" spans="1:12" x14ac:dyDescent="0.25">
      <c r="A13" s="8" t="s">
        <v>47</v>
      </c>
      <c r="B13" s="29">
        <v>330</v>
      </c>
      <c r="C13" s="29">
        <v>191</v>
      </c>
      <c r="D13" s="29">
        <v>24932</v>
      </c>
      <c r="E13" s="29">
        <v>4296</v>
      </c>
      <c r="F13" s="10">
        <f t="shared" si="0"/>
        <v>-82.769132039146484</v>
      </c>
      <c r="G13" s="1"/>
      <c r="H13" s="1"/>
      <c r="I13" s="1"/>
    </row>
    <row r="14" spans="1:12" x14ac:dyDescent="0.25">
      <c r="A14" s="11" t="s">
        <v>48</v>
      </c>
      <c r="B14" s="30">
        <v>732683</v>
      </c>
      <c r="C14" s="30">
        <v>905620</v>
      </c>
      <c r="D14" s="30">
        <v>7316643</v>
      </c>
      <c r="E14" s="30">
        <v>9224348</v>
      </c>
      <c r="F14" s="13">
        <f t="shared" si="0"/>
        <v>26.073501194468562</v>
      </c>
      <c r="G14" s="1"/>
      <c r="H14" s="1"/>
      <c r="I14" s="1"/>
    </row>
    <row r="15" spans="1:12" x14ac:dyDescent="0.25">
      <c r="A15" s="8" t="s">
        <v>49</v>
      </c>
      <c r="B15" s="29">
        <v>13326</v>
      </c>
      <c r="C15" s="29">
        <v>8521</v>
      </c>
      <c r="D15" s="29">
        <v>138188</v>
      </c>
      <c r="E15" s="29">
        <v>129271</v>
      </c>
      <c r="F15" s="10">
        <f t="shared" si="0"/>
        <v>-6.4528034272151018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1445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86</v>
      </c>
      <c r="C17" s="29">
        <v>0</v>
      </c>
      <c r="D17" s="29">
        <v>7565</v>
      </c>
      <c r="E17" s="29">
        <v>2010</v>
      </c>
      <c r="F17" s="10">
        <f t="shared" si="0"/>
        <v>-73.430270984798412</v>
      </c>
      <c r="G17" s="1"/>
      <c r="H17" s="1"/>
      <c r="I17" s="1"/>
    </row>
    <row r="18" spans="1:9" x14ac:dyDescent="0.25">
      <c r="A18" s="11" t="s">
        <v>52</v>
      </c>
      <c r="B18" s="30">
        <v>114</v>
      </c>
      <c r="C18" s="30">
        <v>0</v>
      </c>
      <c r="D18" s="30">
        <v>3370</v>
      </c>
      <c r="E18" s="30">
        <v>276</v>
      </c>
      <c r="F18" s="17">
        <f t="shared" si="0"/>
        <v>-91.810089020771514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695566</v>
      </c>
      <c r="C22" s="30">
        <v>991828</v>
      </c>
      <c r="D22" s="30">
        <v>8223508</v>
      </c>
      <c r="E22" s="30">
        <v>8859443</v>
      </c>
      <c r="F22" s="13">
        <f t="shared" si="0"/>
        <v>7.7331352994366824</v>
      </c>
      <c r="G22" s="1"/>
      <c r="H22" s="1"/>
      <c r="I22" s="1"/>
    </row>
    <row r="23" spans="1:9" x14ac:dyDescent="0.25">
      <c r="A23" s="8" t="s">
        <v>57</v>
      </c>
      <c r="B23" s="29">
        <v>163283</v>
      </c>
      <c r="C23" s="29">
        <v>0</v>
      </c>
      <c r="D23" s="29">
        <v>1829853</v>
      </c>
      <c r="E23" s="29">
        <v>1887476</v>
      </c>
      <c r="F23" s="10">
        <f t="shared" si="0"/>
        <v>3.149050770744978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0</v>
      </c>
      <c r="E24" s="30">
        <v>335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0</v>
      </c>
      <c r="E26" s="30">
        <v>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26062</v>
      </c>
      <c r="C28" s="30">
        <v>26405</v>
      </c>
      <c r="D28" s="30">
        <v>415556</v>
      </c>
      <c r="E28" s="30">
        <v>280110</v>
      </c>
      <c r="F28" s="13">
        <f t="shared" si="0"/>
        <v>-32.593922359441322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6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501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9">
        <v>4402</v>
      </c>
      <c r="C31" s="29">
        <v>0</v>
      </c>
      <c r="D31" s="29">
        <v>14932</v>
      </c>
      <c r="E31" s="29">
        <v>12528</v>
      </c>
      <c r="F31" s="10">
        <f t="shared" si="0"/>
        <v>-16.09965175462095</v>
      </c>
      <c r="G31" s="1"/>
      <c r="H31" s="1"/>
      <c r="I31" s="1"/>
    </row>
    <row r="32" spans="1:9" x14ac:dyDescent="0.25">
      <c r="A32" s="11" t="s">
        <v>66</v>
      </c>
      <c r="B32" s="30">
        <v>852891</v>
      </c>
      <c r="C32" s="30">
        <v>923849</v>
      </c>
      <c r="D32" s="30">
        <v>8993165</v>
      </c>
      <c r="E32" s="30">
        <v>9817059</v>
      </c>
      <c r="F32" s="13">
        <f t="shared" si="0"/>
        <v>9.1613353029773208</v>
      </c>
      <c r="G32" s="1"/>
      <c r="H32" s="1"/>
      <c r="I32" s="1"/>
    </row>
    <row r="33" spans="1:9" x14ac:dyDescent="0.25">
      <c r="A33" s="8" t="s">
        <v>67</v>
      </c>
      <c r="B33" s="29">
        <v>1473</v>
      </c>
      <c r="C33" s="29">
        <v>2808</v>
      </c>
      <c r="D33" s="29">
        <v>45101</v>
      </c>
      <c r="E33" s="29">
        <v>41581</v>
      </c>
      <c r="F33" s="10">
        <f t="shared" si="0"/>
        <v>-7.8047049954546424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4933818</v>
      </c>
      <c r="C35" s="15">
        <f t="shared" ref="C35:E35" si="1">SUM(C7:C34)</f>
        <v>5756473</v>
      </c>
      <c r="D35" s="15">
        <f t="shared" si="1"/>
        <v>57364367</v>
      </c>
      <c r="E35" s="15">
        <f t="shared" si="1"/>
        <v>63271454</v>
      </c>
      <c r="F35" s="16">
        <f t="shared" si="0"/>
        <v>10.297484848041648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32916528</v>
      </c>
      <c r="G38" s="42">
        <f>LOOKUP(E38,$A$38:$A$65,$C$38:$C$65)</f>
        <v>30320184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56</v>
      </c>
      <c r="C39" s="41">
        <f t="shared" ref="C39:C65" si="5">D8</f>
        <v>290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9817059</v>
      </c>
      <c r="G39" s="42">
        <f t="shared" ref="G39:G65" si="8">LOOKUP(E39,$A$38:$A$65,$C$38:$C$65)</f>
        <v>8993165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9224348</v>
      </c>
      <c r="G40" s="42">
        <f t="shared" si="8"/>
        <v>7316643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8859443</v>
      </c>
      <c r="G41" s="42">
        <f t="shared" si="8"/>
        <v>8223508</v>
      </c>
    </row>
    <row r="42" spans="1:9" x14ac:dyDescent="0.25">
      <c r="A42" s="42" t="str">
        <f t="shared" si="3"/>
        <v>BAHIA DE ALGECIRAS</v>
      </c>
      <c r="B42" s="41">
        <f t="shared" si="4"/>
        <v>32916528</v>
      </c>
      <c r="C42" s="41">
        <f t="shared" si="5"/>
        <v>30320184</v>
      </c>
      <c r="D42" s="41">
        <f t="shared" si="6"/>
        <v>1</v>
      </c>
      <c r="E42" s="42" t="str">
        <f t="shared" si="2"/>
        <v>MALAGA</v>
      </c>
      <c r="F42" s="42">
        <f t="shared" si="7"/>
        <v>1887476</v>
      </c>
      <c r="G42" s="42">
        <f t="shared" si="8"/>
        <v>1829853</v>
      </c>
    </row>
    <row r="43" spans="1:9" x14ac:dyDescent="0.25">
      <c r="A43" s="42" t="str">
        <f t="shared" si="3"/>
        <v>BAHIA DE CADIZ</v>
      </c>
      <c r="B43" s="41">
        <f t="shared" si="4"/>
        <v>94681</v>
      </c>
      <c r="C43" s="41">
        <f t="shared" si="5"/>
        <v>30579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280110</v>
      </c>
      <c r="G43" s="42">
        <f t="shared" si="8"/>
        <v>415556</v>
      </c>
    </row>
    <row r="44" spans="1:9" x14ac:dyDescent="0.25">
      <c r="A44" s="42" t="str">
        <f t="shared" si="3"/>
        <v>BALEARES</v>
      </c>
      <c r="B44" s="41">
        <f t="shared" si="4"/>
        <v>4296</v>
      </c>
      <c r="C44" s="41">
        <f t="shared" si="5"/>
        <v>24932</v>
      </c>
      <c r="D44" s="41">
        <f t="shared" si="6"/>
        <v>11</v>
      </c>
      <c r="E44" s="42" t="str">
        <f t="shared" si="2"/>
        <v>BILBAO</v>
      </c>
      <c r="F44" s="42">
        <f t="shared" si="7"/>
        <v>129271</v>
      </c>
      <c r="G44" s="42">
        <f t="shared" si="8"/>
        <v>138188</v>
      </c>
    </row>
    <row r="45" spans="1:9" x14ac:dyDescent="0.25">
      <c r="A45" s="42" t="str">
        <f t="shared" si="3"/>
        <v>BARCELONA</v>
      </c>
      <c r="B45" s="41">
        <f t="shared" si="4"/>
        <v>9224348</v>
      </c>
      <c r="C45" s="41">
        <f t="shared" si="5"/>
        <v>7316643</v>
      </c>
      <c r="D45" s="41">
        <f t="shared" si="6"/>
        <v>3</v>
      </c>
      <c r="E45" s="42" t="str">
        <f t="shared" si="2"/>
        <v>BAHIA DE CADIZ</v>
      </c>
      <c r="F45" s="42">
        <f t="shared" si="7"/>
        <v>94681</v>
      </c>
      <c r="G45" s="42">
        <f t="shared" si="8"/>
        <v>30579</v>
      </c>
    </row>
    <row r="46" spans="1:9" x14ac:dyDescent="0.25">
      <c r="A46" s="42" t="str">
        <f t="shared" si="3"/>
        <v>BILBAO</v>
      </c>
      <c r="B46" s="41">
        <f t="shared" si="4"/>
        <v>129271</v>
      </c>
      <c r="C46" s="41">
        <f t="shared" si="5"/>
        <v>138188</v>
      </c>
      <c r="D46" s="41">
        <f t="shared" si="6"/>
        <v>7</v>
      </c>
      <c r="E46" s="42" t="str">
        <f t="shared" si="2"/>
        <v>VIGO</v>
      </c>
      <c r="F46" s="42">
        <f t="shared" si="7"/>
        <v>41581</v>
      </c>
      <c r="G46" s="42">
        <f t="shared" si="8"/>
        <v>45101</v>
      </c>
    </row>
    <row r="47" spans="1:9" x14ac:dyDescent="0.25">
      <c r="A47" s="42" t="str">
        <f t="shared" si="3"/>
        <v>CARTAGENA</v>
      </c>
      <c r="B47" s="41">
        <f t="shared" si="4"/>
        <v>1445</v>
      </c>
      <c r="C47" s="41">
        <f t="shared" si="5"/>
        <v>0</v>
      </c>
      <c r="D47" s="41">
        <f t="shared" si="6"/>
        <v>13</v>
      </c>
      <c r="E47" s="42" t="str">
        <f t="shared" si="2"/>
        <v>TARRAGONA</v>
      </c>
      <c r="F47" s="42">
        <f t="shared" si="7"/>
        <v>12528</v>
      </c>
      <c r="G47" s="42">
        <f t="shared" si="8"/>
        <v>14932</v>
      </c>
    </row>
    <row r="48" spans="1:9" x14ac:dyDescent="0.25">
      <c r="A48" s="42" t="str">
        <f t="shared" si="3"/>
        <v>CASTELLON</v>
      </c>
      <c r="B48" s="41">
        <f t="shared" si="4"/>
        <v>2010</v>
      </c>
      <c r="C48" s="41">
        <f t="shared" si="5"/>
        <v>7565</v>
      </c>
      <c r="D48" s="41">
        <f t="shared" si="6"/>
        <v>12</v>
      </c>
      <c r="E48" s="42" t="str">
        <f t="shared" si="2"/>
        <v>BALEARES</v>
      </c>
      <c r="F48" s="42">
        <f t="shared" si="7"/>
        <v>4296</v>
      </c>
      <c r="G48" s="42">
        <f t="shared" si="8"/>
        <v>24932</v>
      </c>
    </row>
    <row r="49" spans="1:7" x14ac:dyDescent="0.25">
      <c r="A49" s="42" t="str">
        <f t="shared" si="3"/>
        <v>CEUTA</v>
      </c>
      <c r="B49" s="41">
        <f t="shared" si="4"/>
        <v>276</v>
      </c>
      <c r="C49" s="41">
        <f t="shared" si="5"/>
        <v>3370</v>
      </c>
      <c r="D49" s="41">
        <f t="shared" si="6"/>
        <v>15</v>
      </c>
      <c r="E49" s="42" t="str">
        <f t="shared" si="2"/>
        <v>CASTELLON</v>
      </c>
      <c r="F49" s="42">
        <f t="shared" si="7"/>
        <v>2010</v>
      </c>
      <c r="G49" s="42">
        <f t="shared" si="8"/>
        <v>7565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1445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MARIN Y RIA DE PONTEVEDRA</v>
      </c>
      <c r="F51" s="42">
        <f t="shared" si="7"/>
        <v>335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CEUTA</v>
      </c>
      <c r="F52" s="42">
        <f t="shared" si="7"/>
        <v>276</v>
      </c>
      <c r="G52" s="42">
        <f t="shared" si="8"/>
        <v>3370</v>
      </c>
    </row>
    <row r="53" spans="1:7" x14ac:dyDescent="0.25">
      <c r="A53" s="42" t="str">
        <f t="shared" si="3"/>
        <v>LAS PALMAS</v>
      </c>
      <c r="B53" s="41">
        <f t="shared" si="4"/>
        <v>8859443</v>
      </c>
      <c r="C53" s="41">
        <f t="shared" si="5"/>
        <v>8223508</v>
      </c>
      <c r="D53" s="41">
        <f t="shared" si="6"/>
        <v>4</v>
      </c>
      <c r="E53" s="42" t="str">
        <f t="shared" si="2"/>
        <v>ALICANTE</v>
      </c>
      <c r="F53" s="42">
        <f t="shared" si="7"/>
        <v>56</v>
      </c>
      <c r="G53" s="42">
        <f t="shared" si="8"/>
        <v>290</v>
      </c>
    </row>
    <row r="54" spans="1:7" x14ac:dyDescent="0.25">
      <c r="A54" s="42" t="str">
        <f t="shared" si="3"/>
        <v>MALAGA</v>
      </c>
      <c r="B54" s="41">
        <f t="shared" si="4"/>
        <v>1887476</v>
      </c>
      <c r="C54" s="41">
        <f t="shared" si="5"/>
        <v>1829853</v>
      </c>
      <c r="D54" s="41">
        <f t="shared" si="6"/>
        <v>5</v>
      </c>
      <c r="E54" s="42" t="str">
        <f t="shared" si="2"/>
        <v>SANTANDER</v>
      </c>
      <c r="F54" s="42">
        <f t="shared" si="7"/>
        <v>6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335</v>
      </c>
      <c r="C55" s="41">
        <f t="shared" si="5"/>
        <v>0</v>
      </c>
      <c r="D55" s="41">
        <f t="shared" si="6"/>
        <v>14</v>
      </c>
      <c r="E55" s="42" t="str">
        <f t="shared" si="2"/>
        <v>MOTRIL</v>
      </c>
      <c r="F55" s="42">
        <f t="shared" ref="F55:F65" si="9">LOOKUP(E55,$A$38:$A$65,$B$38:$B$65)</f>
        <v>5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0</v>
      </c>
      <c r="D57" s="41">
        <f t="shared" si="6"/>
        <v>18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280110</v>
      </c>
      <c r="C59" s="41">
        <f t="shared" si="5"/>
        <v>415556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</v>
      </c>
      <c r="C60" s="41">
        <f t="shared" si="5"/>
        <v>0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501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12528</v>
      </c>
      <c r="C62" s="41">
        <f t="shared" si="5"/>
        <v>14932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9817059</v>
      </c>
      <c r="C63" s="41">
        <f t="shared" si="5"/>
        <v>8993165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41581</v>
      </c>
      <c r="C64" s="41">
        <f t="shared" si="5"/>
        <v>45101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5674</v>
      </c>
      <c r="D7" s="31">
        <v>0</v>
      </c>
      <c r="E7" s="31">
        <v>13966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2">
        <v>103149</v>
      </c>
      <c r="C8" s="32">
        <v>119511</v>
      </c>
      <c r="D8" s="32">
        <v>1018019</v>
      </c>
      <c r="E8" s="32">
        <v>1094671</v>
      </c>
      <c r="F8" s="13">
        <f t="shared" ref="F8:F35" si="0">((E8*100)/D8)-100</f>
        <v>7.5295254803692302</v>
      </c>
      <c r="G8" s="1"/>
      <c r="H8" s="1"/>
      <c r="I8" s="1"/>
    </row>
    <row r="9" spans="1:12" x14ac:dyDescent="0.25">
      <c r="A9" s="8" t="s">
        <v>43</v>
      </c>
      <c r="B9" s="31">
        <v>24</v>
      </c>
      <c r="C9" s="31">
        <v>22</v>
      </c>
      <c r="D9" s="31">
        <v>150</v>
      </c>
      <c r="E9" s="31">
        <v>390</v>
      </c>
      <c r="F9" s="10">
        <f t="shared" si="0"/>
        <v>160</v>
      </c>
      <c r="G9" s="1"/>
      <c r="H9" s="1"/>
      <c r="I9" s="1"/>
    </row>
    <row r="10" spans="1:12" x14ac:dyDescent="0.25">
      <c r="A10" s="11" t="s">
        <v>44</v>
      </c>
      <c r="B10" s="32">
        <v>6357</v>
      </c>
      <c r="C10" s="32">
        <v>7759</v>
      </c>
      <c r="D10" s="32">
        <v>83197</v>
      </c>
      <c r="E10" s="32">
        <v>69719</v>
      </c>
      <c r="F10" s="17">
        <f t="shared" si="0"/>
        <v>-16.200103369111872</v>
      </c>
      <c r="G10" s="1"/>
      <c r="H10" s="1"/>
      <c r="I10" s="1"/>
    </row>
    <row r="11" spans="1:12" x14ac:dyDescent="0.25">
      <c r="A11" s="8" t="s">
        <v>45</v>
      </c>
      <c r="B11" s="31">
        <v>2706666</v>
      </c>
      <c r="C11" s="31">
        <v>3079105</v>
      </c>
      <c r="D11" s="31">
        <v>32464552</v>
      </c>
      <c r="E11" s="31">
        <v>35177935</v>
      </c>
      <c r="F11" s="10">
        <f t="shared" si="0"/>
        <v>8.3579868898237066</v>
      </c>
      <c r="G11" s="1"/>
      <c r="H11" s="1"/>
      <c r="I11" s="1"/>
    </row>
    <row r="12" spans="1:12" x14ac:dyDescent="0.25">
      <c r="A12" s="11" t="s">
        <v>46</v>
      </c>
      <c r="B12" s="32">
        <v>117452</v>
      </c>
      <c r="C12" s="32">
        <v>107525</v>
      </c>
      <c r="D12" s="32">
        <v>1049576</v>
      </c>
      <c r="E12" s="32">
        <v>1159356</v>
      </c>
      <c r="F12" s="13">
        <f t="shared" si="0"/>
        <v>10.459461725496766</v>
      </c>
      <c r="G12" s="1"/>
      <c r="H12" s="1"/>
      <c r="I12" s="1"/>
    </row>
    <row r="13" spans="1:12" x14ac:dyDescent="0.25">
      <c r="A13" s="8" t="s">
        <v>47</v>
      </c>
      <c r="B13" s="31">
        <v>126204</v>
      </c>
      <c r="C13" s="31">
        <v>92668</v>
      </c>
      <c r="D13" s="31">
        <v>1286783</v>
      </c>
      <c r="E13" s="31">
        <v>1291569</v>
      </c>
      <c r="F13" s="10">
        <f t="shared" si="0"/>
        <v>0.37193528357151706</v>
      </c>
      <c r="G13" s="1"/>
      <c r="H13" s="1"/>
      <c r="I13" s="1"/>
    </row>
    <row r="14" spans="1:12" x14ac:dyDescent="0.25">
      <c r="A14" s="11" t="s">
        <v>48</v>
      </c>
      <c r="B14" s="32">
        <v>1734675</v>
      </c>
      <c r="C14" s="32">
        <v>1961457</v>
      </c>
      <c r="D14" s="32">
        <v>18293228</v>
      </c>
      <c r="E14" s="32">
        <v>20597982</v>
      </c>
      <c r="F14" s="13">
        <f t="shared" si="0"/>
        <v>12.5989464516596</v>
      </c>
      <c r="G14" s="1"/>
      <c r="H14" s="1"/>
      <c r="I14" s="1"/>
    </row>
    <row r="15" spans="1:12" x14ac:dyDescent="0.25">
      <c r="A15" s="8" t="s">
        <v>49</v>
      </c>
      <c r="B15" s="31">
        <v>515777</v>
      </c>
      <c r="C15" s="31">
        <v>539543</v>
      </c>
      <c r="D15" s="31">
        <v>4938312</v>
      </c>
      <c r="E15" s="31">
        <v>5121570</v>
      </c>
      <c r="F15" s="10">
        <f t="shared" si="0"/>
        <v>3.7109441444768976</v>
      </c>
      <c r="G15" s="1"/>
      <c r="H15" s="1"/>
      <c r="I15" s="1"/>
    </row>
    <row r="16" spans="1:12" x14ac:dyDescent="0.25">
      <c r="A16" s="11" t="s">
        <v>50</v>
      </c>
      <c r="B16" s="32">
        <v>41222</v>
      </c>
      <c r="C16" s="32">
        <v>10878</v>
      </c>
      <c r="D16" s="32">
        <v>351266</v>
      </c>
      <c r="E16" s="32">
        <v>429719</v>
      </c>
      <c r="F16" s="13">
        <f t="shared" si="0"/>
        <v>22.334356299784204</v>
      </c>
      <c r="G16" s="1"/>
      <c r="H16" s="1"/>
      <c r="I16" s="1"/>
    </row>
    <row r="17" spans="1:9" x14ac:dyDescent="0.25">
      <c r="A17" s="8" t="s">
        <v>51</v>
      </c>
      <c r="B17" s="31">
        <v>50447</v>
      </c>
      <c r="C17" s="31">
        <v>96945</v>
      </c>
      <c r="D17" s="31">
        <v>492221</v>
      </c>
      <c r="E17" s="31">
        <v>843810</v>
      </c>
      <c r="F17" s="10">
        <f t="shared" si="0"/>
        <v>71.429093841993733</v>
      </c>
      <c r="G17" s="1"/>
      <c r="H17" s="1"/>
      <c r="I17" s="1"/>
    </row>
    <row r="18" spans="1:9" x14ac:dyDescent="0.25">
      <c r="A18" s="11" t="s">
        <v>52</v>
      </c>
      <c r="B18" s="32">
        <v>7603</v>
      </c>
      <c r="C18" s="32">
        <v>5657</v>
      </c>
      <c r="D18" s="32">
        <v>61224</v>
      </c>
      <c r="E18" s="32">
        <v>53554</v>
      </c>
      <c r="F18" s="13">
        <f t="shared" si="0"/>
        <v>-12.527766888801779</v>
      </c>
      <c r="G18" s="1"/>
      <c r="H18" s="1"/>
      <c r="I18" s="1"/>
    </row>
    <row r="19" spans="1:9" x14ac:dyDescent="0.25">
      <c r="A19" s="8" t="s">
        <v>53</v>
      </c>
      <c r="B19" s="31">
        <v>0</v>
      </c>
      <c r="C19" s="31">
        <v>2334</v>
      </c>
      <c r="D19" s="31">
        <v>875</v>
      </c>
      <c r="E19" s="31">
        <v>3297</v>
      </c>
      <c r="F19" s="10">
        <f t="shared" si="0"/>
        <v>276.8</v>
      </c>
      <c r="G19" s="1"/>
      <c r="H19" s="1"/>
      <c r="I19" s="1"/>
    </row>
    <row r="20" spans="1:9" x14ac:dyDescent="0.25">
      <c r="A20" s="11" t="s">
        <v>54</v>
      </c>
      <c r="B20" s="32">
        <v>3859</v>
      </c>
      <c r="C20" s="32">
        <v>16156</v>
      </c>
      <c r="D20" s="32">
        <v>60063</v>
      </c>
      <c r="E20" s="32">
        <v>80338</v>
      </c>
      <c r="F20" s="13">
        <f t="shared" si="0"/>
        <v>33.756222632902109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1050051</v>
      </c>
      <c r="C22" s="32">
        <v>1350093</v>
      </c>
      <c r="D22" s="32">
        <v>11783212</v>
      </c>
      <c r="E22" s="32">
        <v>12464416</v>
      </c>
      <c r="F22" s="13">
        <f t="shared" si="0"/>
        <v>5.7811401509197964</v>
      </c>
      <c r="G22" s="1"/>
      <c r="H22" s="1"/>
      <c r="I22" s="1"/>
    </row>
    <row r="23" spans="1:9" x14ac:dyDescent="0.25">
      <c r="A23" s="8" t="s">
        <v>57</v>
      </c>
      <c r="B23" s="31">
        <v>167542</v>
      </c>
      <c r="C23" s="31">
        <v>587</v>
      </c>
      <c r="D23" s="31">
        <v>1851662</v>
      </c>
      <c r="E23" s="31">
        <v>1949159</v>
      </c>
      <c r="F23" s="10">
        <f t="shared" si="0"/>
        <v>5.2653778065327259</v>
      </c>
      <c r="G23" s="1"/>
      <c r="H23" s="1"/>
      <c r="I23" s="1"/>
    </row>
    <row r="24" spans="1:9" x14ac:dyDescent="0.25">
      <c r="A24" s="11" t="s">
        <v>58</v>
      </c>
      <c r="B24" s="32">
        <v>19533</v>
      </c>
      <c r="C24" s="32">
        <v>24861</v>
      </c>
      <c r="D24" s="32">
        <v>243389</v>
      </c>
      <c r="E24" s="32">
        <v>294889</v>
      </c>
      <c r="F24" s="13">
        <f t="shared" si="0"/>
        <v>21.15954295387219</v>
      </c>
      <c r="G24" s="1"/>
      <c r="H24" s="1"/>
      <c r="I24" s="1"/>
    </row>
    <row r="25" spans="1:9" x14ac:dyDescent="0.25">
      <c r="A25" s="8" t="s">
        <v>59</v>
      </c>
      <c r="B25" s="31">
        <v>9032</v>
      </c>
      <c r="C25" s="31">
        <v>13671</v>
      </c>
      <c r="D25" s="31">
        <v>112549</v>
      </c>
      <c r="E25" s="31">
        <v>139253</v>
      </c>
      <c r="F25" s="10">
        <f t="shared" si="0"/>
        <v>23.726554656194196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7</v>
      </c>
      <c r="D26" s="32">
        <v>0</v>
      </c>
      <c r="E26" s="32">
        <v>35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49</v>
      </c>
      <c r="E27" s="31">
        <v>234</v>
      </c>
      <c r="F27" s="10">
        <f t="shared" si="0"/>
        <v>377.55102040816325</v>
      </c>
      <c r="G27" s="1"/>
      <c r="H27" s="1"/>
      <c r="I27" s="1"/>
    </row>
    <row r="28" spans="1:9" x14ac:dyDescent="0.25">
      <c r="A28" s="11" t="s">
        <v>62</v>
      </c>
      <c r="B28" s="32">
        <v>308339</v>
      </c>
      <c r="C28" s="32">
        <v>314005</v>
      </c>
      <c r="D28" s="32">
        <v>3318086</v>
      </c>
      <c r="E28" s="32">
        <v>3266310</v>
      </c>
      <c r="F28" s="13">
        <f t="shared" si="0"/>
        <v>-1.5604176624716786</v>
      </c>
      <c r="G28" s="1"/>
      <c r="H28" s="1"/>
      <c r="I28" s="1"/>
    </row>
    <row r="29" spans="1:9" x14ac:dyDescent="0.25">
      <c r="A29" s="8" t="s">
        <v>63</v>
      </c>
      <c r="B29" s="31">
        <v>98</v>
      </c>
      <c r="C29" s="31">
        <v>93</v>
      </c>
      <c r="D29" s="31">
        <v>1177</v>
      </c>
      <c r="E29" s="31">
        <v>1571</v>
      </c>
      <c r="F29" s="10">
        <f t="shared" si="0"/>
        <v>33.474936278674591</v>
      </c>
      <c r="G29" s="1"/>
      <c r="H29" s="1"/>
      <c r="I29" s="1"/>
    </row>
    <row r="30" spans="1:9" x14ac:dyDescent="0.25">
      <c r="A30" s="11" t="s">
        <v>64</v>
      </c>
      <c r="B30" s="32">
        <v>68262</v>
      </c>
      <c r="C30" s="32">
        <v>81309</v>
      </c>
      <c r="D30" s="32">
        <v>712437</v>
      </c>
      <c r="E30" s="32">
        <v>805595</v>
      </c>
      <c r="F30" s="13">
        <f t="shared" si="0"/>
        <v>13.07596320797488</v>
      </c>
      <c r="G30" s="1"/>
      <c r="H30" s="1"/>
      <c r="I30" s="1"/>
    </row>
    <row r="31" spans="1:9" x14ac:dyDescent="0.25">
      <c r="A31" s="8" t="s">
        <v>65</v>
      </c>
      <c r="B31" s="31">
        <v>11453</v>
      </c>
      <c r="C31" s="31">
        <v>9737</v>
      </c>
      <c r="D31" s="31">
        <v>72490</v>
      </c>
      <c r="E31" s="31">
        <v>59658</v>
      </c>
      <c r="F31" s="10">
        <f t="shared" si="0"/>
        <v>-17.701751965788389</v>
      </c>
      <c r="G31" s="1"/>
      <c r="H31" s="1"/>
      <c r="I31" s="1"/>
    </row>
    <row r="32" spans="1:9" x14ac:dyDescent="0.25">
      <c r="A32" s="11" t="s">
        <v>66</v>
      </c>
      <c r="B32" s="32">
        <v>2271328</v>
      </c>
      <c r="C32" s="32">
        <v>2481039</v>
      </c>
      <c r="D32" s="32">
        <v>24006944</v>
      </c>
      <c r="E32" s="32">
        <v>25606286</v>
      </c>
      <c r="F32" s="13">
        <f t="shared" si="0"/>
        <v>6.6619974620676459</v>
      </c>
      <c r="G32" s="1"/>
      <c r="H32" s="1"/>
      <c r="I32" s="1"/>
    </row>
    <row r="33" spans="1:9" x14ac:dyDescent="0.25">
      <c r="A33" s="8" t="s">
        <v>67</v>
      </c>
      <c r="B33" s="31">
        <v>176706</v>
      </c>
      <c r="C33" s="31">
        <v>195246</v>
      </c>
      <c r="D33" s="31">
        <v>1943878</v>
      </c>
      <c r="E33" s="31">
        <v>2148022</v>
      </c>
      <c r="F33" s="10">
        <f t="shared" si="0"/>
        <v>10.501893637357895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0</v>
      </c>
      <c r="E34" s="32">
        <v>522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9495779</v>
      </c>
      <c r="C35" s="15">
        <f t="shared" ref="C35:E35" si="1">SUM(C7:C34)</f>
        <v>10515882</v>
      </c>
      <c r="D35" s="15">
        <f t="shared" si="1"/>
        <v>104145339</v>
      </c>
      <c r="E35" s="15">
        <f t="shared" si="1"/>
        <v>112673826</v>
      </c>
      <c r="F35" s="16">
        <f t="shared" si="0"/>
        <v>8.1890241866705082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13966</v>
      </c>
      <c r="C38" s="41">
        <f>D7</f>
        <v>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35177935</v>
      </c>
      <c r="G38" s="42">
        <f>LOOKUP(E38,$A$38:$A$65,$C$38:$C$65)</f>
        <v>32464552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1094671</v>
      </c>
      <c r="C39" s="41">
        <f t="shared" ref="C39:C65" si="5">D8</f>
        <v>1018019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25606286</v>
      </c>
      <c r="G39" s="42">
        <f t="shared" ref="G39:G65" si="8">LOOKUP(E39,$A$38:$A$65,$C$38:$C$65)</f>
        <v>24006944</v>
      </c>
    </row>
    <row r="40" spans="1:9" x14ac:dyDescent="0.25">
      <c r="A40" s="42" t="str">
        <f t="shared" si="3"/>
        <v>ALMERIA</v>
      </c>
      <c r="B40" s="41">
        <f t="shared" si="4"/>
        <v>390</v>
      </c>
      <c r="C40" s="41">
        <f t="shared" si="5"/>
        <v>150</v>
      </c>
      <c r="D40" s="41">
        <f t="shared" si="6"/>
        <v>25</v>
      </c>
      <c r="E40" s="42" t="str">
        <f t="shared" si="2"/>
        <v>BARCELONA</v>
      </c>
      <c r="F40" s="42">
        <f t="shared" si="7"/>
        <v>20597982</v>
      </c>
      <c r="G40" s="42">
        <f t="shared" si="8"/>
        <v>18293228</v>
      </c>
    </row>
    <row r="41" spans="1:9" x14ac:dyDescent="0.25">
      <c r="A41" s="42" t="str">
        <f t="shared" si="3"/>
        <v>AVILES</v>
      </c>
      <c r="B41" s="41">
        <f t="shared" si="4"/>
        <v>69719</v>
      </c>
      <c r="C41" s="41">
        <f t="shared" si="5"/>
        <v>83197</v>
      </c>
      <c r="D41" s="41">
        <f t="shared" si="6"/>
        <v>18</v>
      </c>
      <c r="E41" s="42" t="str">
        <f t="shared" si="2"/>
        <v>LAS PALMAS</v>
      </c>
      <c r="F41" s="42">
        <f t="shared" si="7"/>
        <v>12464416</v>
      </c>
      <c r="G41" s="42">
        <f t="shared" si="8"/>
        <v>11783212</v>
      </c>
    </row>
    <row r="42" spans="1:9" x14ac:dyDescent="0.25">
      <c r="A42" s="42" t="str">
        <f t="shared" si="3"/>
        <v>BAHIA DE ALGECIRAS</v>
      </c>
      <c r="B42" s="41">
        <f t="shared" si="4"/>
        <v>35177935</v>
      </c>
      <c r="C42" s="41">
        <f t="shared" si="5"/>
        <v>32464552</v>
      </c>
      <c r="D42" s="41">
        <f t="shared" si="6"/>
        <v>1</v>
      </c>
      <c r="E42" s="42" t="str">
        <f t="shared" si="2"/>
        <v>BILBAO</v>
      </c>
      <c r="F42" s="42">
        <f t="shared" si="7"/>
        <v>5121570</v>
      </c>
      <c r="G42" s="42">
        <f t="shared" si="8"/>
        <v>4938312</v>
      </c>
    </row>
    <row r="43" spans="1:9" x14ac:dyDescent="0.25">
      <c r="A43" s="42" t="str">
        <f t="shared" si="3"/>
        <v>BAHIA DE CADIZ</v>
      </c>
      <c r="B43" s="41">
        <f t="shared" si="4"/>
        <v>1159356</v>
      </c>
      <c r="C43" s="41">
        <f t="shared" si="5"/>
        <v>1049576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3266310</v>
      </c>
      <c r="G43" s="42">
        <f t="shared" si="8"/>
        <v>3318086</v>
      </c>
    </row>
    <row r="44" spans="1:9" x14ac:dyDescent="0.25">
      <c r="A44" s="42" t="str">
        <f t="shared" si="3"/>
        <v>BALEARES</v>
      </c>
      <c r="B44" s="41">
        <f t="shared" si="4"/>
        <v>1291569</v>
      </c>
      <c r="C44" s="41">
        <f t="shared" si="5"/>
        <v>1286783</v>
      </c>
      <c r="D44" s="41">
        <f t="shared" si="6"/>
        <v>9</v>
      </c>
      <c r="E44" s="42" t="str">
        <f t="shared" si="2"/>
        <v>VIGO</v>
      </c>
      <c r="F44" s="42">
        <f t="shared" si="7"/>
        <v>2148022</v>
      </c>
      <c r="G44" s="42">
        <f t="shared" si="8"/>
        <v>1943878</v>
      </c>
    </row>
    <row r="45" spans="1:9" x14ac:dyDescent="0.25">
      <c r="A45" s="42" t="str">
        <f t="shared" si="3"/>
        <v>BARCELONA</v>
      </c>
      <c r="B45" s="41">
        <f t="shared" si="4"/>
        <v>20597982</v>
      </c>
      <c r="C45" s="41">
        <f t="shared" si="5"/>
        <v>18293228</v>
      </c>
      <c r="D45" s="41">
        <f t="shared" si="6"/>
        <v>3</v>
      </c>
      <c r="E45" s="42" t="str">
        <f t="shared" si="2"/>
        <v>MALAGA</v>
      </c>
      <c r="F45" s="42">
        <f t="shared" si="7"/>
        <v>1949159</v>
      </c>
      <c r="G45" s="42">
        <f t="shared" si="8"/>
        <v>1851662</v>
      </c>
    </row>
    <row r="46" spans="1:9" x14ac:dyDescent="0.25">
      <c r="A46" s="42" t="str">
        <f t="shared" si="3"/>
        <v>BILBAO</v>
      </c>
      <c r="B46" s="41">
        <f t="shared" si="4"/>
        <v>5121570</v>
      </c>
      <c r="C46" s="41">
        <f t="shared" si="5"/>
        <v>4938312</v>
      </c>
      <c r="D46" s="41">
        <f t="shared" si="6"/>
        <v>5</v>
      </c>
      <c r="E46" s="42" t="str">
        <f t="shared" si="2"/>
        <v>BALEARES</v>
      </c>
      <c r="F46" s="42">
        <f t="shared" si="7"/>
        <v>1291569</v>
      </c>
      <c r="G46" s="42">
        <f t="shared" si="8"/>
        <v>1286783</v>
      </c>
    </row>
    <row r="47" spans="1:9" x14ac:dyDescent="0.25">
      <c r="A47" s="42" t="str">
        <f t="shared" si="3"/>
        <v>CARTAGENA</v>
      </c>
      <c r="B47" s="41">
        <f t="shared" si="4"/>
        <v>429719</v>
      </c>
      <c r="C47" s="41">
        <f t="shared" si="5"/>
        <v>351266</v>
      </c>
      <c r="D47" s="41">
        <f t="shared" si="6"/>
        <v>14</v>
      </c>
      <c r="E47" s="42" t="str">
        <f t="shared" si="2"/>
        <v>BAHIA DE CADIZ</v>
      </c>
      <c r="F47" s="42">
        <f t="shared" si="7"/>
        <v>1159356</v>
      </c>
      <c r="G47" s="42">
        <f t="shared" si="8"/>
        <v>1049576</v>
      </c>
    </row>
    <row r="48" spans="1:9" x14ac:dyDescent="0.25">
      <c r="A48" s="42" t="str">
        <f t="shared" si="3"/>
        <v>CASTELLON</v>
      </c>
      <c r="B48" s="41">
        <f t="shared" si="4"/>
        <v>843810</v>
      </c>
      <c r="C48" s="41">
        <f t="shared" si="5"/>
        <v>492221</v>
      </c>
      <c r="D48" s="41">
        <f t="shared" si="6"/>
        <v>12</v>
      </c>
      <c r="E48" s="42" t="str">
        <f t="shared" si="2"/>
        <v>ALICANTE</v>
      </c>
      <c r="F48" s="42">
        <f t="shared" si="7"/>
        <v>1094671</v>
      </c>
      <c r="G48" s="42">
        <f t="shared" si="8"/>
        <v>1018019</v>
      </c>
    </row>
    <row r="49" spans="1:7" x14ac:dyDescent="0.25">
      <c r="A49" s="42" t="str">
        <f t="shared" si="3"/>
        <v>CEUTA</v>
      </c>
      <c r="B49" s="41">
        <f t="shared" si="4"/>
        <v>53554</v>
      </c>
      <c r="C49" s="41">
        <f t="shared" si="5"/>
        <v>61224</v>
      </c>
      <c r="D49" s="41">
        <f t="shared" si="6"/>
        <v>20</v>
      </c>
      <c r="E49" s="42" t="str">
        <f t="shared" si="2"/>
        <v>CASTELLON</v>
      </c>
      <c r="F49" s="42">
        <f t="shared" si="7"/>
        <v>843810</v>
      </c>
      <c r="G49" s="42">
        <f t="shared" si="8"/>
        <v>492221</v>
      </c>
    </row>
    <row r="50" spans="1:7" x14ac:dyDescent="0.25">
      <c r="A50" s="42" t="str">
        <f t="shared" si="3"/>
        <v>FERROL-SAN CIBRAO</v>
      </c>
      <c r="B50" s="41">
        <f t="shared" si="4"/>
        <v>3297</v>
      </c>
      <c r="C50" s="41">
        <f t="shared" si="5"/>
        <v>875</v>
      </c>
      <c r="D50" s="41">
        <f t="shared" si="6"/>
        <v>22</v>
      </c>
      <c r="E50" s="42" t="str">
        <f t="shared" si="2"/>
        <v>SEVILLA</v>
      </c>
      <c r="F50" s="42">
        <f t="shared" si="7"/>
        <v>805595</v>
      </c>
      <c r="G50" s="42">
        <f t="shared" si="8"/>
        <v>712437</v>
      </c>
    </row>
    <row r="51" spans="1:7" x14ac:dyDescent="0.25">
      <c r="A51" s="42" t="str">
        <f t="shared" si="3"/>
        <v>GIJON</v>
      </c>
      <c r="B51" s="41">
        <f t="shared" si="4"/>
        <v>80338</v>
      </c>
      <c r="C51" s="41">
        <f t="shared" si="5"/>
        <v>60063</v>
      </c>
      <c r="D51" s="41">
        <f t="shared" si="6"/>
        <v>17</v>
      </c>
      <c r="E51" s="42" t="str">
        <f t="shared" si="2"/>
        <v>CARTAGENA</v>
      </c>
      <c r="F51" s="42">
        <f t="shared" si="7"/>
        <v>429719</v>
      </c>
      <c r="G51" s="42">
        <f t="shared" si="8"/>
        <v>351266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294889</v>
      </c>
      <c r="G52" s="42">
        <f t="shared" si="8"/>
        <v>243389</v>
      </c>
    </row>
    <row r="53" spans="1:7" x14ac:dyDescent="0.25">
      <c r="A53" s="42" t="str">
        <f t="shared" si="3"/>
        <v>LAS PALMAS</v>
      </c>
      <c r="B53" s="41">
        <f t="shared" si="4"/>
        <v>12464416</v>
      </c>
      <c r="C53" s="41">
        <f t="shared" si="5"/>
        <v>11783212</v>
      </c>
      <c r="D53" s="41">
        <f t="shared" si="6"/>
        <v>4</v>
      </c>
      <c r="E53" s="42" t="str">
        <f t="shared" si="2"/>
        <v>MELILLA</v>
      </c>
      <c r="F53" s="42">
        <f t="shared" si="7"/>
        <v>139253</v>
      </c>
      <c r="G53" s="42">
        <f t="shared" si="8"/>
        <v>112549</v>
      </c>
    </row>
    <row r="54" spans="1:7" x14ac:dyDescent="0.25">
      <c r="A54" s="42" t="str">
        <f t="shared" si="3"/>
        <v>MALAGA</v>
      </c>
      <c r="B54" s="41">
        <f t="shared" si="4"/>
        <v>1949159</v>
      </c>
      <c r="C54" s="41">
        <f t="shared" si="5"/>
        <v>1851662</v>
      </c>
      <c r="D54" s="41">
        <f t="shared" si="6"/>
        <v>8</v>
      </c>
      <c r="E54" s="42" t="str">
        <f t="shared" si="2"/>
        <v>GIJON</v>
      </c>
      <c r="F54" s="42">
        <f t="shared" si="7"/>
        <v>80338</v>
      </c>
      <c r="G54" s="42">
        <f t="shared" si="8"/>
        <v>60063</v>
      </c>
    </row>
    <row r="55" spans="1:7" x14ac:dyDescent="0.25">
      <c r="A55" s="42" t="str">
        <f t="shared" si="3"/>
        <v>MARIN Y RIA DE PONTEVEDRA</v>
      </c>
      <c r="B55" s="41">
        <f t="shared" si="4"/>
        <v>294889</v>
      </c>
      <c r="C55" s="41">
        <f t="shared" si="5"/>
        <v>243389</v>
      </c>
      <c r="D55" s="41">
        <f t="shared" si="6"/>
        <v>15</v>
      </c>
      <c r="E55" s="42" t="str">
        <f t="shared" si="2"/>
        <v>AVILES</v>
      </c>
      <c r="F55" s="42">
        <f t="shared" ref="F55:F65" si="9">LOOKUP(E55,$A$38:$A$65,$B$38:$B$65)</f>
        <v>69719</v>
      </c>
      <c r="G55" s="42">
        <f t="shared" si="8"/>
        <v>83197</v>
      </c>
    </row>
    <row r="56" spans="1:7" x14ac:dyDescent="0.25">
      <c r="A56" s="42" t="str">
        <f t="shared" si="3"/>
        <v>MELILLA</v>
      </c>
      <c r="B56" s="41">
        <f t="shared" si="4"/>
        <v>139253</v>
      </c>
      <c r="C56" s="41">
        <f t="shared" si="5"/>
        <v>112549</v>
      </c>
      <c r="D56" s="41">
        <f t="shared" si="6"/>
        <v>16</v>
      </c>
      <c r="E56" s="42" t="str">
        <f t="shared" si="2"/>
        <v>TARRAGONA</v>
      </c>
      <c r="F56" s="42">
        <f t="shared" si="9"/>
        <v>59658</v>
      </c>
      <c r="G56" s="42">
        <f t="shared" si="8"/>
        <v>72490</v>
      </c>
    </row>
    <row r="57" spans="1:7" x14ac:dyDescent="0.25">
      <c r="A57" s="42" t="str">
        <f t="shared" si="3"/>
        <v>MOTRIL</v>
      </c>
      <c r="B57" s="41">
        <f t="shared" si="4"/>
        <v>35</v>
      </c>
      <c r="C57" s="41">
        <f t="shared" si="5"/>
        <v>0</v>
      </c>
      <c r="D57" s="41">
        <f t="shared" si="6"/>
        <v>27</v>
      </c>
      <c r="E57" s="42" t="str">
        <f t="shared" si="2"/>
        <v>CEUTA</v>
      </c>
      <c r="F57" s="42">
        <f t="shared" si="9"/>
        <v>53554</v>
      </c>
      <c r="G57" s="42">
        <f t="shared" si="8"/>
        <v>61224</v>
      </c>
    </row>
    <row r="58" spans="1:7" x14ac:dyDescent="0.25">
      <c r="A58" s="42" t="str">
        <f t="shared" si="3"/>
        <v>PASAIA</v>
      </c>
      <c r="B58" s="41">
        <f t="shared" si="4"/>
        <v>234</v>
      </c>
      <c r="C58" s="41">
        <f t="shared" si="5"/>
        <v>49</v>
      </c>
      <c r="D58" s="41">
        <f t="shared" si="6"/>
        <v>26</v>
      </c>
      <c r="E58" s="42" t="str">
        <f t="shared" si="2"/>
        <v>A CORUÑA</v>
      </c>
      <c r="F58" s="42">
        <f t="shared" si="9"/>
        <v>13966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3266310</v>
      </c>
      <c r="C59" s="41">
        <f t="shared" si="5"/>
        <v>3318086</v>
      </c>
      <c r="D59" s="41">
        <f t="shared" si="6"/>
        <v>6</v>
      </c>
      <c r="E59" s="42" t="str">
        <f t="shared" si="2"/>
        <v>FERROL-SAN CIBRAO</v>
      </c>
      <c r="F59" s="42">
        <f t="shared" si="9"/>
        <v>3297</v>
      </c>
      <c r="G59" s="42">
        <f t="shared" si="8"/>
        <v>875</v>
      </c>
    </row>
    <row r="60" spans="1:7" x14ac:dyDescent="0.25">
      <c r="A60" s="42" t="str">
        <f t="shared" si="3"/>
        <v>SANTANDER</v>
      </c>
      <c r="B60" s="41">
        <f t="shared" si="4"/>
        <v>1571</v>
      </c>
      <c r="C60" s="41">
        <f t="shared" si="5"/>
        <v>1177</v>
      </c>
      <c r="D60" s="41">
        <f t="shared" si="6"/>
        <v>23</v>
      </c>
      <c r="E60" s="42" t="str">
        <f t="shared" si="2"/>
        <v>SANTANDER</v>
      </c>
      <c r="F60" s="42">
        <f t="shared" si="9"/>
        <v>1571</v>
      </c>
      <c r="G60" s="42">
        <f t="shared" si="8"/>
        <v>1177</v>
      </c>
    </row>
    <row r="61" spans="1:7" x14ac:dyDescent="0.25">
      <c r="A61" s="42" t="str">
        <f t="shared" si="3"/>
        <v>SEVILLA</v>
      </c>
      <c r="B61" s="41">
        <f t="shared" si="4"/>
        <v>805595</v>
      </c>
      <c r="C61" s="41">
        <f t="shared" si="5"/>
        <v>712437</v>
      </c>
      <c r="D61" s="41">
        <f t="shared" si="6"/>
        <v>13</v>
      </c>
      <c r="E61" s="42" t="str">
        <f t="shared" si="2"/>
        <v>VILAGARCIA</v>
      </c>
      <c r="F61" s="42">
        <f t="shared" si="9"/>
        <v>522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59658</v>
      </c>
      <c r="C62" s="41">
        <f t="shared" si="5"/>
        <v>72490</v>
      </c>
      <c r="D62" s="41">
        <f t="shared" si="6"/>
        <v>19</v>
      </c>
      <c r="E62" s="42" t="str">
        <f t="shared" si="2"/>
        <v>ALMERIA</v>
      </c>
      <c r="F62" s="42">
        <f t="shared" si="9"/>
        <v>390</v>
      </c>
      <c r="G62" s="42">
        <f t="shared" si="8"/>
        <v>150</v>
      </c>
    </row>
    <row r="63" spans="1:7" x14ac:dyDescent="0.25">
      <c r="A63" s="42" t="str">
        <f t="shared" si="3"/>
        <v>VALENCIA</v>
      </c>
      <c r="B63" s="41">
        <f t="shared" si="4"/>
        <v>25606286</v>
      </c>
      <c r="C63" s="41">
        <f t="shared" si="5"/>
        <v>24006944</v>
      </c>
      <c r="D63" s="41">
        <f t="shared" si="6"/>
        <v>2</v>
      </c>
      <c r="E63" s="42" t="str">
        <f t="shared" si="2"/>
        <v>PASAIA</v>
      </c>
      <c r="F63" s="42">
        <f t="shared" si="9"/>
        <v>234</v>
      </c>
      <c r="G63" s="42">
        <f t="shared" si="8"/>
        <v>49</v>
      </c>
    </row>
    <row r="64" spans="1:7" x14ac:dyDescent="0.25">
      <c r="A64" s="42" t="str">
        <f t="shared" si="3"/>
        <v>VIGO</v>
      </c>
      <c r="B64" s="41">
        <f t="shared" si="4"/>
        <v>2148022</v>
      </c>
      <c r="C64" s="41">
        <f t="shared" si="5"/>
        <v>1943878</v>
      </c>
      <c r="D64" s="41">
        <f t="shared" si="6"/>
        <v>7</v>
      </c>
      <c r="E64" s="42" t="str">
        <f t="shared" si="2"/>
        <v>MOTRIL</v>
      </c>
      <c r="F64" s="42">
        <f t="shared" si="9"/>
        <v>35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522</v>
      </c>
      <c r="C65" s="41">
        <f t="shared" si="5"/>
        <v>0</v>
      </c>
      <c r="D65" s="41">
        <f t="shared" si="6"/>
        <v>24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29083</v>
      </c>
      <c r="C8" s="34">
        <v>25696</v>
      </c>
      <c r="D8" s="34">
        <v>299300</v>
      </c>
      <c r="E8" s="34">
        <v>294478</v>
      </c>
      <c r="F8" s="13">
        <f t="shared" ref="F8:F35" si="0">((E8*100)/D8)-100</f>
        <v>-1.6110925492816506</v>
      </c>
      <c r="G8" s="1"/>
      <c r="H8" s="1"/>
      <c r="I8" s="1"/>
    </row>
    <row r="9" spans="1:12" x14ac:dyDescent="0.25">
      <c r="A9" s="8" t="s">
        <v>43</v>
      </c>
      <c r="B9" s="33">
        <v>36862</v>
      </c>
      <c r="C9" s="33">
        <v>40311</v>
      </c>
      <c r="D9" s="33">
        <v>340989</v>
      </c>
      <c r="E9" s="33">
        <v>368159</v>
      </c>
      <c r="F9" s="10">
        <f t="shared" si="0"/>
        <v>7.9679989677086382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320741</v>
      </c>
      <c r="C11" s="33">
        <v>371556</v>
      </c>
      <c r="D11" s="33">
        <v>3360317</v>
      </c>
      <c r="E11" s="33">
        <v>3534726</v>
      </c>
      <c r="F11" s="10">
        <f t="shared" si="0"/>
        <v>5.1902543718345555</v>
      </c>
      <c r="G11" s="1"/>
      <c r="H11" s="1"/>
      <c r="I11" s="1"/>
    </row>
    <row r="12" spans="1:12" x14ac:dyDescent="0.25">
      <c r="A12" s="11" t="s">
        <v>46</v>
      </c>
      <c r="B12" s="34">
        <v>151875</v>
      </c>
      <c r="C12" s="34">
        <v>136854</v>
      </c>
      <c r="D12" s="34">
        <v>1604882</v>
      </c>
      <c r="E12" s="34">
        <v>1568057</v>
      </c>
      <c r="F12" s="13">
        <f t="shared" si="0"/>
        <v>-2.2945612200772416</v>
      </c>
      <c r="G12" s="1"/>
      <c r="H12" s="1"/>
      <c r="I12" s="1"/>
    </row>
    <row r="13" spans="1:12" x14ac:dyDescent="0.25">
      <c r="A13" s="8" t="s">
        <v>47</v>
      </c>
      <c r="B13" s="33">
        <v>733941</v>
      </c>
      <c r="C13" s="33">
        <v>730436</v>
      </c>
      <c r="D13" s="33">
        <v>7896709</v>
      </c>
      <c r="E13" s="33">
        <v>9099752</v>
      </c>
      <c r="F13" s="10">
        <f t="shared" si="0"/>
        <v>15.234738927317693</v>
      </c>
      <c r="G13" s="1"/>
      <c r="H13" s="1"/>
      <c r="I13" s="1"/>
    </row>
    <row r="14" spans="1:12" x14ac:dyDescent="0.25">
      <c r="A14" s="11" t="s">
        <v>48</v>
      </c>
      <c r="B14" s="34">
        <v>739396</v>
      </c>
      <c r="C14" s="34">
        <v>804926</v>
      </c>
      <c r="D14" s="34">
        <v>7171589</v>
      </c>
      <c r="E14" s="34">
        <v>8703696</v>
      </c>
      <c r="F14" s="13">
        <f t="shared" si="0"/>
        <v>21.363563918679674</v>
      </c>
      <c r="G14" s="1"/>
      <c r="H14" s="1"/>
      <c r="I14" s="1"/>
    </row>
    <row r="15" spans="1:12" x14ac:dyDescent="0.25">
      <c r="A15" s="8" t="s">
        <v>49</v>
      </c>
      <c r="B15" s="33">
        <v>38190</v>
      </c>
      <c r="C15" s="33">
        <v>78946</v>
      </c>
      <c r="D15" s="33">
        <v>436205</v>
      </c>
      <c r="E15" s="33">
        <v>675387</v>
      </c>
      <c r="F15" s="10">
        <f t="shared" si="0"/>
        <v>54.832475556217844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2206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33">
        <v>18670</v>
      </c>
      <c r="C17" s="33">
        <v>16626</v>
      </c>
      <c r="D17" s="33">
        <v>145348</v>
      </c>
      <c r="E17" s="33">
        <v>207343</v>
      </c>
      <c r="F17" s="10">
        <f t="shared" si="0"/>
        <v>42.652805680160725</v>
      </c>
      <c r="G17" s="1"/>
      <c r="H17" s="1"/>
      <c r="I17" s="1"/>
    </row>
    <row r="18" spans="1:9" x14ac:dyDescent="0.25">
      <c r="A18" s="11" t="s">
        <v>52</v>
      </c>
      <c r="B18" s="34">
        <v>71527</v>
      </c>
      <c r="C18" s="34">
        <v>81032</v>
      </c>
      <c r="D18" s="34">
        <v>764095</v>
      </c>
      <c r="E18" s="34">
        <v>796529</v>
      </c>
      <c r="F18" s="13">
        <f t="shared" si="0"/>
        <v>4.2447601410819402</v>
      </c>
      <c r="G18" s="1"/>
      <c r="H18" s="1"/>
      <c r="I18" s="1"/>
    </row>
    <row r="19" spans="1:9" x14ac:dyDescent="0.25">
      <c r="A19" s="8" t="s">
        <v>53</v>
      </c>
      <c r="B19" s="33">
        <v>15539</v>
      </c>
      <c r="C19" s="33">
        <v>14373</v>
      </c>
      <c r="D19" s="33">
        <v>154877</v>
      </c>
      <c r="E19" s="33">
        <v>200309</v>
      </c>
      <c r="F19" s="10">
        <f t="shared" si="0"/>
        <v>29.334245885444574</v>
      </c>
      <c r="G19" s="1"/>
      <c r="H19" s="1"/>
      <c r="I19" s="1"/>
    </row>
    <row r="20" spans="1:9" x14ac:dyDescent="0.25">
      <c r="A20" s="11" t="s">
        <v>54</v>
      </c>
      <c r="B20" s="34">
        <v>372</v>
      </c>
      <c r="C20" s="34">
        <v>0</v>
      </c>
      <c r="D20" s="34">
        <v>14425</v>
      </c>
      <c r="E20" s="34">
        <v>1012</v>
      </c>
      <c r="F20" s="13">
        <f t="shared" si="0"/>
        <v>-92.984402079722699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242866</v>
      </c>
      <c r="C22" s="34">
        <v>270440</v>
      </c>
      <c r="D22" s="34">
        <v>2692792</v>
      </c>
      <c r="E22" s="34">
        <v>2770114</v>
      </c>
      <c r="F22" s="13">
        <f t="shared" si="0"/>
        <v>2.8714434683406722</v>
      </c>
      <c r="G22" s="1"/>
      <c r="H22" s="1"/>
      <c r="I22" s="1"/>
    </row>
    <row r="23" spans="1:9" x14ac:dyDescent="0.25">
      <c r="A23" s="8" t="s">
        <v>57</v>
      </c>
      <c r="B23" s="33">
        <v>32212</v>
      </c>
      <c r="C23" s="33">
        <v>14393</v>
      </c>
      <c r="D23" s="33">
        <v>353638</v>
      </c>
      <c r="E23" s="33">
        <v>332045</v>
      </c>
      <c r="F23" s="10">
        <f t="shared" si="0"/>
        <v>-6.1059614634173869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44601</v>
      </c>
      <c r="C25" s="33">
        <v>46578</v>
      </c>
      <c r="D25" s="33">
        <v>479922</v>
      </c>
      <c r="E25" s="33">
        <v>503088</v>
      </c>
      <c r="F25" s="10">
        <f t="shared" si="0"/>
        <v>4.8270343930888799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43786</v>
      </c>
      <c r="C27" s="33">
        <v>55845</v>
      </c>
      <c r="D27" s="33">
        <v>427919</v>
      </c>
      <c r="E27" s="33">
        <v>480371</v>
      </c>
      <c r="F27" s="10">
        <f t="shared" si="0"/>
        <v>12.257459939848431</v>
      </c>
      <c r="G27" s="1"/>
      <c r="H27" s="1"/>
      <c r="I27" s="1"/>
    </row>
    <row r="28" spans="1:9" x14ac:dyDescent="0.25">
      <c r="A28" s="11" t="s">
        <v>62</v>
      </c>
      <c r="B28" s="34">
        <v>312514</v>
      </c>
      <c r="C28" s="34">
        <v>339611</v>
      </c>
      <c r="D28" s="34">
        <v>3375574</v>
      </c>
      <c r="E28" s="34">
        <v>3434205</v>
      </c>
      <c r="F28" s="13">
        <f t="shared" si="0"/>
        <v>1.7369194098544369</v>
      </c>
      <c r="G28" s="1"/>
      <c r="H28" s="1"/>
      <c r="I28" s="1"/>
    </row>
    <row r="29" spans="1:9" x14ac:dyDescent="0.25">
      <c r="A29" s="8" t="s">
        <v>63</v>
      </c>
      <c r="B29" s="33">
        <v>94588</v>
      </c>
      <c r="C29" s="33">
        <v>79450</v>
      </c>
      <c r="D29" s="33">
        <v>825410</v>
      </c>
      <c r="E29" s="33">
        <v>870957</v>
      </c>
      <c r="F29" s="10">
        <f t="shared" si="0"/>
        <v>5.5181061533056237</v>
      </c>
      <c r="G29" s="1"/>
      <c r="H29" s="1"/>
      <c r="I29" s="1"/>
    </row>
    <row r="30" spans="1:9" x14ac:dyDescent="0.25">
      <c r="A30" s="11" t="s">
        <v>64</v>
      </c>
      <c r="B30" s="34">
        <v>61014</v>
      </c>
      <c r="C30" s="34">
        <v>18537</v>
      </c>
      <c r="D30" s="34">
        <v>647971</v>
      </c>
      <c r="E30" s="34">
        <v>190651</v>
      </c>
      <c r="F30" s="13">
        <f t="shared" si="0"/>
        <v>-70.57723262306493</v>
      </c>
      <c r="G30" s="1"/>
      <c r="H30" s="1"/>
      <c r="I30" s="1"/>
    </row>
    <row r="31" spans="1:9" x14ac:dyDescent="0.25">
      <c r="A31" s="8" t="s">
        <v>65</v>
      </c>
      <c r="B31" s="33">
        <v>79899</v>
      </c>
      <c r="C31" s="33">
        <v>47855</v>
      </c>
      <c r="D31" s="33">
        <v>697873</v>
      </c>
      <c r="E31" s="33">
        <v>724715</v>
      </c>
      <c r="F31" s="10">
        <f t="shared" si="0"/>
        <v>3.8462585599385619</v>
      </c>
      <c r="G31" s="1"/>
      <c r="H31" s="1"/>
      <c r="I31" s="1"/>
    </row>
    <row r="32" spans="1:9" x14ac:dyDescent="0.25">
      <c r="A32" s="11" t="s">
        <v>66</v>
      </c>
      <c r="B32" s="34">
        <v>301616</v>
      </c>
      <c r="C32" s="34">
        <v>380383</v>
      </c>
      <c r="D32" s="34">
        <v>3451253</v>
      </c>
      <c r="E32" s="34">
        <v>3818569</v>
      </c>
      <c r="F32" s="13">
        <f t="shared" si="0"/>
        <v>10.642975174523571</v>
      </c>
      <c r="G32" s="1"/>
      <c r="H32" s="1"/>
      <c r="I32" s="1"/>
    </row>
    <row r="33" spans="1:9" x14ac:dyDescent="0.25">
      <c r="A33" s="8" t="s">
        <v>67</v>
      </c>
      <c r="B33" s="33">
        <v>81096</v>
      </c>
      <c r="C33" s="33">
        <v>101535</v>
      </c>
      <c r="D33" s="33">
        <v>875291</v>
      </c>
      <c r="E33" s="33">
        <v>1001691</v>
      </c>
      <c r="F33" s="10">
        <f t="shared" si="0"/>
        <v>14.440911651096613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3450388</v>
      </c>
      <c r="C35" s="15">
        <f t="shared" ref="C35:E35" si="1">SUM(C7:C34)</f>
        <v>3655383</v>
      </c>
      <c r="D35" s="15">
        <f t="shared" si="1"/>
        <v>36018585</v>
      </c>
      <c r="E35" s="15">
        <f t="shared" si="1"/>
        <v>39575854</v>
      </c>
      <c r="F35" s="16">
        <f t="shared" si="0"/>
        <v>9.8762041873660564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BALEARES</v>
      </c>
      <c r="F38" s="42">
        <f>LOOKUP(E38,$A$38:$A$65,$B$38:$B$65)</f>
        <v>9099752</v>
      </c>
      <c r="G38" s="42">
        <f>LOOKUP(E38,$A$38:$A$65,$C$38:$C$65)</f>
        <v>7896709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294478</v>
      </c>
      <c r="C39" s="41">
        <f t="shared" ref="C39:C65" si="5">D8</f>
        <v>299300</v>
      </c>
      <c r="D39" s="41">
        <f t="shared" ref="D39:D65" si="6">_xlfn.RANK.EQ(B39,$B$38:$B$65)+COUNTIF($B$38:$B$65,B39)-1</f>
        <v>17</v>
      </c>
      <c r="E39" s="42" t="str">
        <f t="shared" si="2"/>
        <v>BARCELONA</v>
      </c>
      <c r="F39" s="42">
        <f t="shared" ref="F39:F54" si="7">LOOKUP(E39,$A$38:$A$65,$B$38:$B$65)</f>
        <v>8703696</v>
      </c>
      <c r="G39" s="42">
        <f t="shared" ref="G39:G65" si="8">LOOKUP(E39,$A$38:$A$65,$C$38:$C$65)</f>
        <v>7171589</v>
      </c>
    </row>
    <row r="40" spans="1:9" x14ac:dyDescent="0.25">
      <c r="A40" s="42" t="str">
        <f t="shared" si="3"/>
        <v>ALMERIA</v>
      </c>
      <c r="B40" s="41">
        <f t="shared" si="4"/>
        <v>368159</v>
      </c>
      <c r="C40" s="41">
        <f t="shared" si="5"/>
        <v>340989</v>
      </c>
      <c r="D40" s="41">
        <f t="shared" si="6"/>
        <v>15</v>
      </c>
      <c r="E40" s="42" t="str">
        <f t="shared" si="2"/>
        <v>VALENCIA</v>
      </c>
      <c r="F40" s="42">
        <f t="shared" si="7"/>
        <v>3818569</v>
      </c>
      <c r="G40" s="42">
        <f t="shared" si="8"/>
        <v>3451253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3534726</v>
      </c>
      <c r="G41" s="42">
        <f t="shared" si="8"/>
        <v>3360317</v>
      </c>
    </row>
    <row r="42" spans="1:9" x14ac:dyDescent="0.25">
      <c r="A42" s="42" t="str">
        <f t="shared" si="3"/>
        <v>BAHIA DE ALGECIRAS</v>
      </c>
      <c r="B42" s="41">
        <f t="shared" si="4"/>
        <v>3534726</v>
      </c>
      <c r="C42" s="41">
        <f t="shared" si="5"/>
        <v>3360317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3434205</v>
      </c>
      <c r="G42" s="42">
        <f t="shared" si="8"/>
        <v>3375574</v>
      </c>
    </row>
    <row r="43" spans="1:9" x14ac:dyDescent="0.25">
      <c r="A43" s="42" t="str">
        <f t="shared" si="3"/>
        <v>BAHIA DE CADIZ</v>
      </c>
      <c r="B43" s="41">
        <f t="shared" si="4"/>
        <v>1568057</v>
      </c>
      <c r="C43" s="41">
        <f t="shared" si="5"/>
        <v>1604882</v>
      </c>
      <c r="D43" s="41">
        <f t="shared" si="6"/>
        <v>7</v>
      </c>
      <c r="E43" s="42" t="str">
        <f t="shared" si="2"/>
        <v>LAS PALMAS</v>
      </c>
      <c r="F43" s="42">
        <f t="shared" si="7"/>
        <v>2770114</v>
      </c>
      <c r="G43" s="42">
        <f t="shared" si="8"/>
        <v>2692792</v>
      </c>
    </row>
    <row r="44" spans="1:9" x14ac:dyDescent="0.25">
      <c r="A44" s="42" t="str">
        <f t="shared" si="3"/>
        <v>BALEARES</v>
      </c>
      <c r="B44" s="41">
        <f t="shared" si="4"/>
        <v>9099752</v>
      </c>
      <c r="C44" s="41">
        <f t="shared" si="5"/>
        <v>7896709</v>
      </c>
      <c r="D44" s="41">
        <f t="shared" si="6"/>
        <v>1</v>
      </c>
      <c r="E44" s="42" t="str">
        <f t="shared" si="2"/>
        <v>BAHIA DE CADIZ</v>
      </c>
      <c r="F44" s="42">
        <f t="shared" si="7"/>
        <v>1568057</v>
      </c>
      <c r="G44" s="42">
        <f t="shared" si="8"/>
        <v>1604882</v>
      </c>
    </row>
    <row r="45" spans="1:9" x14ac:dyDescent="0.25">
      <c r="A45" s="42" t="str">
        <f t="shared" si="3"/>
        <v>BARCELONA</v>
      </c>
      <c r="B45" s="41">
        <f t="shared" si="4"/>
        <v>8703696</v>
      </c>
      <c r="C45" s="41">
        <f t="shared" si="5"/>
        <v>7171589</v>
      </c>
      <c r="D45" s="41">
        <f t="shared" si="6"/>
        <v>2</v>
      </c>
      <c r="E45" s="42" t="str">
        <f t="shared" si="2"/>
        <v>VIGO</v>
      </c>
      <c r="F45" s="42">
        <f t="shared" si="7"/>
        <v>1001691</v>
      </c>
      <c r="G45" s="42">
        <f t="shared" si="8"/>
        <v>875291</v>
      </c>
    </row>
    <row r="46" spans="1:9" x14ac:dyDescent="0.25">
      <c r="A46" s="42" t="str">
        <f t="shared" si="3"/>
        <v>BILBAO</v>
      </c>
      <c r="B46" s="41">
        <f t="shared" si="4"/>
        <v>675387</v>
      </c>
      <c r="C46" s="41">
        <f t="shared" si="5"/>
        <v>436205</v>
      </c>
      <c r="D46" s="41">
        <f t="shared" si="6"/>
        <v>12</v>
      </c>
      <c r="E46" s="42" t="str">
        <f t="shared" si="2"/>
        <v>SANTANDER</v>
      </c>
      <c r="F46" s="42">
        <f t="shared" si="7"/>
        <v>870957</v>
      </c>
      <c r="G46" s="42">
        <f t="shared" si="8"/>
        <v>825410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2206</v>
      </c>
      <c r="D47" s="41">
        <f t="shared" si="6"/>
        <v>28</v>
      </c>
      <c r="E47" s="42" t="str">
        <f t="shared" si="2"/>
        <v>CEUTA</v>
      </c>
      <c r="F47" s="42">
        <f t="shared" si="7"/>
        <v>796529</v>
      </c>
      <c r="G47" s="42">
        <f t="shared" si="8"/>
        <v>764095</v>
      </c>
    </row>
    <row r="48" spans="1:9" x14ac:dyDescent="0.25">
      <c r="A48" s="42" t="str">
        <f t="shared" si="3"/>
        <v>CASTELLON</v>
      </c>
      <c r="B48" s="41">
        <f t="shared" si="4"/>
        <v>207343</v>
      </c>
      <c r="C48" s="41">
        <f t="shared" si="5"/>
        <v>145348</v>
      </c>
      <c r="D48" s="41">
        <f t="shared" si="6"/>
        <v>18</v>
      </c>
      <c r="E48" s="42" t="str">
        <f t="shared" si="2"/>
        <v>TARRAGONA</v>
      </c>
      <c r="F48" s="42">
        <f t="shared" si="7"/>
        <v>724715</v>
      </c>
      <c r="G48" s="42">
        <f t="shared" si="8"/>
        <v>697873</v>
      </c>
    </row>
    <row r="49" spans="1:7" x14ac:dyDescent="0.25">
      <c r="A49" s="42" t="str">
        <f t="shared" si="3"/>
        <v>CEUTA</v>
      </c>
      <c r="B49" s="41">
        <f t="shared" si="4"/>
        <v>796529</v>
      </c>
      <c r="C49" s="41">
        <f t="shared" si="5"/>
        <v>764095</v>
      </c>
      <c r="D49" s="41">
        <f t="shared" si="6"/>
        <v>10</v>
      </c>
      <c r="E49" s="42" t="str">
        <f t="shared" si="2"/>
        <v>BILBAO</v>
      </c>
      <c r="F49" s="42">
        <f t="shared" si="7"/>
        <v>675387</v>
      </c>
      <c r="G49" s="42">
        <f t="shared" si="8"/>
        <v>436205</v>
      </c>
    </row>
    <row r="50" spans="1:7" x14ac:dyDescent="0.25">
      <c r="A50" s="42" t="str">
        <f t="shared" si="3"/>
        <v>FERROL-SAN CIBRAO</v>
      </c>
      <c r="B50" s="41">
        <f t="shared" si="4"/>
        <v>200309</v>
      </c>
      <c r="C50" s="41">
        <f t="shared" si="5"/>
        <v>154877</v>
      </c>
      <c r="D50" s="41">
        <f t="shared" si="6"/>
        <v>19</v>
      </c>
      <c r="E50" s="42" t="str">
        <f t="shared" si="2"/>
        <v>MELILLA</v>
      </c>
      <c r="F50" s="42">
        <f t="shared" si="7"/>
        <v>503088</v>
      </c>
      <c r="G50" s="42">
        <f t="shared" si="8"/>
        <v>479922</v>
      </c>
    </row>
    <row r="51" spans="1:7" x14ac:dyDescent="0.25">
      <c r="A51" s="42" t="str">
        <f t="shared" si="3"/>
        <v>GIJON</v>
      </c>
      <c r="B51" s="41">
        <f t="shared" si="4"/>
        <v>1012</v>
      </c>
      <c r="C51" s="41">
        <f t="shared" si="5"/>
        <v>14425</v>
      </c>
      <c r="D51" s="41">
        <f t="shared" si="6"/>
        <v>21</v>
      </c>
      <c r="E51" s="42" t="str">
        <f t="shared" si="2"/>
        <v>PASAIA</v>
      </c>
      <c r="F51" s="42">
        <f t="shared" si="7"/>
        <v>480371</v>
      </c>
      <c r="G51" s="42">
        <f t="shared" si="8"/>
        <v>427919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368159</v>
      </c>
      <c r="G52" s="42">
        <f t="shared" si="8"/>
        <v>340989</v>
      </c>
    </row>
    <row r="53" spans="1:7" x14ac:dyDescent="0.25">
      <c r="A53" s="42" t="str">
        <f t="shared" si="3"/>
        <v>LAS PALMAS</v>
      </c>
      <c r="B53" s="41">
        <f t="shared" si="4"/>
        <v>2770114</v>
      </c>
      <c r="C53" s="41">
        <f t="shared" si="5"/>
        <v>2692792</v>
      </c>
      <c r="D53" s="41">
        <f t="shared" si="6"/>
        <v>6</v>
      </c>
      <c r="E53" s="42" t="str">
        <f t="shared" si="2"/>
        <v>MALAGA</v>
      </c>
      <c r="F53" s="42">
        <f t="shared" si="7"/>
        <v>332045</v>
      </c>
      <c r="G53" s="42">
        <f t="shared" si="8"/>
        <v>353638</v>
      </c>
    </row>
    <row r="54" spans="1:7" x14ac:dyDescent="0.25">
      <c r="A54" s="42" t="str">
        <f t="shared" si="3"/>
        <v>MALAGA</v>
      </c>
      <c r="B54" s="41">
        <f t="shared" si="4"/>
        <v>332045</v>
      </c>
      <c r="C54" s="41">
        <f t="shared" si="5"/>
        <v>353638</v>
      </c>
      <c r="D54" s="41">
        <f t="shared" si="6"/>
        <v>16</v>
      </c>
      <c r="E54" s="42" t="str">
        <f t="shared" si="2"/>
        <v>ALICANTE</v>
      </c>
      <c r="F54" s="42">
        <f t="shared" si="7"/>
        <v>294478</v>
      </c>
      <c r="G54" s="42">
        <f t="shared" si="8"/>
        <v>299300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CASTELLON</v>
      </c>
      <c r="F55" s="42">
        <f t="shared" ref="F55:F65" si="9">LOOKUP(E55,$A$38:$A$65,$B$38:$B$65)</f>
        <v>207343</v>
      </c>
      <c r="G55" s="42">
        <f t="shared" si="8"/>
        <v>145348</v>
      </c>
    </row>
    <row r="56" spans="1:7" x14ac:dyDescent="0.25">
      <c r="A56" s="42" t="str">
        <f t="shared" si="3"/>
        <v>MELILLA</v>
      </c>
      <c r="B56" s="41">
        <f t="shared" si="4"/>
        <v>503088</v>
      </c>
      <c r="C56" s="41">
        <f t="shared" si="5"/>
        <v>479922</v>
      </c>
      <c r="D56" s="41">
        <f t="shared" si="6"/>
        <v>13</v>
      </c>
      <c r="E56" s="42" t="str">
        <f t="shared" si="2"/>
        <v>FERROL-SAN CIBRAO</v>
      </c>
      <c r="F56" s="42">
        <f t="shared" si="9"/>
        <v>200309</v>
      </c>
      <c r="G56" s="42">
        <f t="shared" si="8"/>
        <v>154877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SEVILLA</v>
      </c>
      <c r="F57" s="42">
        <f t="shared" si="9"/>
        <v>190651</v>
      </c>
      <c r="G57" s="42">
        <f t="shared" si="8"/>
        <v>647971</v>
      </c>
    </row>
    <row r="58" spans="1:7" x14ac:dyDescent="0.25">
      <c r="A58" s="42" t="str">
        <f t="shared" si="3"/>
        <v>PASAIA</v>
      </c>
      <c r="B58" s="41">
        <f t="shared" si="4"/>
        <v>480371</v>
      </c>
      <c r="C58" s="41">
        <f t="shared" si="5"/>
        <v>427919</v>
      </c>
      <c r="D58" s="41">
        <f t="shared" si="6"/>
        <v>14</v>
      </c>
      <c r="E58" s="42" t="str">
        <f t="shared" si="2"/>
        <v>GIJON</v>
      </c>
      <c r="F58" s="42">
        <f t="shared" si="9"/>
        <v>1012</v>
      </c>
      <c r="G58" s="42">
        <f t="shared" si="8"/>
        <v>14425</v>
      </c>
    </row>
    <row r="59" spans="1:7" x14ac:dyDescent="0.25">
      <c r="A59" s="42" t="str">
        <f t="shared" si="3"/>
        <v>SANTA CRUZ DE TENERIFE</v>
      </c>
      <c r="B59" s="41">
        <f t="shared" si="4"/>
        <v>3434205</v>
      </c>
      <c r="C59" s="41">
        <f t="shared" si="5"/>
        <v>3375574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870957</v>
      </c>
      <c r="C60" s="41">
        <f t="shared" si="5"/>
        <v>825410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190651</v>
      </c>
      <c r="C61" s="41">
        <f t="shared" si="5"/>
        <v>647971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724715</v>
      </c>
      <c r="C62" s="41">
        <f t="shared" si="5"/>
        <v>697873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3818569</v>
      </c>
      <c r="C63" s="41">
        <f t="shared" si="5"/>
        <v>3451253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1001691</v>
      </c>
      <c r="C64" s="41">
        <f t="shared" si="5"/>
        <v>875291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373</v>
      </c>
      <c r="D7" s="35">
        <v>0</v>
      </c>
      <c r="E7" s="35">
        <v>873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6">
        <v>15283</v>
      </c>
      <c r="C8" s="36">
        <v>15675</v>
      </c>
      <c r="D8" s="36">
        <v>147741</v>
      </c>
      <c r="E8" s="36">
        <v>155740</v>
      </c>
      <c r="F8" s="13">
        <f t="shared" ref="F8:F35" si="0">((E8*100)/D8)-100</f>
        <v>5.4142045877583058</v>
      </c>
      <c r="G8" s="1"/>
      <c r="H8" s="1"/>
      <c r="I8" s="1"/>
    </row>
    <row r="9" spans="1:12" x14ac:dyDescent="0.25">
      <c r="A9" s="8" t="s">
        <v>43</v>
      </c>
      <c r="B9" s="35">
        <v>12</v>
      </c>
      <c r="C9" s="35">
        <v>19</v>
      </c>
      <c r="D9" s="35">
        <v>74</v>
      </c>
      <c r="E9" s="35">
        <v>181</v>
      </c>
      <c r="F9" s="10">
        <f t="shared" si="0"/>
        <v>144.59459459459458</v>
      </c>
      <c r="G9" s="1"/>
      <c r="H9" s="1"/>
      <c r="I9" s="1"/>
    </row>
    <row r="10" spans="1:12" x14ac:dyDescent="0.25">
      <c r="A10" s="11" t="s">
        <v>44</v>
      </c>
      <c r="B10" s="36">
        <v>681</v>
      </c>
      <c r="C10" s="36">
        <v>981</v>
      </c>
      <c r="D10" s="36">
        <v>9717</v>
      </c>
      <c r="E10" s="36">
        <v>8590</v>
      </c>
      <c r="F10" s="17">
        <f t="shared" si="0"/>
        <v>-11.598229906349701</v>
      </c>
      <c r="G10" s="1"/>
      <c r="H10" s="1"/>
      <c r="I10" s="1"/>
    </row>
    <row r="11" spans="1:12" x14ac:dyDescent="0.25">
      <c r="A11" s="8" t="s">
        <v>45</v>
      </c>
      <c r="B11" s="35">
        <v>238865.02</v>
      </c>
      <c r="C11" s="35">
        <v>246678</v>
      </c>
      <c r="D11" s="35">
        <v>2921528.02</v>
      </c>
      <c r="E11" s="35">
        <v>2901671</v>
      </c>
      <c r="F11" s="10">
        <f t="shared" si="0"/>
        <v>-0.67967925907484528</v>
      </c>
      <c r="G11" s="1"/>
      <c r="H11" s="1"/>
      <c r="I11" s="1"/>
    </row>
    <row r="12" spans="1:12" x14ac:dyDescent="0.25">
      <c r="A12" s="11" t="s">
        <v>46</v>
      </c>
      <c r="B12" s="36">
        <v>12105</v>
      </c>
      <c r="C12" s="36">
        <v>14545</v>
      </c>
      <c r="D12" s="36">
        <v>123630</v>
      </c>
      <c r="E12" s="36">
        <v>140727</v>
      </c>
      <c r="F12" s="13">
        <f t="shared" si="0"/>
        <v>13.829167677748117</v>
      </c>
      <c r="G12" s="1"/>
      <c r="H12" s="1"/>
      <c r="I12" s="1"/>
    </row>
    <row r="13" spans="1:12" x14ac:dyDescent="0.25">
      <c r="A13" s="8" t="s">
        <v>47</v>
      </c>
      <c r="B13" s="35">
        <v>17873</v>
      </c>
      <c r="C13" s="35">
        <v>13739</v>
      </c>
      <c r="D13" s="35">
        <v>181388</v>
      </c>
      <c r="E13" s="35">
        <v>188622</v>
      </c>
      <c r="F13" s="10">
        <f t="shared" si="0"/>
        <v>3.9881359296094558</v>
      </c>
      <c r="G13" s="1"/>
      <c r="H13" s="1"/>
      <c r="I13" s="1"/>
    </row>
    <row r="14" spans="1:12" x14ac:dyDescent="0.25">
      <c r="A14" s="11" t="s">
        <v>48</v>
      </c>
      <c r="B14" s="36">
        <v>179692</v>
      </c>
      <c r="C14" s="36">
        <v>199939</v>
      </c>
      <c r="D14" s="36">
        <v>1908033</v>
      </c>
      <c r="E14" s="36">
        <v>2126024</v>
      </c>
      <c r="F14" s="13">
        <f t="shared" si="0"/>
        <v>11.42490722120634</v>
      </c>
      <c r="G14" s="1"/>
      <c r="H14" s="1"/>
      <c r="I14" s="1"/>
    </row>
    <row r="15" spans="1:12" x14ac:dyDescent="0.25">
      <c r="A15" s="8" t="s">
        <v>49</v>
      </c>
      <c r="B15" s="35">
        <v>45246</v>
      </c>
      <c r="C15" s="35">
        <v>47414</v>
      </c>
      <c r="D15" s="35">
        <v>450456</v>
      </c>
      <c r="E15" s="35">
        <v>475888</v>
      </c>
      <c r="F15" s="10">
        <f t="shared" si="0"/>
        <v>5.6458344433196572</v>
      </c>
      <c r="G15" s="1"/>
      <c r="H15" s="1"/>
      <c r="I15" s="1"/>
    </row>
    <row r="16" spans="1:12" x14ac:dyDescent="0.25">
      <c r="A16" s="11" t="s">
        <v>50</v>
      </c>
      <c r="B16" s="36">
        <v>4052</v>
      </c>
      <c r="C16" s="36">
        <v>1173</v>
      </c>
      <c r="D16" s="36">
        <v>34666</v>
      </c>
      <c r="E16" s="36">
        <v>39080</v>
      </c>
      <c r="F16" s="13">
        <f t="shared" si="0"/>
        <v>12.732937171868684</v>
      </c>
      <c r="G16" s="1"/>
      <c r="H16" s="1"/>
      <c r="I16" s="1"/>
    </row>
    <row r="17" spans="1:9" x14ac:dyDescent="0.25">
      <c r="A17" s="8" t="s">
        <v>51</v>
      </c>
      <c r="B17" s="35">
        <v>3622</v>
      </c>
      <c r="C17" s="35">
        <v>7312</v>
      </c>
      <c r="D17" s="35">
        <v>39289</v>
      </c>
      <c r="E17" s="35">
        <v>64119</v>
      </c>
      <c r="F17" s="10">
        <f t="shared" si="0"/>
        <v>63.198350683397393</v>
      </c>
      <c r="G17" s="1"/>
      <c r="H17" s="1"/>
      <c r="I17" s="1"/>
    </row>
    <row r="18" spans="1:9" x14ac:dyDescent="0.25">
      <c r="A18" s="11" t="s">
        <v>52</v>
      </c>
      <c r="B18" s="36">
        <v>1136</v>
      </c>
      <c r="C18" s="36">
        <v>1210</v>
      </c>
      <c r="D18" s="36">
        <v>9099</v>
      </c>
      <c r="E18" s="36">
        <v>8937</v>
      </c>
      <c r="F18" s="13">
        <f t="shared" si="0"/>
        <v>-1.7804154302670554</v>
      </c>
      <c r="G18" s="1"/>
      <c r="H18" s="1"/>
      <c r="I18" s="1"/>
    </row>
    <row r="19" spans="1:9" x14ac:dyDescent="0.25">
      <c r="A19" s="8" t="s">
        <v>53</v>
      </c>
      <c r="B19" s="35">
        <v>0</v>
      </c>
      <c r="C19" s="35">
        <v>188</v>
      </c>
      <c r="D19" s="35">
        <v>114</v>
      </c>
      <c r="E19" s="35">
        <v>348</v>
      </c>
      <c r="F19" s="10">
        <f t="shared" si="0"/>
        <v>205.26315789473682</v>
      </c>
      <c r="G19" s="1"/>
      <c r="H19" s="1"/>
      <c r="I19" s="1"/>
    </row>
    <row r="20" spans="1:9" x14ac:dyDescent="0.25">
      <c r="A20" s="11" t="s">
        <v>54</v>
      </c>
      <c r="B20" s="36">
        <v>279</v>
      </c>
      <c r="C20" s="36">
        <v>1112</v>
      </c>
      <c r="D20" s="36">
        <v>4767</v>
      </c>
      <c r="E20" s="36">
        <v>7072</v>
      </c>
      <c r="F20" s="13">
        <f t="shared" si="0"/>
        <v>48.353262009649683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102252</v>
      </c>
      <c r="C22" s="36">
        <v>123754</v>
      </c>
      <c r="D22" s="36">
        <v>1108546</v>
      </c>
      <c r="E22" s="36">
        <v>1188886</v>
      </c>
      <c r="F22" s="13">
        <f t="shared" si="0"/>
        <v>7.2473311887824252</v>
      </c>
      <c r="G22" s="1"/>
      <c r="H22" s="1"/>
      <c r="I22" s="1"/>
    </row>
    <row r="23" spans="1:9" x14ac:dyDescent="0.25">
      <c r="A23" s="8" t="s">
        <v>57</v>
      </c>
      <c r="B23" s="35">
        <v>21949</v>
      </c>
      <c r="C23" s="35">
        <v>116</v>
      </c>
      <c r="D23" s="35">
        <v>223210</v>
      </c>
      <c r="E23" s="35">
        <v>320860</v>
      </c>
      <c r="F23" s="10">
        <f t="shared" si="0"/>
        <v>43.748039962367272</v>
      </c>
      <c r="G23" s="1"/>
      <c r="H23" s="1"/>
      <c r="I23" s="1"/>
    </row>
    <row r="24" spans="1:9" x14ac:dyDescent="0.25">
      <c r="A24" s="11" t="s">
        <v>58</v>
      </c>
      <c r="B24" s="36">
        <v>2367</v>
      </c>
      <c r="C24" s="36">
        <v>2719</v>
      </c>
      <c r="D24" s="36">
        <v>28642</v>
      </c>
      <c r="E24" s="36">
        <v>34414</v>
      </c>
      <c r="F24" s="13">
        <f t="shared" si="0"/>
        <v>20.152224006703449</v>
      </c>
      <c r="G24" s="1"/>
      <c r="H24" s="1"/>
      <c r="I24" s="1"/>
    </row>
    <row r="25" spans="1:9" x14ac:dyDescent="0.25">
      <c r="A25" s="8" t="s">
        <v>59</v>
      </c>
      <c r="B25" s="35">
        <v>1262</v>
      </c>
      <c r="C25" s="35">
        <v>1824</v>
      </c>
      <c r="D25" s="35">
        <v>15557</v>
      </c>
      <c r="E25" s="35">
        <v>19016</v>
      </c>
      <c r="F25" s="10">
        <f t="shared" si="0"/>
        <v>22.234363951918752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3</v>
      </c>
      <c r="D26" s="36">
        <v>0</v>
      </c>
      <c r="E26" s="36">
        <v>16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4</v>
      </c>
      <c r="E27" s="35">
        <v>5</v>
      </c>
      <c r="F27" s="18">
        <f t="shared" si="0"/>
        <v>25</v>
      </c>
      <c r="G27" s="1"/>
      <c r="H27" s="1"/>
      <c r="I27" s="1"/>
    </row>
    <row r="28" spans="1:9" x14ac:dyDescent="0.25">
      <c r="A28" s="11" t="s">
        <v>62</v>
      </c>
      <c r="B28" s="36">
        <v>40852</v>
      </c>
      <c r="C28" s="36">
        <v>41812</v>
      </c>
      <c r="D28" s="36">
        <v>418253</v>
      </c>
      <c r="E28" s="36">
        <v>425789</v>
      </c>
      <c r="F28" s="13">
        <f t="shared" si="0"/>
        <v>1.801780262185801</v>
      </c>
      <c r="G28" s="1"/>
      <c r="H28" s="1"/>
      <c r="I28" s="1"/>
    </row>
    <row r="29" spans="1:9" x14ac:dyDescent="0.25">
      <c r="A29" s="8" t="s">
        <v>63</v>
      </c>
      <c r="B29" s="35">
        <v>8</v>
      </c>
      <c r="C29" s="35">
        <v>8</v>
      </c>
      <c r="D29" s="35">
        <v>94</v>
      </c>
      <c r="E29" s="35">
        <v>116</v>
      </c>
      <c r="F29" s="10">
        <f t="shared" si="0"/>
        <v>23.40425531914893</v>
      </c>
      <c r="G29" s="1"/>
      <c r="H29" s="1"/>
      <c r="I29" s="1"/>
    </row>
    <row r="30" spans="1:9" x14ac:dyDescent="0.25">
      <c r="A30" s="11" t="s">
        <v>64</v>
      </c>
      <c r="B30" s="36">
        <v>10311</v>
      </c>
      <c r="C30" s="36">
        <v>11336</v>
      </c>
      <c r="D30" s="36">
        <v>106029</v>
      </c>
      <c r="E30" s="36">
        <v>111005</v>
      </c>
      <c r="F30" s="13">
        <f t="shared" si="0"/>
        <v>4.6930556734478301</v>
      </c>
      <c r="G30" s="1"/>
      <c r="H30" s="1"/>
      <c r="I30" s="1"/>
    </row>
    <row r="31" spans="1:9" x14ac:dyDescent="0.25">
      <c r="A31" s="8" t="s">
        <v>65</v>
      </c>
      <c r="B31" s="35">
        <v>1706.5</v>
      </c>
      <c r="C31" s="35">
        <v>1009.5</v>
      </c>
      <c r="D31" s="35">
        <v>8005</v>
      </c>
      <c r="E31" s="35">
        <v>6963</v>
      </c>
      <c r="F31" s="10">
        <f t="shared" si="0"/>
        <v>-13.016864459712679</v>
      </c>
      <c r="G31" s="1"/>
      <c r="H31" s="1"/>
      <c r="I31" s="1"/>
    </row>
    <row r="32" spans="1:9" x14ac:dyDescent="0.25">
      <c r="A32" s="11" t="s">
        <v>66</v>
      </c>
      <c r="B32" s="36">
        <v>203734</v>
      </c>
      <c r="C32" s="36">
        <v>233513</v>
      </c>
      <c r="D32" s="36">
        <v>2203372</v>
      </c>
      <c r="E32" s="36">
        <v>2398968</v>
      </c>
      <c r="F32" s="13">
        <f t="shared" si="0"/>
        <v>8.8771210671643246</v>
      </c>
      <c r="G32" s="1"/>
      <c r="H32" s="1"/>
      <c r="I32" s="1"/>
    </row>
    <row r="33" spans="1:9" x14ac:dyDescent="0.25">
      <c r="A33" s="8" t="s">
        <v>67</v>
      </c>
      <c r="B33" s="35">
        <v>16839</v>
      </c>
      <c r="C33" s="35">
        <v>18946</v>
      </c>
      <c r="D33" s="35">
        <v>188272</v>
      </c>
      <c r="E33" s="35">
        <v>208643</v>
      </c>
      <c r="F33" s="10">
        <f t="shared" si="0"/>
        <v>10.819983853148642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0</v>
      </c>
      <c r="E34" s="36">
        <v>131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920126.52</v>
      </c>
      <c r="C35" s="15">
        <f t="shared" ref="C35:E35" si="1">SUM(C7:C34)</f>
        <v>985398.5</v>
      </c>
      <c r="D35" s="15">
        <f t="shared" si="1"/>
        <v>10130486.02</v>
      </c>
      <c r="E35" s="15">
        <f t="shared" si="1"/>
        <v>10832684</v>
      </c>
      <c r="F35" s="16">
        <f t="shared" si="0"/>
        <v>6.9315329848310654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873</v>
      </c>
      <c r="C38" s="41">
        <f>D7</f>
        <v>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2901671</v>
      </c>
      <c r="G38" s="42">
        <f>LOOKUP(E38,$A$38:$A$65,$C$38:$C$65)</f>
        <v>2921528.02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155740</v>
      </c>
      <c r="C39" s="41">
        <f t="shared" ref="C39:C65" si="5">D8</f>
        <v>147741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2398968</v>
      </c>
      <c r="G39" s="42">
        <f t="shared" ref="G39:G65" si="8">LOOKUP(E39,$A$38:$A$65,$C$38:$C$65)</f>
        <v>2203372</v>
      </c>
    </row>
    <row r="40" spans="1:9" x14ac:dyDescent="0.25">
      <c r="A40" s="42" t="str">
        <f t="shared" si="3"/>
        <v>ALMERIA</v>
      </c>
      <c r="B40" s="41">
        <f t="shared" si="4"/>
        <v>181</v>
      </c>
      <c r="C40" s="41">
        <f t="shared" si="5"/>
        <v>74</v>
      </c>
      <c r="D40" s="41">
        <f t="shared" si="6"/>
        <v>23</v>
      </c>
      <c r="E40" s="42" t="str">
        <f t="shared" si="2"/>
        <v>BARCELONA</v>
      </c>
      <c r="F40" s="42">
        <f t="shared" si="7"/>
        <v>2126024</v>
      </c>
      <c r="G40" s="42">
        <f t="shared" si="8"/>
        <v>1908033</v>
      </c>
    </row>
    <row r="41" spans="1:9" x14ac:dyDescent="0.25">
      <c r="A41" s="42" t="str">
        <f t="shared" si="3"/>
        <v>AVILES</v>
      </c>
      <c r="B41" s="41">
        <f t="shared" si="4"/>
        <v>8590</v>
      </c>
      <c r="C41" s="41">
        <f t="shared" si="5"/>
        <v>9717</v>
      </c>
      <c r="D41" s="41">
        <f t="shared" si="6"/>
        <v>18</v>
      </c>
      <c r="E41" s="42" t="str">
        <f t="shared" si="2"/>
        <v>LAS PALMAS</v>
      </c>
      <c r="F41" s="42">
        <f t="shared" si="7"/>
        <v>1188886</v>
      </c>
      <c r="G41" s="42">
        <f t="shared" si="8"/>
        <v>1108546</v>
      </c>
    </row>
    <row r="42" spans="1:9" x14ac:dyDescent="0.25">
      <c r="A42" s="42" t="str">
        <f t="shared" si="3"/>
        <v>BAHIA DE ALGECIRAS</v>
      </c>
      <c r="B42" s="41">
        <f t="shared" si="4"/>
        <v>2901671</v>
      </c>
      <c r="C42" s="41">
        <f t="shared" si="5"/>
        <v>2921528.02</v>
      </c>
      <c r="D42" s="41">
        <f t="shared" si="6"/>
        <v>1</v>
      </c>
      <c r="E42" s="42" t="str">
        <f t="shared" si="2"/>
        <v>BILBAO</v>
      </c>
      <c r="F42" s="42">
        <f t="shared" si="7"/>
        <v>475888</v>
      </c>
      <c r="G42" s="42">
        <f t="shared" si="8"/>
        <v>450456</v>
      </c>
    </row>
    <row r="43" spans="1:9" x14ac:dyDescent="0.25">
      <c r="A43" s="42" t="str">
        <f t="shared" si="3"/>
        <v>BAHIA DE CADIZ</v>
      </c>
      <c r="B43" s="41">
        <f t="shared" si="4"/>
        <v>140727</v>
      </c>
      <c r="C43" s="41">
        <f t="shared" si="5"/>
        <v>123630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425789</v>
      </c>
      <c r="G43" s="42">
        <f t="shared" si="8"/>
        <v>418253</v>
      </c>
    </row>
    <row r="44" spans="1:9" x14ac:dyDescent="0.25">
      <c r="A44" s="42" t="str">
        <f t="shared" si="3"/>
        <v>BALEARES</v>
      </c>
      <c r="B44" s="41">
        <f t="shared" si="4"/>
        <v>188622</v>
      </c>
      <c r="C44" s="41">
        <f t="shared" si="5"/>
        <v>181388</v>
      </c>
      <c r="D44" s="41">
        <f t="shared" si="6"/>
        <v>9</v>
      </c>
      <c r="E44" s="42" t="str">
        <f t="shared" si="2"/>
        <v>MALAGA</v>
      </c>
      <c r="F44" s="42">
        <f t="shared" si="7"/>
        <v>320860</v>
      </c>
      <c r="G44" s="42">
        <f t="shared" si="8"/>
        <v>223210</v>
      </c>
    </row>
    <row r="45" spans="1:9" x14ac:dyDescent="0.25">
      <c r="A45" s="42" t="str">
        <f t="shared" si="3"/>
        <v>BARCELONA</v>
      </c>
      <c r="B45" s="41">
        <f t="shared" si="4"/>
        <v>2126024</v>
      </c>
      <c r="C45" s="41">
        <f t="shared" si="5"/>
        <v>1908033</v>
      </c>
      <c r="D45" s="41">
        <f t="shared" si="6"/>
        <v>3</v>
      </c>
      <c r="E45" s="42" t="str">
        <f t="shared" si="2"/>
        <v>VIGO</v>
      </c>
      <c r="F45" s="42">
        <f t="shared" si="7"/>
        <v>208643</v>
      </c>
      <c r="G45" s="42">
        <f t="shared" si="8"/>
        <v>188272</v>
      </c>
    </row>
    <row r="46" spans="1:9" x14ac:dyDescent="0.25">
      <c r="A46" s="42" t="str">
        <f t="shared" si="3"/>
        <v>BILBAO</v>
      </c>
      <c r="B46" s="41">
        <f t="shared" si="4"/>
        <v>475888</v>
      </c>
      <c r="C46" s="41">
        <f t="shared" si="5"/>
        <v>450456</v>
      </c>
      <c r="D46" s="41">
        <f t="shared" si="6"/>
        <v>5</v>
      </c>
      <c r="E46" s="42" t="str">
        <f t="shared" si="2"/>
        <v>BALEARES</v>
      </c>
      <c r="F46" s="42">
        <f t="shared" si="7"/>
        <v>188622</v>
      </c>
      <c r="G46" s="42">
        <f t="shared" si="8"/>
        <v>181388</v>
      </c>
    </row>
    <row r="47" spans="1:9" x14ac:dyDescent="0.25">
      <c r="A47" s="42" t="str">
        <f t="shared" si="3"/>
        <v>CARTAGENA</v>
      </c>
      <c r="B47" s="41">
        <f t="shared" si="4"/>
        <v>39080</v>
      </c>
      <c r="C47" s="41">
        <f t="shared" si="5"/>
        <v>34666</v>
      </c>
      <c r="D47" s="41">
        <f t="shared" si="6"/>
        <v>14</v>
      </c>
      <c r="E47" s="42" t="str">
        <f t="shared" si="2"/>
        <v>ALICANTE</v>
      </c>
      <c r="F47" s="42">
        <f t="shared" si="7"/>
        <v>155740</v>
      </c>
      <c r="G47" s="42">
        <f t="shared" si="8"/>
        <v>147741</v>
      </c>
    </row>
    <row r="48" spans="1:9" x14ac:dyDescent="0.25">
      <c r="A48" s="42" t="str">
        <f t="shared" si="3"/>
        <v>CASTELLON</v>
      </c>
      <c r="B48" s="41">
        <f t="shared" si="4"/>
        <v>64119</v>
      </c>
      <c r="C48" s="41">
        <f t="shared" si="5"/>
        <v>39289</v>
      </c>
      <c r="D48" s="41">
        <f t="shared" si="6"/>
        <v>13</v>
      </c>
      <c r="E48" s="42" t="str">
        <f t="shared" si="2"/>
        <v>BAHIA DE CADIZ</v>
      </c>
      <c r="F48" s="42">
        <f t="shared" si="7"/>
        <v>140727</v>
      </c>
      <c r="G48" s="42">
        <f t="shared" si="8"/>
        <v>123630</v>
      </c>
    </row>
    <row r="49" spans="1:7" x14ac:dyDescent="0.25">
      <c r="A49" s="42" t="str">
        <f t="shared" si="3"/>
        <v>CEUTA</v>
      </c>
      <c r="B49" s="41">
        <f t="shared" si="4"/>
        <v>8937</v>
      </c>
      <c r="C49" s="41">
        <f t="shared" si="5"/>
        <v>9099</v>
      </c>
      <c r="D49" s="41">
        <f t="shared" si="6"/>
        <v>17</v>
      </c>
      <c r="E49" s="42" t="str">
        <f t="shared" si="2"/>
        <v>SEVILLA</v>
      </c>
      <c r="F49" s="42">
        <f t="shared" si="7"/>
        <v>111005</v>
      </c>
      <c r="G49" s="42">
        <f t="shared" si="8"/>
        <v>106029</v>
      </c>
    </row>
    <row r="50" spans="1:7" x14ac:dyDescent="0.25">
      <c r="A50" s="42" t="str">
        <f t="shared" si="3"/>
        <v>FERROL-SAN CIBRAO</v>
      </c>
      <c r="B50" s="41">
        <f t="shared" si="4"/>
        <v>348</v>
      </c>
      <c r="C50" s="41">
        <f t="shared" si="5"/>
        <v>114</v>
      </c>
      <c r="D50" s="41">
        <f t="shared" si="6"/>
        <v>22</v>
      </c>
      <c r="E50" s="42" t="str">
        <f t="shared" si="2"/>
        <v>CASTELLON</v>
      </c>
      <c r="F50" s="42">
        <f t="shared" si="7"/>
        <v>64119</v>
      </c>
      <c r="G50" s="42">
        <f t="shared" si="8"/>
        <v>39289</v>
      </c>
    </row>
    <row r="51" spans="1:7" x14ac:dyDescent="0.25">
      <c r="A51" s="42" t="str">
        <f t="shared" si="3"/>
        <v>GIJON</v>
      </c>
      <c r="B51" s="41">
        <f t="shared" si="4"/>
        <v>7072</v>
      </c>
      <c r="C51" s="41">
        <f t="shared" si="5"/>
        <v>4767</v>
      </c>
      <c r="D51" s="41">
        <f t="shared" si="6"/>
        <v>19</v>
      </c>
      <c r="E51" s="42" t="str">
        <f t="shared" si="2"/>
        <v>CARTAGENA</v>
      </c>
      <c r="F51" s="42">
        <f t="shared" si="7"/>
        <v>39080</v>
      </c>
      <c r="G51" s="42">
        <f t="shared" si="8"/>
        <v>34666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34414</v>
      </c>
      <c r="G52" s="42">
        <f t="shared" si="8"/>
        <v>28642</v>
      </c>
    </row>
    <row r="53" spans="1:7" x14ac:dyDescent="0.25">
      <c r="A53" s="42" t="str">
        <f t="shared" si="3"/>
        <v>LAS PALMAS</v>
      </c>
      <c r="B53" s="41">
        <f t="shared" si="4"/>
        <v>1188886</v>
      </c>
      <c r="C53" s="41">
        <f t="shared" si="5"/>
        <v>1108546</v>
      </c>
      <c r="D53" s="41">
        <f t="shared" si="6"/>
        <v>4</v>
      </c>
      <c r="E53" s="42" t="str">
        <f t="shared" si="2"/>
        <v>MELILLA</v>
      </c>
      <c r="F53" s="42">
        <f t="shared" si="7"/>
        <v>19016</v>
      </c>
      <c r="G53" s="42">
        <f t="shared" si="8"/>
        <v>15557</v>
      </c>
    </row>
    <row r="54" spans="1:7" x14ac:dyDescent="0.25">
      <c r="A54" s="42" t="str">
        <f t="shared" si="3"/>
        <v>MALAGA</v>
      </c>
      <c r="B54" s="41">
        <f t="shared" si="4"/>
        <v>320860</v>
      </c>
      <c r="C54" s="41">
        <f t="shared" si="5"/>
        <v>223210</v>
      </c>
      <c r="D54" s="41">
        <f t="shared" si="6"/>
        <v>7</v>
      </c>
      <c r="E54" s="42" t="str">
        <f t="shared" si="2"/>
        <v>CEUTA</v>
      </c>
      <c r="F54" s="42">
        <f t="shared" si="7"/>
        <v>8937</v>
      </c>
      <c r="G54" s="42">
        <f t="shared" si="8"/>
        <v>9099</v>
      </c>
    </row>
    <row r="55" spans="1:7" x14ac:dyDescent="0.25">
      <c r="A55" s="42" t="str">
        <f t="shared" si="3"/>
        <v>MARIN Y RIA DE PONTEVEDRA</v>
      </c>
      <c r="B55" s="41">
        <f t="shared" si="4"/>
        <v>34414</v>
      </c>
      <c r="C55" s="41">
        <f t="shared" si="5"/>
        <v>28642</v>
      </c>
      <c r="D55" s="41">
        <f t="shared" si="6"/>
        <v>15</v>
      </c>
      <c r="E55" s="42" t="str">
        <f t="shared" si="2"/>
        <v>AVILES</v>
      </c>
      <c r="F55" s="42">
        <f t="shared" ref="F55:F65" si="9">LOOKUP(E55,$A$38:$A$65,$B$38:$B$65)</f>
        <v>8590</v>
      </c>
      <c r="G55" s="42">
        <f t="shared" si="8"/>
        <v>9717</v>
      </c>
    </row>
    <row r="56" spans="1:7" x14ac:dyDescent="0.25">
      <c r="A56" s="42" t="str">
        <f t="shared" si="3"/>
        <v>MELILLA</v>
      </c>
      <c r="B56" s="41">
        <f t="shared" si="4"/>
        <v>19016</v>
      </c>
      <c r="C56" s="41">
        <f t="shared" si="5"/>
        <v>15557</v>
      </c>
      <c r="D56" s="41">
        <f t="shared" si="6"/>
        <v>16</v>
      </c>
      <c r="E56" s="42" t="str">
        <f t="shared" si="2"/>
        <v>GIJON</v>
      </c>
      <c r="F56" s="42">
        <f t="shared" si="9"/>
        <v>7072</v>
      </c>
      <c r="G56" s="42">
        <f t="shared" si="8"/>
        <v>4767</v>
      </c>
    </row>
    <row r="57" spans="1:7" x14ac:dyDescent="0.25">
      <c r="A57" s="42" t="str">
        <f t="shared" si="3"/>
        <v>MOTRIL</v>
      </c>
      <c r="B57" s="41">
        <f t="shared" si="4"/>
        <v>16</v>
      </c>
      <c r="C57" s="41">
        <f t="shared" si="5"/>
        <v>0</v>
      </c>
      <c r="D57" s="41">
        <f t="shared" si="6"/>
        <v>26</v>
      </c>
      <c r="E57" s="42" t="str">
        <f t="shared" si="2"/>
        <v>TARRAGONA</v>
      </c>
      <c r="F57" s="42">
        <f t="shared" si="9"/>
        <v>6963</v>
      </c>
      <c r="G57" s="42">
        <f t="shared" si="8"/>
        <v>8005</v>
      </c>
    </row>
    <row r="58" spans="1:7" x14ac:dyDescent="0.25">
      <c r="A58" s="42" t="str">
        <f t="shared" si="3"/>
        <v>PASAIA</v>
      </c>
      <c r="B58" s="41">
        <f t="shared" si="4"/>
        <v>5</v>
      </c>
      <c r="C58" s="41">
        <f t="shared" si="5"/>
        <v>4</v>
      </c>
      <c r="D58" s="41">
        <f t="shared" si="6"/>
        <v>27</v>
      </c>
      <c r="E58" s="42" t="str">
        <f t="shared" si="2"/>
        <v>A CORUÑA</v>
      </c>
      <c r="F58" s="42">
        <f t="shared" si="9"/>
        <v>873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425789</v>
      </c>
      <c r="C59" s="41">
        <f t="shared" si="5"/>
        <v>418253</v>
      </c>
      <c r="D59" s="41">
        <f t="shared" si="6"/>
        <v>6</v>
      </c>
      <c r="E59" s="42" t="str">
        <f t="shared" si="2"/>
        <v>FERROL-SAN CIBRAO</v>
      </c>
      <c r="F59" s="42">
        <f t="shared" si="9"/>
        <v>348</v>
      </c>
      <c r="G59" s="42">
        <f t="shared" si="8"/>
        <v>114</v>
      </c>
    </row>
    <row r="60" spans="1:7" x14ac:dyDescent="0.25">
      <c r="A60" s="42" t="str">
        <f t="shared" si="3"/>
        <v>SANTANDER</v>
      </c>
      <c r="B60" s="41">
        <f t="shared" si="4"/>
        <v>116</v>
      </c>
      <c r="C60" s="41">
        <f t="shared" si="5"/>
        <v>94</v>
      </c>
      <c r="D60" s="41">
        <f t="shared" si="6"/>
        <v>25</v>
      </c>
      <c r="E60" s="42" t="str">
        <f t="shared" si="2"/>
        <v>ALMERIA</v>
      </c>
      <c r="F60" s="42">
        <f t="shared" si="9"/>
        <v>181</v>
      </c>
      <c r="G60" s="42">
        <f t="shared" si="8"/>
        <v>74</v>
      </c>
    </row>
    <row r="61" spans="1:7" x14ac:dyDescent="0.25">
      <c r="A61" s="42" t="str">
        <f t="shared" si="3"/>
        <v>SEVILLA</v>
      </c>
      <c r="B61" s="41">
        <f t="shared" si="4"/>
        <v>111005</v>
      </c>
      <c r="C61" s="41">
        <f t="shared" si="5"/>
        <v>106029</v>
      </c>
      <c r="D61" s="41">
        <f t="shared" si="6"/>
        <v>12</v>
      </c>
      <c r="E61" s="42" t="str">
        <f t="shared" si="2"/>
        <v>VILAGARCIA</v>
      </c>
      <c r="F61" s="42">
        <f t="shared" si="9"/>
        <v>131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6963</v>
      </c>
      <c r="C62" s="41">
        <f t="shared" si="5"/>
        <v>8005</v>
      </c>
      <c r="D62" s="41">
        <f t="shared" si="6"/>
        <v>20</v>
      </c>
      <c r="E62" s="42" t="str">
        <f t="shared" si="2"/>
        <v>SANTANDER</v>
      </c>
      <c r="F62" s="42">
        <f t="shared" si="9"/>
        <v>116</v>
      </c>
      <c r="G62" s="42">
        <f t="shared" si="8"/>
        <v>94</v>
      </c>
    </row>
    <row r="63" spans="1:7" x14ac:dyDescent="0.25">
      <c r="A63" s="42" t="str">
        <f t="shared" si="3"/>
        <v>VALENCIA</v>
      </c>
      <c r="B63" s="41">
        <f t="shared" si="4"/>
        <v>2398968</v>
      </c>
      <c r="C63" s="41">
        <f t="shared" si="5"/>
        <v>2203372</v>
      </c>
      <c r="D63" s="41">
        <f t="shared" si="6"/>
        <v>2</v>
      </c>
      <c r="E63" s="42" t="str">
        <f t="shared" si="2"/>
        <v>MOTRIL</v>
      </c>
      <c r="F63" s="42">
        <f t="shared" si="9"/>
        <v>16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208643</v>
      </c>
      <c r="C64" s="41">
        <f t="shared" si="5"/>
        <v>188272</v>
      </c>
      <c r="D64" s="41">
        <f t="shared" si="6"/>
        <v>8</v>
      </c>
      <c r="E64" s="42" t="str">
        <f t="shared" si="2"/>
        <v>PASAIA</v>
      </c>
      <c r="F64" s="42">
        <f t="shared" si="9"/>
        <v>5</v>
      </c>
      <c r="G64" s="42">
        <f t="shared" si="8"/>
        <v>4</v>
      </c>
    </row>
    <row r="65" spans="1:7" x14ac:dyDescent="0.25">
      <c r="A65" s="42" t="str">
        <f t="shared" si="3"/>
        <v>VILAGARCIA</v>
      </c>
      <c r="B65" s="41">
        <f t="shared" si="4"/>
        <v>131</v>
      </c>
      <c r="C65" s="41">
        <f t="shared" si="5"/>
        <v>0</v>
      </c>
      <c r="D65" s="41">
        <f t="shared" si="6"/>
        <v>24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39</v>
      </c>
      <c r="C8" s="38">
        <v>0</v>
      </c>
      <c r="D8" s="38">
        <v>39</v>
      </c>
      <c r="E8" s="38">
        <v>4</v>
      </c>
      <c r="F8" s="13">
        <f t="shared" ref="F8:F35" si="0">((E8*100)/D8)-100</f>
        <v>-89.743589743589737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181649.01</v>
      </c>
      <c r="C11" s="37">
        <v>228858</v>
      </c>
      <c r="D11" s="37">
        <v>2683645.9700000002</v>
      </c>
      <c r="E11" s="37">
        <v>2570425</v>
      </c>
      <c r="F11" s="10">
        <f t="shared" si="0"/>
        <v>-4.21892348192263</v>
      </c>
      <c r="G11" s="1"/>
      <c r="H11" s="1"/>
      <c r="I11" s="1"/>
    </row>
    <row r="12" spans="1:12" x14ac:dyDescent="0.25">
      <c r="A12" s="11" t="s">
        <v>46</v>
      </c>
      <c r="B12" s="38">
        <v>0</v>
      </c>
      <c r="C12" s="38">
        <v>881</v>
      </c>
      <c r="D12" s="38">
        <v>14147</v>
      </c>
      <c r="E12" s="38">
        <v>21978</v>
      </c>
      <c r="F12" s="13">
        <f t="shared" si="0"/>
        <v>55.354492118470347</v>
      </c>
      <c r="G12" s="1"/>
      <c r="H12" s="1"/>
      <c r="I12" s="1"/>
    </row>
    <row r="13" spans="1:12" x14ac:dyDescent="0.25">
      <c r="A13" s="8" t="s">
        <v>47</v>
      </c>
      <c r="B13" s="37">
        <v>58</v>
      </c>
      <c r="C13" s="37">
        <v>30</v>
      </c>
      <c r="D13" s="37">
        <v>2290</v>
      </c>
      <c r="E13" s="37">
        <v>638</v>
      </c>
      <c r="F13" s="10">
        <f t="shared" si="0"/>
        <v>-72.139737991266372</v>
      </c>
      <c r="G13" s="1"/>
      <c r="H13" s="1"/>
      <c r="I13" s="1"/>
    </row>
    <row r="14" spans="1:12" x14ac:dyDescent="0.25">
      <c r="A14" s="11" t="s">
        <v>48</v>
      </c>
      <c r="B14" s="38">
        <v>63275</v>
      </c>
      <c r="C14" s="38">
        <v>71906</v>
      </c>
      <c r="D14" s="38">
        <v>650490</v>
      </c>
      <c r="E14" s="38">
        <v>786784</v>
      </c>
      <c r="F14" s="13">
        <f t="shared" si="0"/>
        <v>20.952512721179417</v>
      </c>
      <c r="G14" s="1"/>
      <c r="H14" s="1"/>
      <c r="I14" s="1"/>
    </row>
    <row r="15" spans="1:12" x14ac:dyDescent="0.25">
      <c r="A15" s="8" t="s">
        <v>49</v>
      </c>
      <c r="B15" s="37">
        <v>693</v>
      </c>
      <c r="C15" s="37">
        <v>547</v>
      </c>
      <c r="D15" s="37">
        <v>7442</v>
      </c>
      <c r="E15" s="37">
        <v>7582</v>
      </c>
      <c r="F15" s="10">
        <f t="shared" si="0"/>
        <v>1.8812147272238633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521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4</v>
      </c>
      <c r="C17" s="37">
        <v>0</v>
      </c>
      <c r="D17" s="37">
        <v>626</v>
      </c>
      <c r="E17" s="37">
        <v>127</v>
      </c>
      <c r="F17" s="10">
        <f t="shared" si="0"/>
        <v>-79.712460063897765</v>
      </c>
      <c r="G17" s="1"/>
      <c r="H17" s="1"/>
      <c r="I17" s="1"/>
    </row>
    <row r="18" spans="1:9" x14ac:dyDescent="0.25">
      <c r="A18" s="11" t="s">
        <v>52</v>
      </c>
      <c r="B18" s="38">
        <v>57</v>
      </c>
      <c r="C18" s="38">
        <v>0</v>
      </c>
      <c r="D18" s="38">
        <v>297</v>
      </c>
      <c r="E18" s="38">
        <v>40</v>
      </c>
      <c r="F18" s="17">
        <f t="shared" si="0"/>
        <v>-86.531986531986533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53819</v>
      </c>
      <c r="C22" s="38">
        <v>75349</v>
      </c>
      <c r="D22" s="38">
        <v>635827</v>
      </c>
      <c r="E22" s="38">
        <v>702750</v>
      </c>
      <c r="F22" s="13">
        <f t="shared" si="0"/>
        <v>10.525347303590436</v>
      </c>
      <c r="G22" s="1"/>
      <c r="H22" s="1"/>
      <c r="I22" s="1"/>
    </row>
    <row r="23" spans="1:9" x14ac:dyDescent="0.25">
      <c r="A23" s="8" t="s">
        <v>57</v>
      </c>
      <c r="B23" s="37">
        <v>21535</v>
      </c>
      <c r="C23" s="37">
        <v>0</v>
      </c>
      <c r="D23" s="37">
        <v>220634</v>
      </c>
      <c r="E23" s="37">
        <v>310913</v>
      </c>
      <c r="F23" s="10">
        <f t="shared" si="0"/>
        <v>40.917990880825272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22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0</v>
      </c>
      <c r="E26" s="38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1973</v>
      </c>
      <c r="C28" s="38">
        <v>2026</v>
      </c>
      <c r="D28" s="38">
        <v>29587</v>
      </c>
      <c r="E28" s="38">
        <v>20546</v>
      </c>
      <c r="F28" s="13">
        <f t="shared" si="0"/>
        <v>-30.557339372021502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1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31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37">
        <v>268</v>
      </c>
      <c r="C31" s="37">
        <v>0</v>
      </c>
      <c r="D31" s="37">
        <v>1295.5</v>
      </c>
      <c r="E31" s="37">
        <v>1054</v>
      </c>
      <c r="F31" s="10">
        <f t="shared" si="0"/>
        <v>-18.64145117715168</v>
      </c>
      <c r="G31" s="1"/>
      <c r="H31" s="1"/>
      <c r="I31" s="1"/>
    </row>
    <row r="32" spans="1:9" x14ac:dyDescent="0.25">
      <c r="A32" s="11" t="s">
        <v>66</v>
      </c>
      <c r="B32" s="38">
        <v>61320</v>
      </c>
      <c r="C32" s="38">
        <v>66382</v>
      </c>
      <c r="D32" s="38">
        <v>625762</v>
      </c>
      <c r="E32" s="38">
        <v>729816</v>
      </c>
      <c r="F32" s="13">
        <f t="shared" si="0"/>
        <v>16.628366695325056</v>
      </c>
      <c r="G32" s="1"/>
      <c r="H32" s="1"/>
      <c r="I32" s="1"/>
    </row>
    <row r="33" spans="1:9" x14ac:dyDescent="0.25">
      <c r="A33" s="8" t="s">
        <v>67</v>
      </c>
      <c r="B33" s="37">
        <v>155</v>
      </c>
      <c r="C33" s="37">
        <v>226</v>
      </c>
      <c r="D33" s="37">
        <v>3613</v>
      </c>
      <c r="E33" s="37">
        <v>3030</v>
      </c>
      <c r="F33" s="10">
        <f t="shared" si="0"/>
        <v>-16.136174923885974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384845.01</v>
      </c>
      <c r="C35" s="15">
        <f t="shared" ref="C35:E35" si="1">SUM(C7:C34)</f>
        <v>446205</v>
      </c>
      <c r="D35" s="15">
        <f t="shared" si="1"/>
        <v>4875726.4700000007</v>
      </c>
      <c r="E35" s="15">
        <f t="shared" si="1"/>
        <v>5156233</v>
      </c>
      <c r="F35" s="16">
        <f t="shared" si="0"/>
        <v>5.7531227751584595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2570425</v>
      </c>
      <c r="G38" s="42">
        <f>LOOKUP(E38,$A$38:$A$65,$C$38:$C$65)</f>
        <v>2683645.9700000002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</v>
      </c>
      <c r="C39" s="41">
        <f t="shared" ref="C39:C65" si="5">D8</f>
        <v>39</v>
      </c>
      <c r="D39" s="41">
        <f t="shared" ref="D39:D65" si="6">_xlfn.RANK.EQ(B39,$B$38:$B$65)+COUNTIF($B$38:$B$65,B39)-1</f>
        <v>16</v>
      </c>
      <c r="E39" s="42" t="str">
        <f t="shared" si="2"/>
        <v>BARCELONA</v>
      </c>
      <c r="F39" s="42">
        <f t="shared" ref="F39:F54" si="7">LOOKUP(E39,$A$38:$A$65,$B$38:$B$65)</f>
        <v>786784</v>
      </c>
      <c r="G39" s="42">
        <f t="shared" ref="G39:G65" si="8">LOOKUP(E39,$A$38:$A$65,$C$38:$C$65)</f>
        <v>650490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VALENCIA</v>
      </c>
      <c r="F40" s="42">
        <f t="shared" si="7"/>
        <v>729816</v>
      </c>
      <c r="G40" s="42">
        <f t="shared" si="8"/>
        <v>625762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702750</v>
      </c>
      <c r="G41" s="42">
        <f t="shared" si="8"/>
        <v>635827</v>
      </c>
    </row>
    <row r="42" spans="1:9" x14ac:dyDescent="0.25">
      <c r="A42" s="42" t="str">
        <f t="shared" si="3"/>
        <v>BAHIA DE ALGECIRAS</v>
      </c>
      <c r="B42" s="41">
        <f t="shared" si="4"/>
        <v>2570425</v>
      </c>
      <c r="C42" s="41">
        <f t="shared" si="5"/>
        <v>2683645.9700000002</v>
      </c>
      <c r="D42" s="41">
        <f t="shared" si="6"/>
        <v>1</v>
      </c>
      <c r="E42" s="42" t="str">
        <f t="shared" si="2"/>
        <v>MALAGA</v>
      </c>
      <c r="F42" s="42">
        <f t="shared" si="7"/>
        <v>310913</v>
      </c>
      <c r="G42" s="42">
        <f t="shared" si="8"/>
        <v>220634</v>
      </c>
    </row>
    <row r="43" spans="1:9" x14ac:dyDescent="0.25">
      <c r="A43" s="42" t="str">
        <f t="shared" si="3"/>
        <v>BAHIA DE CADIZ</v>
      </c>
      <c r="B43" s="41">
        <f t="shared" si="4"/>
        <v>21978</v>
      </c>
      <c r="C43" s="41">
        <f t="shared" si="5"/>
        <v>14147</v>
      </c>
      <c r="D43" s="41">
        <f t="shared" si="6"/>
        <v>6</v>
      </c>
      <c r="E43" s="42" t="str">
        <f t="shared" si="2"/>
        <v>BAHIA DE CADIZ</v>
      </c>
      <c r="F43" s="42">
        <f t="shared" si="7"/>
        <v>21978</v>
      </c>
      <c r="G43" s="42">
        <f t="shared" si="8"/>
        <v>14147</v>
      </c>
    </row>
    <row r="44" spans="1:9" x14ac:dyDescent="0.25">
      <c r="A44" s="42" t="str">
        <f t="shared" si="3"/>
        <v>BALEARES</v>
      </c>
      <c r="B44" s="41">
        <f t="shared" si="4"/>
        <v>638</v>
      </c>
      <c r="C44" s="41">
        <f t="shared" si="5"/>
        <v>2290</v>
      </c>
      <c r="D44" s="41">
        <f t="shared" si="6"/>
        <v>11</v>
      </c>
      <c r="E44" s="42" t="str">
        <f t="shared" si="2"/>
        <v>SANTA CRUZ DE TENERIFE</v>
      </c>
      <c r="F44" s="42">
        <f t="shared" si="7"/>
        <v>20546</v>
      </c>
      <c r="G44" s="42">
        <f t="shared" si="8"/>
        <v>29587</v>
      </c>
    </row>
    <row r="45" spans="1:9" x14ac:dyDescent="0.25">
      <c r="A45" s="42" t="str">
        <f t="shared" si="3"/>
        <v>BARCELONA</v>
      </c>
      <c r="B45" s="41">
        <f t="shared" si="4"/>
        <v>786784</v>
      </c>
      <c r="C45" s="41">
        <f t="shared" si="5"/>
        <v>650490</v>
      </c>
      <c r="D45" s="41">
        <f t="shared" si="6"/>
        <v>2</v>
      </c>
      <c r="E45" s="42" t="str">
        <f t="shared" si="2"/>
        <v>BILBAO</v>
      </c>
      <c r="F45" s="42">
        <f t="shared" si="7"/>
        <v>7582</v>
      </c>
      <c r="G45" s="42">
        <f t="shared" si="8"/>
        <v>7442</v>
      </c>
    </row>
    <row r="46" spans="1:9" x14ac:dyDescent="0.25">
      <c r="A46" s="42" t="str">
        <f t="shared" si="3"/>
        <v>BILBAO</v>
      </c>
      <c r="B46" s="41">
        <f t="shared" si="4"/>
        <v>7582</v>
      </c>
      <c r="C46" s="41">
        <f t="shared" si="5"/>
        <v>7442</v>
      </c>
      <c r="D46" s="41">
        <f t="shared" si="6"/>
        <v>8</v>
      </c>
      <c r="E46" s="42" t="str">
        <f t="shared" si="2"/>
        <v>VIGO</v>
      </c>
      <c r="F46" s="42">
        <f t="shared" si="7"/>
        <v>3030</v>
      </c>
      <c r="G46" s="42">
        <f t="shared" si="8"/>
        <v>3613</v>
      </c>
    </row>
    <row r="47" spans="1:9" x14ac:dyDescent="0.25">
      <c r="A47" s="42" t="str">
        <f t="shared" si="3"/>
        <v>CARTAGENA</v>
      </c>
      <c r="B47" s="41">
        <f t="shared" si="4"/>
        <v>521</v>
      </c>
      <c r="C47" s="41">
        <f t="shared" si="5"/>
        <v>0</v>
      </c>
      <c r="D47" s="41">
        <f t="shared" si="6"/>
        <v>12</v>
      </c>
      <c r="E47" s="42" t="str">
        <f t="shared" si="2"/>
        <v>TARRAGONA</v>
      </c>
      <c r="F47" s="42">
        <f t="shared" si="7"/>
        <v>1054</v>
      </c>
      <c r="G47" s="42">
        <f t="shared" si="8"/>
        <v>1295.5</v>
      </c>
    </row>
    <row r="48" spans="1:9" x14ac:dyDescent="0.25">
      <c r="A48" s="42" t="str">
        <f t="shared" si="3"/>
        <v>CASTELLON</v>
      </c>
      <c r="B48" s="41">
        <f t="shared" si="4"/>
        <v>127</v>
      </c>
      <c r="C48" s="41">
        <f t="shared" si="5"/>
        <v>626</v>
      </c>
      <c r="D48" s="41">
        <f t="shared" si="6"/>
        <v>13</v>
      </c>
      <c r="E48" s="42" t="str">
        <f t="shared" si="2"/>
        <v>BALEARES</v>
      </c>
      <c r="F48" s="42">
        <f t="shared" si="7"/>
        <v>638</v>
      </c>
      <c r="G48" s="42">
        <f t="shared" si="8"/>
        <v>2290</v>
      </c>
    </row>
    <row r="49" spans="1:7" x14ac:dyDescent="0.25">
      <c r="A49" s="42" t="str">
        <f t="shared" si="3"/>
        <v>CEUTA</v>
      </c>
      <c r="B49" s="41">
        <f t="shared" si="4"/>
        <v>40</v>
      </c>
      <c r="C49" s="41">
        <f t="shared" si="5"/>
        <v>297</v>
      </c>
      <c r="D49" s="41">
        <f t="shared" si="6"/>
        <v>14</v>
      </c>
      <c r="E49" s="42" t="str">
        <f t="shared" si="2"/>
        <v>CARTAGENA</v>
      </c>
      <c r="F49" s="42">
        <f t="shared" si="7"/>
        <v>521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127</v>
      </c>
      <c r="G50" s="42">
        <f t="shared" si="8"/>
        <v>626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40</v>
      </c>
      <c r="G51" s="42">
        <f t="shared" si="8"/>
        <v>297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702750</v>
      </c>
      <c r="C53" s="41">
        <f t="shared" si="5"/>
        <v>635827</v>
      </c>
      <c r="D53" s="41">
        <f t="shared" si="6"/>
        <v>4</v>
      </c>
      <c r="E53" s="42" t="str">
        <f t="shared" si="2"/>
        <v>ALICANTE</v>
      </c>
      <c r="F53" s="42">
        <f t="shared" si="7"/>
        <v>4</v>
      </c>
      <c r="G53" s="42">
        <f t="shared" si="8"/>
        <v>39</v>
      </c>
    </row>
    <row r="54" spans="1:7" x14ac:dyDescent="0.25">
      <c r="A54" s="42" t="str">
        <f t="shared" si="3"/>
        <v>MALAGA</v>
      </c>
      <c r="B54" s="41">
        <f t="shared" si="4"/>
        <v>310913</v>
      </c>
      <c r="C54" s="41">
        <f t="shared" si="5"/>
        <v>220634</v>
      </c>
      <c r="D54" s="41">
        <f t="shared" si="6"/>
        <v>5</v>
      </c>
      <c r="E54" s="42" t="str">
        <f t="shared" si="2"/>
        <v>MOTRIL</v>
      </c>
      <c r="F54" s="42">
        <f t="shared" si="7"/>
        <v>2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22</v>
      </c>
      <c r="C55" s="41">
        <f t="shared" si="5"/>
        <v>0</v>
      </c>
      <c r="D55" s="41">
        <f t="shared" si="6"/>
        <v>15</v>
      </c>
      <c r="E55" s="42" t="str">
        <f t="shared" si="2"/>
        <v>SANTANDER</v>
      </c>
      <c r="F55" s="42">
        <f t="shared" ref="F55:F65" si="9">LOOKUP(E55,$A$38:$A$65,$B$38:$B$65)</f>
        <v>1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20546</v>
      </c>
      <c r="C59" s="41">
        <f t="shared" si="5"/>
        <v>29587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</v>
      </c>
      <c r="C60" s="41">
        <f t="shared" si="5"/>
        <v>0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31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1054</v>
      </c>
      <c r="C62" s="41">
        <f t="shared" si="5"/>
        <v>1295.5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729816</v>
      </c>
      <c r="C63" s="41">
        <f t="shared" si="5"/>
        <v>625762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3030</v>
      </c>
      <c r="C64" s="41">
        <f t="shared" si="5"/>
        <v>3613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3222</v>
      </c>
      <c r="C7" s="9">
        <v>1511</v>
      </c>
      <c r="D7" s="9">
        <v>31825</v>
      </c>
      <c r="E7" s="9">
        <v>37379</v>
      </c>
      <c r="F7" s="10">
        <f>((E7*100)/D7)-100</f>
        <v>17.451688923802038</v>
      </c>
      <c r="G7" s="1"/>
      <c r="H7" s="1"/>
      <c r="I7" s="1"/>
    </row>
    <row r="8" spans="1:12" x14ac:dyDescent="0.25">
      <c r="A8" s="11" t="s">
        <v>42</v>
      </c>
      <c r="B8" s="12">
        <v>17701</v>
      </c>
      <c r="C8" s="12">
        <v>19811</v>
      </c>
      <c r="D8" s="12">
        <v>269096</v>
      </c>
      <c r="E8" s="12">
        <v>344484</v>
      </c>
      <c r="F8" s="13">
        <f t="shared" ref="F8:F35" si="0">((E8*100)/D8)-100</f>
        <v>28.01528079198502</v>
      </c>
      <c r="G8" s="1"/>
      <c r="H8" s="1"/>
      <c r="I8" s="1"/>
    </row>
    <row r="9" spans="1:12" x14ac:dyDescent="0.25">
      <c r="A9" s="8" t="s">
        <v>43</v>
      </c>
      <c r="B9" s="9">
        <v>38856</v>
      </c>
      <c r="C9" s="9">
        <v>44046</v>
      </c>
      <c r="D9" s="9">
        <v>1066462</v>
      </c>
      <c r="E9" s="9">
        <v>1012752</v>
      </c>
      <c r="F9" s="10">
        <f t="shared" si="0"/>
        <v>-5.0362788360016566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255885</v>
      </c>
      <c r="C11" s="9">
        <v>283020</v>
      </c>
      <c r="D11" s="9">
        <v>4499684</v>
      </c>
      <c r="E11" s="9">
        <v>4721784</v>
      </c>
      <c r="F11" s="10">
        <f t="shared" si="0"/>
        <v>4.9359021655742907</v>
      </c>
      <c r="G11" s="1"/>
      <c r="H11" s="1"/>
      <c r="I11" s="1"/>
    </row>
    <row r="12" spans="1:12" x14ac:dyDescent="0.25">
      <c r="A12" s="11" t="s">
        <v>46</v>
      </c>
      <c r="B12" s="12">
        <v>10952</v>
      </c>
      <c r="C12" s="12">
        <v>15183</v>
      </c>
      <c r="D12" s="12">
        <v>146691</v>
      </c>
      <c r="E12" s="12">
        <v>189031</v>
      </c>
      <c r="F12" s="13">
        <f t="shared" si="0"/>
        <v>28.863393118868913</v>
      </c>
      <c r="G12" s="1"/>
      <c r="H12" s="1"/>
      <c r="I12" s="1"/>
    </row>
    <row r="13" spans="1:12" x14ac:dyDescent="0.25">
      <c r="A13" s="8" t="s">
        <v>47</v>
      </c>
      <c r="B13" s="9">
        <v>178887</v>
      </c>
      <c r="C13" s="9">
        <v>167191</v>
      </c>
      <c r="D13" s="9">
        <v>5091085</v>
      </c>
      <c r="E13" s="9">
        <v>5262383</v>
      </c>
      <c r="F13" s="10">
        <f t="shared" si="0"/>
        <v>3.3646658816342665</v>
      </c>
      <c r="G13" s="1"/>
      <c r="H13" s="1"/>
      <c r="I13" s="1"/>
    </row>
    <row r="14" spans="1:12" x14ac:dyDescent="0.25">
      <c r="A14" s="11" t="s">
        <v>48</v>
      </c>
      <c r="B14" s="12">
        <v>106936</v>
      </c>
      <c r="C14" s="12">
        <v>2247622</v>
      </c>
      <c r="D14" s="12">
        <v>2144254</v>
      </c>
      <c r="E14" s="12">
        <v>4586471</v>
      </c>
      <c r="F14" s="13">
        <f t="shared" si="0"/>
        <v>113.89588173789113</v>
      </c>
      <c r="G14" s="1"/>
      <c r="H14" s="1"/>
      <c r="I14" s="1"/>
    </row>
    <row r="15" spans="1:12" x14ac:dyDescent="0.25">
      <c r="A15" s="8" t="s">
        <v>49</v>
      </c>
      <c r="B15" s="9">
        <v>15108</v>
      </c>
      <c r="C15" s="9">
        <v>12709</v>
      </c>
      <c r="D15" s="9">
        <v>165799</v>
      </c>
      <c r="E15" s="9">
        <v>176550</v>
      </c>
      <c r="F15" s="10">
        <f t="shared" si="0"/>
        <v>6.4843575654859222</v>
      </c>
      <c r="G15" s="1"/>
      <c r="H15" s="1"/>
      <c r="I15" s="1"/>
    </row>
    <row r="16" spans="1:12" x14ac:dyDescent="0.25">
      <c r="A16" s="11" t="s">
        <v>50</v>
      </c>
      <c r="B16" s="12">
        <v>2063</v>
      </c>
      <c r="C16" s="12">
        <v>1325</v>
      </c>
      <c r="D16" s="12">
        <v>28682</v>
      </c>
      <c r="E16" s="12">
        <v>28528</v>
      </c>
      <c r="F16" s="13">
        <f t="shared" si="0"/>
        <v>-0.53692211142876545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133587</v>
      </c>
      <c r="C18" s="12">
        <v>155651</v>
      </c>
      <c r="D18" s="12">
        <v>1979191</v>
      </c>
      <c r="E18" s="12">
        <v>2161573</v>
      </c>
      <c r="F18" s="13">
        <f t="shared" si="0"/>
        <v>9.2149772305957356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826</v>
      </c>
      <c r="D19" s="9">
        <v>0</v>
      </c>
      <c r="E19" s="9">
        <v>2425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1225</v>
      </c>
      <c r="E20" s="12">
        <v>1391</v>
      </c>
      <c r="F20" s="13">
        <f t="shared" si="0"/>
        <v>13.551020408163268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414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89160</v>
      </c>
      <c r="C22" s="12">
        <v>81313</v>
      </c>
      <c r="D22" s="12">
        <v>867521</v>
      </c>
      <c r="E22" s="12">
        <v>663040</v>
      </c>
      <c r="F22" s="13">
        <f t="shared" si="0"/>
        <v>-23.570726241785508</v>
      </c>
      <c r="G22" s="1"/>
      <c r="H22" s="1"/>
      <c r="I22" s="1"/>
    </row>
    <row r="23" spans="1:9" x14ac:dyDescent="0.25">
      <c r="A23" s="8" t="s">
        <v>57</v>
      </c>
      <c r="B23" s="9">
        <v>44235</v>
      </c>
      <c r="C23" s="9">
        <v>24876</v>
      </c>
      <c r="D23" s="9">
        <v>442726</v>
      </c>
      <c r="E23" s="9">
        <v>387135</v>
      </c>
      <c r="F23" s="10">
        <f t="shared" si="0"/>
        <v>-12.55652480315139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23540</v>
      </c>
      <c r="C25" s="9">
        <v>24037</v>
      </c>
      <c r="D25" s="9">
        <v>365283</v>
      </c>
      <c r="E25" s="9">
        <v>401506</v>
      </c>
      <c r="F25" s="10">
        <f t="shared" si="0"/>
        <v>9.9164209667572862</v>
      </c>
      <c r="G25" s="1"/>
      <c r="H25" s="1"/>
      <c r="I25" s="1"/>
    </row>
    <row r="26" spans="1:9" x14ac:dyDescent="0.25">
      <c r="A26" s="11" t="s">
        <v>60</v>
      </c>
      <c r="B26" s="12">
        <v>144</v>
      </c>
      <c r="C26" s="12">
        <v>804</v>
      </c>
      <c r="D26" s="12">
        <v>15133</v>
      </c>
      <c r="E26" s="12">
        <v>2542</v>
      </c>
      <c r="F26" s="13">
        <f t="shared" si="0"/>
        <v>-83.202273177823301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362171</v>
      </c>
      <c r="C28" s="12">
        <v>382528</v>
      </c>
      <c r="D28" s="12">
        <v>4185123</v>
      </c>
      <c r="E28" s="12">
        <v>4229645</v>
      </c>
      <c r="F28" s="13">
        <f t="shared" si="0"/>
        <v>1.0638158066083179</v>
      </c>
      <c r="G28" s="1"/>
      <c r="H28" s="1"/>
      <c r="I28" s="1"/>
    </row>
    <row r="29" spans="1:9" x14ac:dyDescent="0.25">
      <c r="A29" s="8" t="s">
        <v>63</v>
      </c>
      <c r="B29" s="9">
        <v>7732</v>
      </c>
      <c r="C29" s="9">
        <v>7848</v>
      </c>
      <c r="D29" s="9">
        <v>158728</v>
      </c>
      <c r="E29" s="9">
        <v>150731</v>
      </c>
      <c r="F29" s="10">
        <f t="shared" si="0"/>
        <v>-5.0381785192278556</v>
      </c>
      <c r="G29" s="1"/>
      <c r="H29" s="1"/>
      <c r="I29" s="1"/>
    </row>
    <row r="30" spans="1:9" x14ac:dyDescent="0.25">
      <c r="A30" s="11" t="s">
        <v>64</v>
      </c>
      <c r="B30" s="12">
        <v>1483</v>
      </c>
      <c r="C30" s="12">
        <v>2014</v>
      </c>
      <c r="D30" s="12">
        <v>8886</v>
      </c>
      <c r="E30" s="12">
        <v>13247</v>
      </c>
      <c r="F30" s="13">
        <f t="shared" si="0"/>
        <v>49.077200090029265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11719</v>
      </c>
      <c r="E31" s="9">
        <v>1273</v>
      </c>
      <c r="F31" s="10">
        <f t="shared" si="0"/>
        <v>-89.137298404300708</v>
      </c>
      <c r="G31" s="1"/>
      <c r="H31" s="1"/>
      <c r="I31" s="1"/>
    </row>
    <row r="32" spans="1:9" x14ac:dyDescent="0.25">
      <c r="A32" s="11" t="s">
        <v>66</v>
      </c>
      <c r="B32" s="12">
        <v>13788</v>
      </c>
      <c r="C32" s="12">
        <v>12861</v>
      </c>
      <c r="D32" s="12">
        <v>319608</v>
      </c>
      <c r="E32" s="12">
        <v>323863</v>
      </c>
      <c r="F32" s="13">
        <f t="shared" si="0"/>
        <v>1.3313183649971165</v>
      </c>
      <c r="G32" s="1"/>
      <c r="H32" s="1"/>
      <c r="I32" s="1"/>
    </row>
    <row r="33" spans="1:9" x14ac:dyDescent="0.25">
      <c r="A33" s="8" t="s">
        <v>67</v>
      </c>
      <c r="B33" s="9">
        <v>2903</v>
      </c>
      <c r="C33" s="9">
        <v>2713</v>
      </c>
      <c r="D33" s="9">
        <v>124490</v>
      </c>
      <c r="E33" s="9">
        <v>126951</v>
      </c>
      <c r="F33" s="10">
        <f t="shared" si="0"/>
        <v>1.9768656116957146</v>
      </c>
      <c r="G33" s="1"/>
      <c r="H33" s="1"/>
      <c r="I33" s="1"/>
    </row>
    <row r="34" spans="1:9" x14ac:dyDescent="0.25">
      <c r="A34" s="11" t="s">
        <v>68</v>
      </c>
      <c r="B34" s="12">
        <v>547</v>
      </c>
      <c r="C34" s="12">
        <v>0</v>
      </c>
      <c r="D34" s="12">
        <v>3585</v>
      </c>
      <c r="E34" s="12">
        <v>6346</v>
      </c>
      <c r="F34" s="13">
        <f t="shared" si="0"/>
        <v>77.015341701534169</v>
      </c>
      <c r="G34" s="1"/>
      <c r="H34" s="1"/>
      <c r="I34" s="1"/>
    </row>
    <row r="35" spans="1:9" x14ac:dyDescent="0.25">
      <c r="A35" s="14" t="s">
        <v>69</v>
      </c>
      <c r="B35" s="15">
        <f>SUM(B7:B34)</f>
        <v>1308900</v>
      </c>
      <c r="C35" s="15">
        <f t="shared" ref="C35:E35" si="1">SUM(C7:C34)</f>
        <v>3487889</v>
      </c>
      <c r="D35" s="15">
        <f t="shared" si="1"/>
        <v>21926796</v>
      </c>
      <c r="E35" s="15">
        <f t="shared" si="1"/>
        <v>24831444</v>
      </c>
      <c r="F35" s="16">
        <f t="shared" si="0"/>
        <v>13.247024325852252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37379</v>
      </c>
      <c r="C38" s="41">
        <f>D7</f>
        <v>31825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5262383</v>
      </c>
      <c r="G38" s="42">
        <f>LOOKUP(E38,$A$38:$A$65,$C$38:$C$65)</f>
        <v>5091085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344484</v>
      </c>
      <c r="C39" s="41">
        <f t="shared" ref="C39:C65" si="5">D8</f>
        <v>269096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4721784</v>
      </c>
      <c r="G39" s="42">
        <f t="shared" ref="G39:G65" si="8">LOOKUP(E39,$A$38:$A$65,$C$38:$C$65)</f>
        <v>4499684</v>
      </c>
    </row>
    <row r="40" spans="1:9" x14ac:dyDescent="0.25">
      <c r="A40" s="42" t="str">
        <f t="shared" si="3"/>
        <v>ALMERIA</v>
      </c>
      <c r="B40" s="41">
        <f t="shared" si="4"/>
        <v>1012752</v>
      </c>
      <c r="C40" s="41">
        <f t="shared" si="5"/>
        <v>1066462</v>
      </c>
      <c r="D40" s="41">
        <f t="shared" si="6"/>
        <v>6</v>
      </c>
      <c r="E40" s="42" t="str">
        <f t="shared" si="2"/>
        <v>BARCELONA</v>
      </c>
      <c r="F40" s="42">
        <f t="shared" si="7"/>
        <v>4586471</v>
      </c>
      <c r="G40" s="42">
        <f t="shared" si="8"/>
        <v>2144254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4229645</v>
      </c>
      <c r="G41" s="42">
        <f t="shared" si="8"/>
        <v>4185123</v>
      </c>
    </row>
    <row r="42" spans="1:9" x14ac:dyDescent="0.25">
      <c r="A42" s="42" t="str">
        <f t="shared" si="3"/>
        <v>BAHIA DE ALGECIRAS</v>
      </c>
      <c r="B42" s="41">
        <f t="shared" si="4"/>
        <v>4721784</v>
      </c>
      <c r="C42" s="41">
        <f t="shared" si="5"/>
        <v>4499684</v>
      </c>
      <c r="D42" s="41">
        <f t="shared" si="6"/>
        <v>2</v>
      </c>
      <c r="E42" s="42" t="str">
        <f t="shared" si="2"/>
        <v>CEUTA</v>
      </c>
      <c r="F42" s="42">
        <f t="shared" si="7"/>
        <v>2161573</v>
      </c>
      <c r="G42" s="42">
        <f t="shared" si="8"/>
        <v>1979191</v>
      </c>
    </row>
    <row r="43" spans="1:9" x14ac:dyDescent="0.25">
      <c r="A43" s="42" t="str">
        <f t="shared" si="3"/>
        <v>BAHIA DE CADIZ</v>
      </c>
      <c r="B43" s="41">
        <f t="shared" si="4"/>
        <v>189031</v>
      </c>
      <c r="C43" s="41">
        <f t="shared" si="5"/>
        <v>146691</v>
      </c>
      <c r="D43" s="41">
        <f t="shared" si="6"/>
        <v>12</v>
      </c>
      <c r="E43" s="42" t="str">
        <f t="shared" si="2"/>
        <v>ALMERIA</v>
      </c>
      <c r="F43" s="42">
        <f t="shared" si="7"/>
        <v>1012752</v>
      </c>
      <c r="G43" s="42">
        <f t="shared" si="8"/>
        <v>1066462</v>
      </c>
    </row>
    <row r="44" spans="1:9" x14ac:dyDescent="0.25">
      <c r="A44" s="42" t="str">
        <f t="shared" si="3"/>
        <v>BALEARES</v>
      </c>
      <c r="B44" s="41">
        <f t="shared" si="4"/>
        <v>5262383</v>
      </c>
      <c r="C44" s="41">
        <f t="shared" si="5"/>
        <v>5091085</v>
      </c>
      <c r="D44" s="41">
        <f t="shared" si="6"/>
        <v>1</v>
      </c>
      <c r="E44" s="42" t="str">
        <f t="shared" si="2"/>
        <v>LAS PALMAS</v>
      </c>
      <c r="F44" s="42">
        <f t="shared" si="7"/>
        <v>663040</v>
      </c>
      <c r="G44" s="42">
        <f t="shared" si="8"/>
        <v>867521</v>
      </c>
    </row>
    <row r="45" spans="1:9" x14ac:dyDescent="0.25">
      <c r="A45" s="42" t="str">
        <f t="shared" si="3"/>
        <v>BARCELONA</v>
      </c>
      <c r="B45" s="41">
        <f t="shared" si="4"/>
        <v>4586471</v>
      </c>
      <c r="C45" s="41">
        <f t="shared" si="5"/>
        <v>2144254</v>
      </c>
      <c r="D45" s="41">
        <f t="shared" si="6"/>
        <v>3</v>
      </c>
      <c r="E45" s="42" t="str">
        <f t="shared" si="2"/>
        <v>MELILLA</v>
      </c>
      <c r="F45" s="42">
        <f t="shared" si="7"/>
        <v>401506</v>
      </c>
      <c r="G45" s="42">
        <f t="shared" si="8"/>
        <v>365283</v>
      </c>
    </row>
    <row r="46" spans="1:9" x14ac:dyDescent="0.25">
      <c r="A46" s="42" t="str">
        <f t="shared" si="3"/>
        <v>BILBAO</v>
      </c>
      <c r="B46" s="41">
        <f t="shared" si="4"/>
        <v>176550</v>
      </c>
      <c r="C46" s="41">
        <f t="shared" si="5"/>
        <v>165799</v>
      </c>
      <c r="D46" s="41">
        <f t="shared" si="6"/>
        <v>13</v>
      </c>
      <c r="E46" s="42" t="str">
        <f t="shared" si="2"/>
        <v>MALAGA</v>
      </c>
      <c r="F46" s="42">
        <f t="shared" si="7"/>
        <v>387135</v>
      </c>
      <c r="G46" s="42">
        <f t="shared" si="8"/>
        <v>442726</v>
      </c>
    </row>
    <row r="47" spans="1:9" x14ac:dyDescent="0.25">
      <c r="A47" s="42" t="str">
        <f t="shared" si="3"/>
        <v>CARTAGENA</v>
      </c>
      <c r="B47" s="41">
        <f t="shared" si="4"/>
        <v>28528</v>
      </c>
      <c r="C47" s="41">
        <f t="shared" si="5"/>
        <v>28682</v>
      </c>
      <c r="D47" s="41">
        <f t="shared" si="6"/>
        <v>17</v>
      </c>
      <c r="E47" s="42" t="str">
        <f t="shared" si="2"/>
        <v>ALICANTE</v>
      </c>
      <c r="F47" s="42">
        <f t="shared" si="7"/>
        <v>344484</v>
      </c>
      <c r="G47" s="42">
        <f t="shared" si="8"/>
        <v>269096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323863</v>
      </c>
      <c r="G48" s="42">
        <f t="shared" si="8"/>
        <v>319608</v>
      </c>
    </row>
    <row r="49" spans="1:7" x14ac:dyDescent="0.25">
      <c r="A49" s="42" t="str">
        <f t="shared" si="3"/>
        <v>CEUTA</v>
      </c>
      <c r="B49" s="41">
        <f t="shared" si="4"/>
        <v>2161573</v>
      </c>
      <c r="C49" s="41">
        <f t="shared" si="5"/>
        <v>1979191</v>
      </c>
      <c r="D49" s="41">
        <f t="shared" si="6"/>
        <v>5</v>
      </c>
      <c r="E49" s="42" t="str">
        <f t="shared" si="2"/>
        <v>BAHIA DE CADIZ</v>
      </c>
      <c r="F49" s="42">
        <f t="shared" si="7"/>
        <v>189031</v>
      </c>
      <c r="G49" s="42">
        <f t="shared" si="8"/>
        <v>146691</v>
      </c>
    </row>
    <row r="50" spans="1:7" x14ac:dyDescent="0.25">
      <c r="A50" s="42" t="str">
        <f t="shared" si="3"/>
        <v>FERROL-SAN CIBRAO</v>
      </c>
      <c r="B50" s="41">
        <f t="shared" si="4"/>
        <v>2425</v>
      </c>
      <c r="C50" s="41">
        <f t="shared" si="5"/>
        <v>0</v>
      </c>
      <c r="D50" s="41">
        <f t="shared" si="6"/>
        <v>21</v>
      </c>
      <c r="E50" s="42" t="str">
        <f t="shared" si="2"/>
        <v>BILBAO</v>
      </c>
      <c r="F50" s="42">
        <f t="shared" si="7"/>
        <v>176550</v>
      </c>
      <c r="G50" s="42">
        <f t="shared" si="8"/>
        <v>165799</v>
      </c>
    </row>
    <row r="51" spans="1:7" x14ac:dyDescent="0.25">
      <c r="A51" s="42" t="str">
        <f t="shared" si="3"/>
        <v>GIJON</v>
      </c>
      <c r="B51" s="41">
        <f t="shared" si="4"/>
        <v>1391</v>
      </c>
      <c r="C51" s="41">
        <f t="shared" si="5"/>
        <v>1225</v>
      </c>
      <c r="D51" s="41">
        <f t="shared" si="6"/>
        <v>22</v>
      </c>
      <c r="E51" s="42" t="str">
        <f t="shared" si="2"/>
        <v>SANTANDER</v>
      </c>
      <c r="F51" s="42">
        <f t="shared" si="7"/>
        <v>150731</v>
      </c>
      <c r="G51" s="42">
        <f t="shared" si="8"/>
        <v>158728</v>
      </c>
    </row>
    <row r="52" spans="1:7" x14ac:dyDescent="0.25">
      <c r="A52" s="42" t="str">
        <f t="shared" si="3"/>
        <v>HUELVA</v>
      </c>
      <c r="B52" s="41">
        <f t="shared" si="4"/>
        <v>414</v>
      </c>
      <c r="C52" s="41">
        <f t="shared" si="5"/>
        <v>0</v>
      </c>
      <c r="D52" s="41">
        <f t="shared" si="6"/>
        <v>24</v>
      </c>
      <c r="E52" s="42" t="str">
        <f t="shared" si="2"/>
        <v>VIGO</v>
      </c>
      <c r="F52" s="42">
        <f t="shared" si="7"/>
        <v>126951</v>
      </c>
      <c r="G52" s="42">
        <f t="shared" si="8"/>
        <v>124490</v>
      </c>
    </row>
    <row r="53" spans="1:7" x14ac:dyDescent="0.25">
      <c r="A53" s="42" t="str">
        <f t="shared" si="3"/>
        <v>LAS PALMAS</v>
      </c>
      <c r="B53" s="41">
        <f t="shared" si="4"/>
        <v>663040</v>
      </c>
      <c r="C53" s="41">
        <f t="shared" si="5"/>
        <v>867521</v>
      </c>
      <c r="D53" s="41">
        <f t="shared" si="6"/>
        <v>7</v>
      </c>
      <c r="E53" s="42" t="str">
        <f t="shared" si="2"/>
        <v>A CORUÑA</v>
      </c>
      <c r="F53" s="42">
        <f t="shared" si="7"/>
        <v>37379</v>
      </c>
      <c r="G53" s="42">
        <f t="shared" si="8"/>
        <v>31825</v>
      </c>
    </row>
    <row r="54" spans="1:7" x14ac:dyDescent="0.25">
      <c r="A54" s="42" t="str">
        <f t="shared" si="3"/>
        <v>MALAGA</v>
      </c>
      <c r="B54" s="41">
        <f t="shared" si="4"/>
        <v>387135</v>
      </c>
      <c r="C54" s="41">
        <f t="shared" si="5"/>
        <v>442726</v>
      </c>
      <c r="D54" s="41">
        <f t="shared" si="6"/>
        <v>9</v>
      </c>
      <c r="E54" s="42" t="str">
        <f t="shared" si="2"/>
        <v>CARTAGENA</v>
      </c>
      <c r="F54" s="42">
        <f t="shared" si="7"/>
        <v>28528</v>
      </c>
      <c r="G54" s="42">
        <f t="shared" si="8"/>
        <v>28682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13247</v>
      </c>
      <c r="G55" s="42">
        <f t="shared" si="8"/>
        <v>8886</v>
      </c>
    </row>
    <row r="56" spans="1:7" x14ac:dyDescent="0.25">
      <c r="A56" s="42" t="str">
        <f t="shared" si="3"/>
        <v>MELILLA</v>
      </c>
      <c r="B56" s="41">
        <f t="shared" si="4"/>
        <v>401506</v>
      </c>
      <c r="C56" s="41">
        <f t="shared" si="5"/>
        <v>365283</v>
      </c>
      <c r="D56" s="41">
        <f t="shared" si="6"/>
        <v>8</v>
      </c>
      <c r="E56" s="42" t="str">
        <f t="shared" si="2"/>
        <v>VILAGARCIA</v>
      </c>
      <c r="F56" s="42">
        <f t="shared" si="9"/>
        <v>6346</v>
      </c>
      <c r="G56" s="42">
        <f t="shared" si="8"/>
        <v>3585</v>
      </c>
    </row>
    <row r="57" spans="1:7" x14ac:dyDescent="0.25">
      <c r="A57" s="42" t="str">
        <f t="shared" si="3"/>
        <v>MOTRIL</v>
      </c>
      <c r="B57" s="41">
        <f t="shared" si="4"/>
        <v>2542</v>
      </c>
      <c r="C57" s="41">
        <f t="shared" si="5"/>
        <v>15133</v>
      </c>
      <c r="D57" s="41">
        <f t="shared" si="6"/>
        <v>20</v>
      </c>
      <c r="E57" s="42" t="str">
        <f t="shared" si="2"/>
        <v>MOTRIL</v>
      </c>
      <c r="F57" s="42">
        <f t="shared" si="9"/>
        <v>2542</v>
      </c>
      <c r="G57" s="42">
        <f t="shared" si="8"/>
        <v>15133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2425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4229645</v>
      </c>
      <c r="C59" s="41">
        <f t="shared" si="5"/>
        <v>4185123</v>
      </c>
      <c r="D59" s="41">
        <f t="shared" si="6"/>
        <v>4</v>
      </c>
      <c r="E59" s="42" t="str">
        <f t="shared" si="2"/>
        <v>GIJON</v>
      </c>
      <c r="F59" s="42">
        <f t="shared" si="9"/>
        <v>1391</v>
      </c>
      <c r="G59" s="42">
        <f t="shared" si="8"/>
        <v>1225</v>
      </c>
    </row>
    <row r="60" spans="1:7" x14ac:dyDescent="0.25">
      <c r="A60" s="42" t="str">
        <f t="shared" si="3"/>
        <v>SANTANDER</v>
      </c>
      <c r="B60" s="41">
        <f t="shared" si="4"/>
        <v>150731</v>
      </c>
      <c r="C60" s="41">
        <f t="shared" si="5"/>
        <v>158728</v>
      </c>
      <c r="D60" s="41">
        <f t="shared" si="6"/>
        <v>14</v>
      </c>
      <c r="E60" s="42" t="str">
        <f t="shared" si="2"/>
        <v>TARRAGONA</v>
      </c>
      <c r="F60" s="42">
        <f t="shared" si="9"/>
        <v>1273</v>
      </c>
      <c r="G60" s="42">
        <f t="shared" si="8"/>
        <v>11719</v>
      </c>
    </row>
    <row r="61" spans="1:7" x14ac:dyDescent="0.25">
      <c r="A61" s="42" t="str">
        <f t="shared" si="3"/>
        <v>SEVILLA</v>
      </c>
      <c r="B61" s="41">
        <f t="shared" si="4"/>
        <v>13247</v>
      </c>
      <c r="C61" s="41">
        <f t="shared" si="5"/>
        <v>8886</v>
      </c>
      <c r="D61" s="41">
        <f t="shared" si="6"/>
        <v>18</v>
      </c>
      <c r="E61" s="42" t="str">
        <f t="shared" si="2"/>
        <v>HUELVA</v>
      </c>
      <c r="F61" s="42">
        <f t="shared" si="9"/>
        <v>414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1273</v>
      </c>
      <c r="C62" s="41">
        <f t="shared" si="5"/>
        <v>11719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323863</v>
      </c>
      <c r="C63" s="41">
        <f t="shared" si="5"/>
        <v>319608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126951</v>
      </c>
      <c r="C64" s="41">
        <f t="shared" si="5"/>
        <v>124490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6346</v>
      </c>
      <c r="C65" s="41">
        <f t="shared" si="5"/>
        <v>3585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3222</v>
      </c>
      <c r="C7" s="9">
        <v>1511</v>
      </c>
      <c r="D7" s="9">
        <v>31825</v>
      </c>
      <c r="E7" s="9">
        <v>37379</v>
      </c>
      <c r="F7" s="10">
        <f>((E7*100)/D7)-100</f>
        <v>17.451688923802038</v>
      </c>
      <c r="G7" s="1"/>
      <c r="H7" s="1"/>
      <c r="I7" s="1"/>
    </row>
    <row r="8" spans="1:12" x14ac:dyDescent="0.25">
      <c r="A8" s="11" t="s">
        <v>42</v>
      </c>
      <c r="B8" s="12">
        <v>5514</v>
      </c>
      <c r="C8" s="12">
        <v>4498</v>
      </c>
      <c r="D8" s="12">
        <v>33362</v>
      </c>
      <c r="E8" s="12">
        <v>50382</v>
      </c>
      <c r="F8" s="13">
        <f t="shared" ref="F8:F35" si="0">((E8*100)/D8)-100</f>
        <v>51.016126131526875</v>
      </c>
      <c r="G8" s="1"/>
      <c r="H8" s="1"/>
      <c r="I8" s="1"/>
    </row>
    <row r="9" spans="1:12" x14ac:dyDescent="0.25">
      <c r="A9" s="8" t="s">
        <v>43</v>
      </c>
      <c r="B9" s="9">
        <v>1010</v>
      </c>
      <c r="C9" s="9">
        <v>3135</v>
      </c>
      <c r="D9" s="9">
        <v>43624</v>
      </c>
      <c r="E9" s="9">
        <v>29032</v>
      </c>
      <c r="F9" s="10">
        <f t="shared" si="0"/>
        <v>-33.449477351916372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78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9256</v>
      </c>
      <c r="C12" s="12">
        <v>13018</v>
      </c>
      <c r="D12" s="12">
        <v>123797</v>
      </c>
      <c r="E12" s="12">
        <v>165213</v>
      </c>
      <c r="F12" s="13">
        <f t="shared" si="0"/>
        <v>33.454768693910182</v>
      </c>
      <c r="G12" s="1"/>
      <c r="H12" s="1"/>
      <c r="I12" s="1"/>
    </row>
    <row r="13" spans="1:12" x14ac:dyDescent="0.25">
      <c r="A13" s="8" t="s">
        <v>47</v>
      </c>
      <c r="B13" s="9">
        <v>39924</v>
      </c>
      <c r="C13" s="9">
        <v>48955</v>
      </c>
      <c r="D13" s="9">
        <v>1046674</v>
      </c>
      <c r="E13" s="9">
        <v>1026129</v>
      </c>
      <c r="F13" s="10">
        <f t="shared" si="0"/>
        <v>-1.9628843364791777</v>
      </c>
      <c r="G13" s="1"/>
      <c r="H13" s="1"/>
      <c r="I13" s="1"/>
    </row>
    <row r="14" spans="1:12" x14ac:dyDescent="0.25">
      <c r="A14" s="11" t="s">
        <v>48</v>
      </c>
      <c r="B14" s="12">
        <v>77521</v>
      </c>
      <c r="C14" s="12">
        <v>121919</v>
      </c>
      <c r="D14" s="12">
        <v>1202802</v>
      </c>
      <c r="E14" s="12">
        <v>1409594</v>
      </c>
      <c r="F14" s="13">
        <f t="shared" si="0"/>
        <v>17.192522127498961</v>
      </c>
      <c r="G14" s="1"/>
      <c r="H14" s="1"/>
      <c r="I14" s="1"/>
    </row>
    <row r="15" spans="1:12" x14ac:dyDescent="0.25">
      <c r="A15" s="8" t="s">
        <v>49</v>
      </c>
      <c r="B15" s="9">
        <v>0</v>
      </c>
      <c r="C15" s="9">
        <v>367</v>
      </c>
      <c r="D15" s="9">
        <v>13379</v>
      </c>
      <c r="E15" s="9">
        <v>16645</v>
      </c>
      <c r="F15" s="10">
        <f t="shared" si="0"/>
        <v>24.411390985873382</v>
      </c>
      <c r="G15" s="1"/>
      <c r="H15" s="1"/>
      <c r="I15" s="1"/>
    </row>
    <row r="16" spans="1:12" x14ac:dyDescent="0.25">
      <c r="A16" s="11" t="s">
        <v>50</v>
      </c>
      <c r="B16" s="12">
        <v>2063</v>
      </c>
      <c r="C16" s="12">
        <v>1325</v>
      </c>
      <c r="D16" s="12">
        <v>28682</v>
      </c>
      <c r="E16" s="12">
        <v>28528</v>
      </c>
      <c r="F16" s="13">
        <f t="shared" si="0"/>
        <v>-0.53692211142876545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8</v>
      </c>
      <c r="D18" s="12">
        <v>5924</v>
      </c>
      <c r="E18" s="12">
        <v>1840</v>
      </c>
      <c r="F18" s="13">
        <f t="shared" si="0"/>
        <v>-68.93990546927752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826</v>
      </c>
      <c r="D19" s="9">
        <v>0</v>
      </c>
      <c r="E19" s="9">
        <v>2425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1225</v>
      </c>
      <c r="E20" s="12">
        <v>1391</v>
      </c>
      <c r="F20" s="13">
        <f t="shared" si="0"/>
        <v>13.551020408163268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414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63931</v>
      </c>
      <c r="C22" s="12">
        <v>58752</v>
      </c>
      <c r="D22" s="12">
        <v>366787</v>
      </c>
      <c r="E22" s="12">
        <v>297049</v>
      </c>
      <c r="F22" s="13">
        <f t="shared" si="0"/>
        <v>-19.013214754067079</v>
      </c>
      <c r="G22" s="1"/>
      <c r="H22" s="1"/>
      <c r="I22" s="1"/>
    </row>
    <row r="23" spans="1:9" x14ac:dyDescent="0.25">
      <c r="A23" s="8" t="s">
        <v>57</v>
      </c>
      <c r="B23" s="9">
        <v>28749</v>
      </c>
      <c r="C23" s="9">
        <v>17710</v>
      </c>
      <c r="D23" s="9">
        <v>198592</v>
      </c>
      <c r="E23" s="9">
        <v>166352</v>
      </c>
      <c r="F23" s="10">
        <f t="shared" si="0"/>
        <v>-16.234289397357401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1483</v>
      </c>
      <c r="E25" s="9">
        <v>960</v>
      </c>
      <c r="F25" s="10">
        <f t="shared" si="0"/>
        <v>-35.26635198921106</v>
      </c>
      <c r="G25" s="1"/>
      <c r="H25" s="1"/>
      <c r="I25" s="1"/>
    </row>
    <row r="26" spans="1:9" x14ac:dyDescent="0.25">
      <c r="A26" s="11" t="s">
        <v>60</v>
      </c>
      <c r="B26" s="12">
        <v>144</v>
      </c>
      <c r="C26" s="12">
        <v>804</v>
      </c>
      <c r="D26" s="12">
        <v>15133</v>
      </c>
      <c r="E26" s="12">
        <v>2542</v>
      </c>
      <c r="F26" s="13">
        <f t="shared" si="0"/>
        <v>-83.202273177823301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66964</v>
      </c>
      <c r="C28" s="12">
        <v>80188</v>
      </c>
      <c r="D28" s="12">
        <v>432023</v>
      </c>
      <c r="E28" s="12">
        <v>385784</v>
      </c>
      <c r="F28" s="13">
        <f t="shared" si="0"/>
        <v>-10.702902391770806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4343</v>
      </c>
      <c r="E29" s="9">
        <v>6031</v>
      </c>
      <c r="F29" s="10">
        <f t="shared" si="0"/>
        <v>38.867142528206301</v>
      </c>
      <c r="G29" s="1"/>
      <c r="H29" s="1"/>
      <c r="I29" s="1"/>
    </row>
    <row r="30" spans="1:9" x14ac:dyDescent="0.25">
      <c r="A30" s="11" t="s">
        <v>64</v>
      </c>
      <c r="B30" s="12">
        <v>1483</v>
      </c>
      <c r="C30" s="12">
        <v>2014</v>
      </c>
      <c r="D30" s="12">
        <v>8886</v>
      </c>
      <c r="E30" s="12">
        <v>13247</v>
      </c>
      <c r="F30" s="13">
        <f t="shared" si="0"/>
        <v>49.077200090029265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11719</v>
      </c>
      <c r="E31" s="9">
        <v>1273</v>
      </c>
      <c r="F31" s="10">
        <f t="shared" si="0"/>
        <v>-89.137298404300708</v>
      </c>
      <c r="G31" s="1"/>
      <c r="H31" s="1"/>
      <c r="I31" s="1"/>
    </row>
    <row r="32" spans="1:9" x14ac:dyDescent="0.25">
      <c r="A32" s="11" t="s">
        <v>66</v>
      </c>
      <c r="B32" s="12">
        <v>3540</v>
      </c>
      <c r="C32" s="12">
        <v>1396</v>
      </c>
      <c r="D32" s="12">
        <v>103981</v>
      </c>
      <c r="E32" s="12">
        <v>88170</v>
      </c>
      <c r="F32" s="13">
        <f t="shared" si="0"/>
        <v>-15.205662572970056</v>
      </c>
      <c r="G32" s="1"/>
      <c r="H32" s="1"/>
      <c r="I32" s="1"/>
    </row>
    <row r="33" spans="1:9" x14ac:dyDescent="0.25">
      <c r="A33" s="8" t="s">
        <v>67</v>
      </c>
      <c r="B33" s="9">
        <v>2903</v>
      </c>
      <c r="C33" s="9">
        <v>2713</v>
      </c>
      <c r="D33" s="9">
        <v>124490</v>
      </c>
      <c r="E33" s="9">
        <v>126951</v>
      </c>
      <c r="F33" s="10">
        <f t="shared" si="0"/>
        <v>1.9768656116957146</v>
      </c>
      <c r="G33" s="1"/>
      <c r="H33" s="1"/>
      <c r="I33" s="1"/>
    </row>
    <row r="34" spans="1:9" x14ac:dyDescent="0.25">
      <c r="A34" s="11" t="s">
        <v>68</v>
      </c>
      <c r="B34" s="12">
        <v>547</v>
      </c>
      <c r="C34" s="12">
        <v>0</v>
      </c>
      <c r="D34" s="12">
        <v>3585</v>
      </c>
      <c r="E34" s="12">
        <v>6346</v>
      </c>
      <c r="F34" s="13">
        <f t="shared" si="0"/>
        <v>77.015341701534169</v>
      </c>
      <c r="G34" s="1"/>
      <c r="H34" s="1"/>
      <c r="I34" s="1"/>
    </row>
    <row r="35" spans="1:9" x14ac:dyDescent="0.25">
      <c r="A35" s="14" t="s">
        <v>69</v>
      </c>
      <c r="B35" s="15">
        <f>SUM(B7:B34)</f>
        <v>306771</v>
      </c>
      <c r="C35" s="15">
        <f t="shared" ref="C35:E35" si="1">SUM(C7:C34)</f>
        <v>359139</v>
      </c>
      <c r="D35" s="15">
        <f t="shared" si="1"/>
        <v>3802316</v>
      </c>
      <c r="E35" s="15">
        <f t="shared" si="1"/>
        <v>3863755</v>
      </c>
      <c r="F35" s="16">
        <f t="shared" si="0"/>
        <v>1.6158309830114064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37379</v>
      </c>
      <c r="C38" s="41">
        <f>D7</f>
        <v>31825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1409594</v>
      </c>
      <c r="G38" s="42">
        <f>LOOKUP(E38,$A$38:$A$65,$C$38:$C$65)</f>
        <v>1202802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50382</v>
      </c>
      <c r="C39" s="41">
        <f t="shared" ref="C39:C65" si="5">D8</f>
        <v>33362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1026129</v>
      </c>
      <c r="G39" s="42">
        <f t="shared" ref="G39:G65" si="8">LOOKUP(E39,$A$38:$A$65,$C$38:$C$65)</f>
        <v>1046674</v>
      </c>
    </row>
    <row r="40" spans="1:9" x14ac:dyDescent="0.25">
      <c r="A40" s="42" t="str">
        <f t="shared" si="3"/>
        <v>ALMERIA</v>
      </c>
      <c r="B40" s="41">
        <f t="shared" si="4"/>
        <v>29032</v>
      </c>
      <c r="C40" s="41">
        <f t="shared" si="5"/>
        <v>43624</v>
      </c>
      <c r="D40" s="41">
        <f t="shared" si="6"/>
        <v>11</v>
      </c>
      <c r="E40" s="42" t="str">
        <f t="shared" si="2"/>
        <v>SANTA CRUZ DE TENERIFE</v>
      </c>
      <c r="F40" s="42">
        <f t="shared" si="7"/>
        <v>385784</v>
      </c>
      <c r="G40" s="42">
        <f t="shared" si="8"/>
        <v>432023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297049</v>
      </c>
      <c r="G41" s="42">
        <f t="shared" si="8"/>
        <v>366787</v>
      </c>
    </row>
    <row r="42" spans="1:9" x14ac:dyDescent="0.25">
      <c r="A42" s="42" t="str">
        <f t="shared" si="3"/>
        <v>BAHIA DE ALGECIRAS</v>
      </c>
      <c r="B42" s="41">
        <f t="shared" si="4"/>
        <v>78</v>
      </c>
      <c r="C42" s="41">
        <f t="shared" si="5"/>
        <v>0</v>
      </c>
      <c r="D42" s="41">
        <f t="shared" si="6"/>
        <v>24</v>
      </c>
      <c r="E42" s="42" t="str">
        <f t="shared" si="2"/>
        <v>MALAGA</v>
      </c>
      <c r="F42" s="42">
        <f t="shared" si="7"/>
        <v>166352</v>
      </c>
      <c r="G42" s="42">
        <f t="shared" si="8"/>
        <v>198592</v>
      </c>
    </row>
    <row r="43" spans="1:9" x14ac:dyDescent="0.25">
      <c r="A43" s="42" t="str">
        <f t="shared" si="3"/>
        <v>BAHIA DE CADIZ</v>
      </c>
      <c r="B43" s="41">
        <f t="shared" si="4"/>
        <v>165213</v>
      </c>
      <c r="C43" s="41">
        <f t="shared" si="5"/>
        <v>123797</v>
      </c>
      <c r="D43" s="41">
        <f t="shared" si="6"/>
        <v>6</v>
      </c>
      <c r="E43" s="42" t="str">
        <f t="shared" si="2"/>
        <v>BAHIA DE CADIZ</v>
      </c>
      <c r="F43" s="42">
        <f t="shared" si="7"/>
        <v>165213</v>
      </c>
      <c r="G43" s="42">
        <f t="shared" si="8"/>
        <v>123797</v>
      </c>
    </row>
    <row r="44" spans="1:9" x14ac:dyDescent="0.25">
      <c r="A44" s="42" t="str">
        <f t="shared" si="3"/>
        <v>BALEARES</v>
      </c>
      <c r="B44" s="41">
        <f t="shared" si="4"/>
        <v>1026129</v>
      </c>
      <c r="C44" s="41">
        <f t="shared" si="5"/>
        <v>1046674</v>
      </c>
      <c r="D44" s="41">
        <f t="shared" si="6"/>
        <v>2</v>
      </c>
      <c r="E44" s="42" t="str">
        <f t="shared" si="2"/>
        <v>VIGO</v>
      </c>
      <c r="F44" s="42">
        <f t="shared" si="7"/>
        <v>126951</v>
      </c>
      <c r="G44" s="42">
        <f t="shared" si="8"/>
        <v>124490</v>
      </c>
    </row>
    <row r="45" spans="1:9" x14ac:dyDescent="0.25">
      <c r="A45" s="42" t="str">
        <f t="shared" si="3"/>
        <v>BARCELONA</v>
      </c>
      <c r="B45" s="41">
        <f t="shared" si="4"/>
        <v>1409594</v>
      </c>
      <c r="C45" s="41">
        <f t="shared" si="5"/>
        <v>1202802</v>
      </c>
      <c r="D45" s="41">
        <f t="shared" si="6"/>
        <v>1</v>
      </c>
      <c r="E45" s="42" t="str">
        <f t="shared" si="2"/>
        <v>VALENCIA</v>
      </c>
      <c r="F45" s="42">
        <f t="shared" si="7"/>
        <v>88170</v>
      </c>
      <c r="G45" s="42">
        <f t="shared" si="8"/>
        <v>103981</v>
      </c>
    </row>
    <row r="46" spans="1:9" x14ac:dyDescent="0.25">
      <c r="A46" s="42" t="str">
        <f t="shared" si="3"/>
        <v>BILBAO</v>
      </c>
      <c r="B46" s="41">
        <f t="shared" si="4"/>
        <v>16645</v>
      </c>
      <c r="C46" s="41">
        <f t="shared" si="5"/>
        <v>13379</v>
      </c>
      <c r="D46" s="41">
        <f t="shared" si="6"/>
        <v>13</v>
      </c>
      <c r="E46" s="42" t="str">
        <f t="shared" si="2"/>
        <v>ALICANTE</v>
      </c>
      <c r="F46" s="42">
        <f t="shared" si="7"/>
        <v>50382</v>
      </c>
      <c r="G46" s="42">
        <f t="shared" si="8"/>
        <v>33362</v>
      </c>
    </row>
    <row r="47" spans="1:9" x14ac:dyDescent="0.25">
      <c r="A47" s="42" t="str">
        <f t="shared" si="3"/>
        <v>CARTAGENA</v>
      </c>
      <c r="B47" s="41">
        <f t="shared" si="4"/>
        <v>28528</v>
      </c>
      <c r="C47" s="41">
        <f t="shared" si="5"/>
        <v>28682</v>
      </c>
      <c r="D47" s="41">
        <f t="shared" si="6"/>
        <v>12</v>
      </c>
      <c r="E47" s="42" t="str">
        <f t="shared" si="2"/>
        <v>A CORUÑA</v>
      </c>
      <c r="F47" s="42">
        <f t="shared" si="7"/>
        <v>37379</v>
      </c>
      <c r="G47" s="42">
        <f t="shared" si="8"/>
        <v>31825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ALMERIA</v>
      </c>
      <c r="F48" s="42">
        <f t="shared" si="7"/>
        <v>29032</v>
      </c>
      <c r="G48" s="42">
        <f t="shared" si="8"/>
        <v>43624</v>
      </c>
    </row>
    <row r="49" spans="1:7" x14ac:dyDescent="0.25">
      <c r="A49" s="42" t="str">
        <f t="shared" si="3"/>
        <v>CEUTA</v>
      </c>
      <c r="B49" s="41">
        <f t="shared" si="4"/>
        <v>1840</v>
      </c>
      <c r="C49" s="41">
        <f t="shared" si="5"/>
        <v>5924</v>
      </c>
      <c r="D49" s="41">
        <f t="shared" si="6"/>
        <v>19</v>
      </c>
      <c r="E49" s="42" t="str">
        <f t="shared" si="2"/>
        <v>CARTAGENA</v>
      </c>
      <c r="F49" s="42">
        <f t="shared" si="7"/>
        <v>28528</v>
      </c>
      <c r="G49" s="42">
        <f t="shared" si="8"/>
        <v>28682</v>
      </c>
    </row>
    <row r="50" spans="1:7" x14ac:dyDescent="0.25">
      <c r="A50" s="42" t="str">
        <f t="shared" si="3"/>
        <v>FERROL-SAN CIBRAO</v>
      </c>
      <c r="B50" s="41">
        <f t="shared" si="4"/>
        <v>2425</v>
      </c>
      <c r="C50" s="41">
        <f t="shared" si="5"/>
        <v>0</v>
      </c>
      <c r="D50" s="41">
        <f t="shared" si="6"/>
        <v>18</v>
      </c>
      <c r="E50" s="42" t="str">
        <f t="shared" si="2"/>
        <v>BILBAO</v>
      </c>
      <c r="F50" s="42">
        <f t="shared" si="7"/>
        <v>16645</v>
      </c>
      <c r="G50" s="42">
        <f t="shared" si="8"/>
        <v>13379</v>
      </c>
    </row>
    <row r="51" spans="1:7" x14ac:dyDescent="0.25">
      <c r="A51" s="42" t="str">
        <f t="shared" si="3"/>
        <v>GIJON</v>
      </c>
      <c r="B51" s="41">
        <f t="shared" si="4"/>
        <v>1391</v>
      </c>
      <c r="C51" s="41">
        <f t="shared" si="5"/>
        <v>1225</v>
      </c>
      <c r="D51" s="41">
        <f t="shared" si="6"/>
        <v>20</v>
      </c>
      <c r="E51" s="42" t="str">
        <f t="shared" si="2"/>
        <v>SEVILLA</v>
      </c>
      <c r="F51" s="42">
        <f t="shared" si="7"/>
        <v>13247</v>
      </c>
      <c r="G51" s="42">
        <f t="shared" si="8"/>
        <v>8886</v>
      </c>
    </row>
    <row r="52" spans="1:7" x14ac:dyDescent="0.25">
      <c r="A52" s="42" t="str">
        <f t="shared" si="3"/>
        <v>HUELVA</v>
      </c>
      <c r="B52" s="41">
        <f t="shared" si="4"/>
        <v>414</v>
      </c>
      <c r="C52" s="41">
        <f t="shared" si="5"/>
        <v>0</v>
      </c>
      <c r="D52" s="41">
        <f t="shared" si="6"/>
        <v>23</v>
      </c>
      <c r="E52" s="42" t="str">
        <f t="shared" si="2"/>
        <v>VILAGARCIA</v>
      </c>
      <c r="F52" s="42">
        <f t="shared" si="7"/>
        <v>6346</v>
      </c>
      <c r="G52" s="42">
        <f t="shared" si="8"/>
        <v>3585</v>
      </c>
    </row>
    <row r="53" spans="1:7" x14ac:dyDescent="0.25">
      <c r="A53" s="42" t="str">
        <f t="shared" si="3"/>
        <v>LAS PALMAS</v>
      </c>
      <c r="B53" s="41">
        <f t="shared" si="4"/>
        <v>297049</v>
      </c>
      <c r="C53" s="41">
        <f t="shared" si="5"/>
        <v>366787</v>
      </c>
      <c r="D53" s="41">
        <f t="shared" si="6"/>
        <v>4</v>
      </c>
      <c r="E53" s="42" t="str">
        <f t="shared" si="2"/>
        <v>SANTANDER</v>
      </c>
      <c r="F53" s="42">
        <f t="shared" si="7"/>
        <v>6031</v>
      </c>
      <c r="G53" s="42">
        <f t="shared" si="8"/>
        <v>4343</v>
      </c>
    </row>
    <row r="54" spans="1:7" x14ac:dyDescent="0.25">
      <c r="A54" s="42" t="str">
        <f t="shared" si="3"/>
        <v>MALAGA</v>
      </c>
      <c r="B54" s="41">
        <f t="shared" si="4"/>
        <v>166352</v>
      </c>
      <c r="C54" s="41">
        <f t="shared" si="5"/>
        <v>198592</v>
      </c>
      <c r="D54" s="41">
        <f t="shared" si="6"/>
        <v>5</v>
      </c>
      <c r="E54" s="42" t="str">
        <f t="shared" si="2"/>
        <v>MOTRIL</v>
      </c>
      <c r="F54" s="42">
        <f t="shared" si="7"/>
        <v>2542</v>
      </c>
      <c r="G54" s="42">
        <f t="shared" si="8"/>
        <v>15133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2425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960</v>
      </c>
      <c r="C56" s="41">
        <f t="shared" si="5"/>
        <v>1483</v>
      </c>
      <c r="D56" s="41">
        <f t="shared" si="6"/>
        <v>22</v>
      </c>
      <c r="E56" s="42" t="str">
        <f t="shared" si="2"/>
        <v>CEUTA</v>
      </c>
      <c r="F56" s="42">
        <f t="shared" si="9"/>
        <v>1840</v>
      </c>
      <c r="G56" s="42">
        <f t="shared" si="8"/>
        <v>5924</v>
      </c>
    </row>
    <row r="57" spans="1:7" x14ac:dyDescent="0.25">
      <c r="A57" s="42" t="str">
        <f t="shared" si="3"/>
        <v>MOTRIL</v>
      </c>
      <c r="B57" s="41">
        <f t="shared" si="4"/>
        <v>2542</v>
      </c>
      <c r="C57" s="41">
        <f t="shared" si="5"/>
        <v>15133</v>
      </c>
      <c r="D57" s="41">
        <f t="shared" si="6"/>
        <v>17</v>
      </c>
      <c r="E57" s="42" t="str">
        <f t="shared" si="2"/>
        <v>GIJON</v>
      </c>
      <c r="F57" s="42">
        <f t="shared" si="9"/>
        <v>1391</v>
      </c>
      <c r="G57" s="42">
        <f t="shared" si="8"/>
        <v>1225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1273</v>
      </c>
      <c r="G58" s="42">
        <f t="shared" si="8"/>
        <v>11719</v>
      </c>
    </row>
    <row r="59" spans="1:7" x14ac:dyDescent="0.25">
      <c r="A59" s="42" t="str">
        <f t="shared" si="3"/>
        <v>SANTA CRUZ DE TENERIFE</v>
      </c>
      <c r="B59" s="41">
        <f t="shared" si="4"/>
        <v>385784</v>
      </c>
      <c r="C59" s="41">
        <f t="shared" si="5"/>
        <v>432023</v>
      </c>
      <c r="D59" s="41">
        <f t="shared" si="6"/>
        <v>3</v>
      </c>
      <c r="E59" s="42" t="str">
        <f t="shared" si="2"/>
        <v>MELILLA</v>
      </c>
      <c r="F59" s="42">
        <f t="shared" si="9"/>
        <v>960</v>
      </c>
      <c r="G59" s="42">
        <f t="shared" si="8"/>
        <v>1483</v>
      </c>
    </row>
    <row r="60" spans="1:7" x14ac:dyDescent="0.25">
      <c r="A60" s="42" t="str">
        <f t="shared" si="3"/>
        <v>SANTANDER</v>
      </c>
      <c r="B60" s="41">
        <f t="shared" si="4"/>
        <v>6031</v>
      </c>
      <c r="C60" s="41">
        <f t="shared" si="5"/>
        <v>4343</v>
      </c>
      <c r="D60" s="41">
        <f t="shared" si="6"/>
        <v>16</v>
      </c>
      <c r="E60" s="42" t="str">
        <f t="shared" si="2"/>
        <v>HUELVA</v>
      </c>
      <c r="F60" s="42">
        <f t="shared" si="9"/>
        <v>414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13247</v>
      </c>
      <c r="C61" s="41">
        <f t="shared" si="5"/>
        <v>8886</v>
      </c>
      <c r="D61" s="41">
        <f t="shared" si="6"/>
        <v>14</v>
      </c>
      <c r="E61" s="42" t="str">
        <f t="shared" si="2"/>
        <v>BAHIA DE ALGECIRAS</v>
      </c>
      <c r="F61" s="42">
        <f t="shared" si="9"/>
        <v>78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1273</v>
      </c>
      <c r="C62" s="41">
        <f t="shared" si="5"/>
        <v>11719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88170</v>
      </c>
      <c r="C63" s="41">
        <f t="shared" si="5"/>
        <v>103981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126951</v>
      </c>
      <c r="C64" s="41">
        <f t="shared" si="5"/>
        <v>124490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6346</v>
      </c>
      <c r="C65" s="41">
        <f t="shared" si="5"/>
        <v>3585</v>
      </c>
      <c r="D65" s="41">
        <f t="shared" si="6"/>
        <v>15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2250</v>
      </c>
      <c r="C8" s="12">
        <v>3384</v>
      </c>
      <c r="D8" s="12">
        <v>50569</v>
      </c>
      <c r="E8" s="12">
        <v>64382</v>
      </c>
      <c r="F8" s="13">
        <f t="shared" ref="F8:F35" si="0">((E8*100)/D8)-100</f>
        <v>27.315153552571729</v>
      </c>
      <c r="G8" s="1"/>
      <c r="H8" s="1"/>
      <c r="I8" s="1"/>
    </row>
    <row r="9" spans="1:12" x14ac:dyDescent="0.25">
      <c r="A9" s="8" t="s">
        <v>43</v>
      </c>
      <c r="B9" s="9">
        <v>8459</v>
      </c>
      <c r="C9" s="9">
        <v>8914</v>
      </c>
      <c r="D9" s="9">
        <v>246159</v>
      </c>
      <c r="E9" s="9">
        <v>233350</v>
      </c>
      <c r="F9" s="10">
        <f t="shared" si="0"/>
        <v>-5.2035473007283883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45350</v>
      </c>
      <c r="C11" s="9">
        <v>54426</v>
      </c>
      <c r="D11" s="9">
        <v>957542</v>
      </c>
      <c r="E11" s="9">
        <v>1019103</v>
      </c>
      <c r="F11" s="10">
        <f t="shared" si="0"/>
        <v>6.4290652524902328</v>
      </c>
      <c r="G11" s="1"/>
      <c r="H11" s="1"/>
      <c r="I11" s="1"/>
    </row>
    <row r="12" spans="1:12" x14ac:dyDescent="0.25">
      <c r="A12" s="11" t="s">
        <v>46</v>
      </c>
      <c r="B12" s="12">
        <v>1051</v>
      </c>
      <c r="C12" s="12">
        <v>1295</v>
      </c>
      <c r="D12" s="12">
        <v>16516</v>
      </c>
      <c r="E12" s="12">
        <v>16667</v>
      </c>
      <c r="F12" s="13">
        <f t="shared" si="0"/>
        <v>0.91426495519496598</v>
      </c>
      <c r="G12" s="1"/>
      <c r="H12" s="1"/>
      <c r="I12" s="1"/>
    </row>
    <row r="13" spans="1:12" x14ac:dyDescent="0.25">
      <c r="A13" s="8" t="s">
        <v>47</v>
      </c>
      <c r="B13" s="9">
        <v>23197</v>
      </c>
      <c r="C13" s="9">
        <v>23485</v>
      </c>
      <c r="D13" s="9">
        <v>464436</v>
      </c>
      <c r="E13" s="9">
        <v>526599</v>
      </c>
      <c r="F13" s="10">
        <f t="shared" si="0"/>
        <v>13.384621347182389</v>
      </c>
      <c r="G13" s="1"/>
      <c r="H13" s="1"/>
      <c r="I13" s="1"/>
    </row>
    <row r="14" spans="1:12" x14ac:dyDescent="0.25">
      <c r="A14" s="11" t="s">
        <v>48</v>
      </c>
      <c r="B14" s="12">
        <v>7852</v>
      </c>
      <c r="C14" s="12">
        <v>8460</v>
      </c>
      <c r="D14" s="12">
        <v>212669</v>
      </c>
      <c r="E14" s="12">
        <v>240859</v>
      </c>
      <c r="F14" s="13">
        <f t="shared" si="0"/>
        <v>13.255340458647012</v>
      </c>
      <c r="G14" s="1"/>
      <c r="H14" s="1"/>
      <c r="I14" s="1"/>
    </row>
    <row r="15" spans="1:12" x14ac:dyDescent="0.25">
      <c r="A15" s="8" t="s">
        <v>49</v>
      </c>
      <c r="B15" s="9">
        <v>3414</v>
      </c>
      <c r="C15" s="9">
        <v>3271</v>
      </c>
      <c r="D15" s="9">
        <v>36867</v>
      </c>
      <c r="E15" s="9">
        <v>39196</v>
      </c>
      <c r="F15" s="10">
        <f t="shared" si="0"/>
        <v>6.3173027368649457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21061</v>
      </c>
      <c r="C18" s="12">
        <v>27551</v>
      </c>
      <c r="D18" s="12">
        <v>363561</v>
      </c>
      <c r="E18" s="12">
        <v>399416</v>
      </c>
      <c r="F18" s="13">
        <f t="shared" si="0"/>
        <v>9.8621689345116721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35</v>
      </c>
      <c r="C20" s="12">
        <v>0</v>
      </c>
      <c r="D20" s="12">
        <v>243</v>
      </c>
      <c r="E20" s="12">
        <v>7</v>
      </c>
      <c r="F20" s="13">
        <f t="shared" si="0"/>
        <v>-97.119341563786008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7552</v>
      </c>
      <c r="C22" s="12">
        <v>6546</v>
      </c>
      <c r="D22" s="12">
        <v>126666</v>
      </c>
      <c r="E22" s="12">
        <v>106827</v>
      </c>
      <c r="F22" s="13">
        <f t="shared" si="0"/>
        <v>-15.662450855004494</v>
      </c>
      <c r="G22" s="1"/>
      <c r="H22" s="1"/>
      <c r="I22" s="1"/>
    </row>
    <row r="23" spans="1:9" x14ac:dyDescent="0.25">
      <c r="A23" s="8" t="s">
        <v>57</v>
      </c>
      <c r="B23" s="9">
        <v>1953</v>
      </c>
      <c r="C23" s="9">
        <v>986</v>
      </c>
      <c r="D23" s="9">
        <v>33606</v>
      </c>
      <c r="E23" s="9">
        <v>31065</v>
      </c>
      <c r="F23" s="10">
        <f t="shared" si="0"/>
        <v>-7.5611497946795225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3677</v>
      </c>
      <c r="C25" s="9">
        <v>4069</v>
      </c>
      <c r="D25" s="9">
        <v>57882</v>
      </c>
      <c r="E25" s="9">
        <v>65566</v>
      </c>
      <c r="F25" s="10">
        <f t="shared" si="0"/>
        <v>13.275284198887391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988</v>
      </c>
      <c r="E27" s="9">
        <v>2</v>
      </c>
      <c r="F27" s="18">
        <f t="shared" si="0"/>
        <v>-99.797570850202433</v>
      </c>
      <c r="G27" s="1"/>
      <c r="H27" s="1"/>
      <c r="I27" s="1"/>
    </row>
    <row r="28" spans="1:9" x14ac:dyDescent="0.25">
      <c r="A28" s="11" t="s">
        <v>62</v>
      </c>
      <c r="B28" s="12">
        <v>41242</v>
      </c>
      <c r="C28" s="12">
        <v>45749</v>
      </c>
      <c r="D28" s="12">
        <v>604533</v>
      </c>
      <c r="E28" s="12">
        <v>628476</v>
      </c>
      <c r="F28" s="13">
        <f t="shared" si="0"/>
        <v>3.9605778344606506</v>
      </c>
      <c r="G28" s="1"/>
      <c r="H28" s="1"/>
      <c r="I28" s="1"/>
    </row>
    <row r="29" spans="1:9" x14ac:dyDescent="0.25">
      <c r="A29" s="8" t="s">
        <v>63</v>
      </c>
      <c r="B29" s="9">
        <v>2255</v>
      </c>
      <c r="C29" s="9">
        <v>2495</v>
      </c>
      <c r="D29" s="9">
        <v>41985</v>
      </c>
      <c r="E29" s="9">
        <v>40402</v>
      </c>
      <c r="F29" s="10">
        <f t="shared" si="0"/>
        <v>-3.7703941884006156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10</v>
      </c>
      <c r="E30" s="12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9">
        <v>138</v>
      </c>
      <c r="C31" s="9">
        <v>1</v>
      </c>
      <c r="D31" s="9">
        <v>1805</v>
      </c>
      <c r="E31" s="9">
        <v>249</v>
      </c>
      <c r="F31" s="10">
        <f t="shared" si="0"/>
        <v>-86.204986149584485</v>
      </c>
      <c r="G31" s="1"/>
      <c r="H31" s="1"/>
      <c r="I31" s="1"/>
    </row>
    <row r="32" spans="1:9" x14ac:dyDescent="0.25">
      <c r="A32" s="11" t="s">
        <v>66</v>
      </c>
      <c r="B32" s="12">
        <v>2753</v>
      </c>
      <c r="C32" s="12">
        <v>4304</v>
      </c>
      <c r="D32" s="12">
        <v>52405</v>
      </c>
      <c r="E32" s="12">
        <v>58314</v>
      </c>
      <c r="F32" s="13">
        <f t="shared" si="0"/>
        <v>11.275641637248356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9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172239</v>
      </c>
      <c r="C35" s="15">
        <f t="shared" ref="C35:E35" si="1">SUM(C7:C34)</f>
        <v>194936</v>
      </c>
      <c r="D35" s="15">
        <f t="shared" si="1"/>
        <v>3268442</v>
      </c>
      <c r="E35" s="15">
        <f t="shared" si="1"/>
        <v>3470489</v>
      </c>
      <c r="F35" s="16">
        <f t="shared" si="0"/>
        <v>6.1817526515691554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1019103</v>
      </c>
      <c r="G38" s="42">
        <f>LOOKUP(E38,$A$38:$A$65,$C$38:$C$65)</f>
        <v>957542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64382</v>
      </c>
      <c r="C39" s="41">
        <f t="shared" ref="C39:C65" si="5">D8</f>
        <v>50569</v>
      </c>
      <c r="D39" s="41">
        <f t="shared" ref="D39:D65" si="6">_xlfn.RANK.EQ(B39,$B$38:$B$65)+COUNTIF($B$38:$B$65,B39)-1</f>
        <v>9</v>
      </c>
      <c r="E39" s="42" t="str">
        <f t="shared" si="2"/>
        <v>SANTA CRUZ DE TENERIFE</v>
      </c>
      <c r="F39" s="42">
        <f t="shared" ref="F39:F54" si="7">LOOKUP(E39,$A$38:$A$65,$B$38:$B$65)</f>
        <v>628476</v>
      </c>
      <c r="G39" s="42">
        <f t="shared" ref="G39:G65" si="8">LOOKUP(E39,$A$38:$A$65,$C$38:$C$65)</f>
        <v>604533</v>
      </c>
    </row>
    <row r="40" spans="1:9" x14ac:dyDescent="0.25">
      <c r="A40" s="42" t="str">
        <f t="shared" si="3"/>
        <v>ALMERIA</v>
      </c>
      <c r="B40" s="41">
        <f t="shared" si="4"/>
        <v>233350</v>
      </c>
      <c r="C40" s="41">
        <f t="shared" si="5"/>
        <v>246159</v>
      </c>
      <c r="D40" s="41">
        <f t="shared" si="6"/>
        <v>6</v>
      </c>
      <c r="E40" s="42" t="str">
        <f t="shared" si="2"/>
        <v>BALEARES</v>
      </c>
      <c r="F40" s="42">
        <f t="shared" si="7"/>
        <v>526599</v>
      </c>
      <c r="G40" s="42">
        <f t="shared" si="8"/>
        <v>464436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399416</v>
      </c>
      <c r="G41" s="42">
        <f t="shared" si="8"/>
        <v>363561</v>
      </c>
    </row>
    <row r="42" spans="1:9" x14ac:dyDescent="0.25">
      <c r="A42" s="42" t="str">
        <f t="shared" si="3"/>
        <v>BAHIA DE ALGECIRAS</v>
      </c>
      <c r="B42" s="41">
        <f t="shared" si="4"/>
        <v>1019103</v>
      </c>
      <c r="C42" s="41">
        <f t="shared" si="5"/>
        <v>957542</v>
      </c>
      <c r="D42" s="41">
        <f t="shared" si="6"/>
        <v>1</v>
      </c>
      <c r="E42" s="42" t="str">
        <f t="shared" si="2"/>
        <v>BARCELONA</v>
      </c>
      <c r="F42" s="42">
        <f t="shared" si="7"/>
        <v>240859</v>
      </c>
      <c r="G42" s="42">
        <f t="shared" si="8"/>
        <v>212669</v>
      </c>
    </row>
    <row r="43" spans="1:9" x14ac:dyDescent="0.25">
      <c r="A43" s="42" t="str">
        <f t="shared" si="3"/>
        <v>BAHIA DE CADIZ</v>
      </c>
      <c r="B43" s="41">
        <f t="shared" si="4"/>
        <v>16667</v>
      </c>
      <c r="C43" s="41">
        <f t="shared" si="5"/>
        <v>16516</v>
      </c>
      <c r="D43" s="41">
        <f t="shared" si="6"/>
        <v>14</v>
      </c>
      <c r="E43" s="42" t="str">
        <f t="shared" si="2"/>
        <v>ALMERIA</v>
      </c>
      <c r="F43" s="42">
        <f t="shared" si="7"/>
        <v>233350</v>
      </c>
      <c r="G43" s="42">
        <f t="shared" si="8"/>
        <v>246159</v>
      </c>
    </row>
    <row r="44" spans="1:9" x14ac:dyDescent="0.25">
      <c r="A44" s="42" t="str">
        <f t="shared" si="3"/>
        <v>BALEARES</v>
      </c>
      <c r="B44" s="41">
        <f t="shared" si="4"/>
        <v>526599</v>
      </c>
      <c r="C44" s="41">
        <f t="shared" si="5"/>
        <v>464436</v>
      </c>
      <c r="D44" s="41">
        <f t="shared" si="6"/>
        <v>3</v>
      </c>
      <c r="E44" s="42" t="str">
        <f t="shared" si="2"/>
        <v>LAS PALMAS</v>
      </c>
      <c r="F44" s="42">
        <f t="shared" si="7"/>
        <v>106827</v>
      </c>
      <c r="G44" s="42">
        <f t="shared" si="8"/>
        <v>126666</v>
      </c>
    </row>
    <row r="45" spans="1:9" x14ac:dyDescent="0.25">
      <c r="A45" s="42" t="str">
        <f t="shared" si="3"/>
        <v>BARCELONA</v>
      </c>
      <c r="B45" s="41">
        <f t="shared" si="4"/>
        <v>240859</v>
      </c>
      <c r="C45" s="41">
        <f t="shared" si="5"/>
        <v>212669</v>
      </c>
      <c r="D45" s="41">
        <f t="shared" si="6"/>
        <v>5</v>
      </c>
      <c r="E45" s="42" t="str">
        <f t="shared" si="2"/>
        <v>MELILLA</v>
      </c>
      <c r="F45" s="42">
        <f t="shared" si="7"/>
        <v>65566</v>
      </c>
      <c r="G45" s="42">
        <f t="shared" si="8"/>
        <v>57882</v>
      </c>
    </row>
    <row r="46" spans="1:9" x14ac:dyDescent="0.25">
      <c r="A46" s="42" t="str">
        <f t="shared" si="3"/>
        <v>BILBAO</v>
      </c>
      <c r="B46" s="41">
        <f t="shared" si="4"/>
        <v>39196</v>
      </c>
      <c r="C46" s="41">
        <f t="shared" si="5"/>
        <v>36867</v>
      </c>
      <c r="D46" s="41">
        <f t="shared" si="6"/>
        <v>12</v>
      </c>
      <c r="E46" s="42" t="str">
        <f t="shared" si="2"/>
        <v>ALICANTE</v>
      </c>
      <c r="F46" s="42">
        <f t="shared" si="7"/>
        <v>64382</v>
      </c>
      <c r="G46" s="42">
        <f t="shared" si="8"/>
        <v>50569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58314</v>
      </c>
      <c r="G47" s="42">
        <f t="shared" si="8"/>
        <v>52405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40402</v>
      </c>
      <c r="G48" s="42">
        <f t="shared" si="8"/>
        <v>41985</v>
      </c>
    </row>
    <row r="49" spans="1:7" x14ac:dyDescent="0.25">
      <c r="A49" s="42" t="str">
        <f t="shared" si="3"/>
        <v>CEUTA</v>
      </c>
      <c r="B49" s="41">
        <f t="shared" si="4"/>
        <v>399416</v>
      </c>
      <c r="C49" s="41">
        <f t="shared" si="5"/>
        <v>363561</v>
      </c>
      <c r="D49" s="41">
        <f t="shared" si="6"/>
        <v>4</v>
      </c>
      <c r="E49" s="42" t="str">
        <f t="shared" si="2"/>
        <v>BILBAO</v>
      </c>
      <c r="F49" s="42">
        <f t="shared" si="7"/>
        <v>39196</v>
      </c>
      <c r="G49" s="42">
        <f t="shared" si="8"/>
        <v>36867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31065</v>
      </c>
      <c r="G50" s="42">
        <f t="shared" si="8"/>
        <v>33606</v>
      </c>
    </row>
    <row r="51" spans="1:7" x14ac:dyDescent="0.25">
      <c r="A51" s="42" t="str">
        <f t="shared" si="3"/>
        <v>GIJON</v>
      </c>
      <c r="B51" s="41">
        <f t="shared" si="4"/>
        <v>7</v>
      </c>
      <c r="C51" s="41">
        <f t="shared" si="5"/>
        <v>243</v>
      </c>
      <c r="D51" s="41">
        <f t="shared" si="6"/>
        <v>17</v>
      </c>
      <c r="E51" s="42" t="str">
        <f t="shared" si="2"/>
        <v>BAHIA DE CADIZ</v>
      </c>
      <c r="F51" s="42">
        <f t="shared" si="7"/>
        <v>16667</v>
      </c>
      <c r="G51" s="42">
        <f t="shared" si="8"/>
        <v>16516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249</v>
      </c>
      <c r="G52" s="42">
        <f t="shared" si="8"/>
        <v>1805</v>
      </c>
    </row>
    <row r="53" spans="1:7" x14ac:dyDescent="0.25">
      <c r="A53" s="42" t="str">
        <f t="shared" si="3"/>
        <v>LAS PALMAS</v>
      </c>
      <c r="B53" s="41">
        <f t="shared" si="4"/>
        <v>106827</v>
      </c>
      <c r="C53" s="41">
        <f t="shared" si="5"/>
        <v>126666</v>
      </c>
      <c r="D53" s="41">
        <f t="shared" si="6"/>
        <v>7</v>
      </c>
      <c r="E53" s="42" t="str">
        <f t="shared" si="2"/>
        <v>VIGO</v>
      </c>
      <c r="F53" s="42">
        <f t="shared" si="7"/>
        <v>9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31065</v>
      </c>
      <c r="C54" s="41">
        <f t="shared" si="5"/>
        <v>33606</v>
      </c>
      <c r="D54" s="41">
        <f t="shared" si="6"/>
        <v>13</v>
      </c>
      <c r="E54" s="42" t="str">
        <f t="shared" si="2"/>
        <v>GIJON</v>
      </c>
      <c r="F54" s="42">
        <f t="shared" si="7"/>
        <v>7</v>
      </c>
      <c r="G54" s="42">
        <f t="shared" si="8"/>
        <v>243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PASAIA</v>
      </c>
      <c r="F55" s="42">
        <f t="shared" ref="F55:F65" si="9">LOOKUP(E55,$A$38:$A$65,$B$38:$B$65)</f>
        <v>2</v>
      </c>
      <c r="G55" s="42">
        <f t="shared" si="8"/>
        <v>988</v>
      </c>
    </row>
    <row r="56" spans="1:7" x14ac:dyDescent="0.25">
      <c r="A56" s="42" t="str">
        <f t="shared" si="3"/>
        <v>MELILLA</v>
      </c>
      <c r="B56" s="41">
        <f t="shared" si="4"/>
        <v>65566</v>
      </c>
      <c r="C56" s="41">
        <f t="shared" si="5"/>
        <v>57882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2</v>
      </c>
      <c r="C58" s="41">
        <f t="shared" si="5"/>
        <v>988</v>
      </c>
      <c r="D58" s="41">
        <f t="shared" si="6"/>
        <v>18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628476</v>
      </c>
      <c r="C59" s="41">
        <f t="shared" si="5"/>
        <v>604533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40402</v>
      </c>
      <c r="C60" s="41">
        <f t="shared" si="5"/>
        <v>41985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249</v>
      </c>
      <c r="C62" s="41">
        <f t="shared" si="5"/>
        <v>1805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58314</v>
      </c>
      <c r="C63" s="41">
        <f t="shared" si="5"/>
        <v>52405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</v>
      </c>
      <c r="C64" s="41">
        <f t="shared" si="5"/>
        <v>0</v>
      </c>
      <c r="D64" s="41">
        <f t="shared" si="6"/>
        <v>16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118</v>
      </c>
      <c r="C7" s="9">
        <v>114</v>
      </c>
      <c r="D7" s="9">
        <v>1341</v>
      </c>
      <c r="E7" s="9">
        <v>1309</v>
      </c>
      <c r="F7" s="10">
        <f>((E7*100)/D7)-100</f>
        <v>-2.3862788963460133</v>
      </c>
      <c r="G7" s="1"/>
      <c r="H7" s="1"/>
      <c r="I7" s="1"/>
    </row>
    <row r="8" spans="1:12" x14ac:dyDescent="0.25">
      <c r="A8" s="11" t="s">
        <v>42</v>
      </c>
      <c r="B8" s="12">
        <v>110</v>
      </c>
      <c r="C8" s="12">
        <v>105</v>
      </c>
      <c r="D8" s="12">
        <v>1244</v>
      </c>
      <c r="E8" s="12">
        <v>1334</v>
      </c>
      <c r="F8" s="13">
        <f t="shared" ref="F8:F35" si="0">((E8*100)/D8)-100</f>
        <v>7.2347266881028958</v>
      </c>
      <c r="G8" s="1"/>
      <c r="H8" s="1"/>
      <c r="I8" s="1"/>
    </row>
    <row r="9" spans="1:12" x14ac:dyDescent="0.25">
      <c r="A9" s="8" t="s">
        <v>43</v>
      </c>
      <c r="B9" s="9">
        <v>133</v>
      </c>
      <c r="C9" s="9">
        <v>170</v>
      </c>
      <c r="D9" s="9">
        <v>2212</v>
      </c>
      <c r="E9" s="9">
        <v>2181</v>
      </c>
      <c r="F9" s="10">
        <f t="shared" si="0"/>
        <v>-1.4014466546112061</v>
      </c>
      <c r="G9" s="1"/>
      <c r="H9" s="1"/>
      <c r="I9" s="1"/>
    </row>
    <row r="10" spans="1:12" x14ac:dyDescent="0.25">
      <c r="A10" s="11" t="s">
        <v>44</v>
      </c>
      <c r="B10" s="12">
        <v>82</v>
      </c>
      <c r="C10" s="12">
        <v>77</v>
      </c>
      <c r="D10" s="12">
        <v>821</v>
      </c>
      <c r="E10" s="12">
        <v>936</v>
      </c>
      <c r="F10" s="13">
        <f t="shared" si="0"/>
        <v>14.00730816077953</v>
      </c>
      <c r="G10" s="1"/>
      <c r="H10" s="1"/>
      <c r="I10" s="1"/>
    </row>
    <row r="11" spans="1:12" x14ac:dyDescent="0.25">
      <c r="A11" s="8" t="s">
        <v>45</v>
      </c>
      <c r="B11" s="9">
        <v>1686</v>
      </c>
      <c r="C11" s="9">
        <v>2100</v>
      </c>
      <c r="D11" s="9">
        <v>20845</v>
      </c>
      <c r="E11" s="9">
        <v>20498</v>
      </c>
      <c r="F11" s="10">
        <f t="shared" si="0"/>
        <v>-1.6646677860398142</v>
      </c>
      <c r="G11" s="1"/>
      <c r="H11" s="1"/>
      <c r="I11" s="1"/>
    </row>
    <row r="12" spans="1:12" x14ac:dyDescent="0.25">
      <c r="A12" s="11" t="s">
        <v>46</v>
      </c>
      <c r="B12" s="12">
        <v>146</v>
      </c>
      <c r="C12" s="12">
        <v>153</v>
      </c>
      <c r="D12" s="12">
        <v>1596</v>
      </c>
      <c r="E12" s="12">
        <v>1653</v>
      </c>
      <c r="F12" s="13">
        <f t="shared" si="0"/>
        <v>3.5714285714285694</v>
      </c>
      <c r="G12" s="1"/>
      <c r="H12" s="1"/>
      <c r="I12" s="1"/>
    </row>
    <row r="13" spans="1:12" x14ac:dyDescent="0.25">
      <c r="A13" s="8" t="s">
        <v>47</v>
      </c>
      <c r="B13" s="9">
        <v>668</v>
      </c>
      <c r="C13" s="9">
        <v>628</v>
      </c>
      <c r="D13" s="9">
        <v>9940</v>
      </c>
      <c r="E13" s="9">
        <v>10848</v>
      </c>
      <c r="F13" s="10">
        <f t="shared" si="0"/>
        <v>9.134808853118713</v>
      </c>
      <c r="G13" s="1"/>
      <c r="H13" s="1"/>
      <c r="I13" s="1"/>
    </row>
    <row r="14" spans="1:12" x14ac:dyDescent="0.25">
      <c r="A14" s="11" t="s">
        <v>48</v>
      </c>
      <c r="B14" s="12">
        <v>704</v>
      </c>
      <c r="C14" s="12">
        <v>690</v>
      </c>
      <c r="D14" s="12">
        <v>8181</v>
      </c>
      <c r="E14" s="12">
        <v>8857</v>
      </c>
      <c r="F14" s="13">
        <f t="shared" si="0"/>
        <v>8.263048527074929</v>
      </c>
      <c r="G14" s="1"/>
      <c r="H14" s="1"/>
      <c r="I14" s="1"/>
    </row>
    <row r="15" spans="1:12" x14ac:dyDescent="0.25">
      <c r="A15" s="8" t="s">
        <v>49</v>
      </c>
      <c r="B15" s="9">
        <v>291</v>
      </c>
      <c r="C15" s="9">
        <v>307</v>
      </c>
      <c r="D15" s="9">
        <v>3243</v>
      </c>
      <c r="E15" s="9">
        <v>3386</v>
      </c>
      <c r="F15" s="10">
        <f t="shared" si="0"/>
        <v>4.4094973789700873</v>
      </c>
      <c r="G15" s="1"/>
      <c r="H15" s="1"/>
      <c r="I15" s="1"/>
    </row>
    <row r="16" spans="1:12" x14ac:dyDescent="0.25">
      <c r="A16" s="11" t="s">
        <v>50</v>
      </c>
      <c r="B16" s="12">
        <v>151</v>
      </c>
      <c r="C16" s="12">
        <v>120</v>
      </c>
      <c r="D16" s="12">
        <v>1596</v>
      </c>
      <c r="E16" s="12">
        <v>1550</v>
      </c>
      <c r="F16" s="13">
        <f t="shared" si="0"/>
        <v>-2.8822055137844558</v>
      </c>
      <c r="G16" s="1"/>
      <c r="H16" s="1"/>
      <c r="I16" s="1"/>
    </row>
    <row r="17" spans="1:9" x14ac:dyDescent="0.25">
      <c r="A17" s="8" t="s">
        <v>51</v>
      </c>
      <c r="B17" s="9">
        <v>92</v>
      </c>
      <c r="C17" s="9">
        <v>116</v>
      </c>
      <c r="D17" s="9">
        <v>1077</v>
      </c>
      <c r="E17" s="9">
        <v>1179</v>
      </c>
      <c r="F17" s="10">
        <f t="shared" si="0"/>
        <v>9.4707520891364965</v>
      </c>
      <c r="G17" s="1"/>
      <c r="H17" s="1"/>
      <c r="I17" s="1"/>
    </row>
    <row r="18" spans="1:9" x14ac:dyDescent="0.25">
      <c r="A18" s="11" t="s">
        <v>52</v>
      </c>
      <c r="B18" s="12">
        <v>820</v>
      </c>
      <c r="C18" s="12">
        <v>1190</v>
      </c>
      <c r="D18" s="12">
        <v>8172</v>
      </c>
      <c r="E18" s="12">
        <v>9484</v>
      </c>
      <c r="F18" s="13">
        <f t="shared" si="0"/>
        <v>16.054821341164953</v>
      </c>
      <c r="G18" s="1"/>
      <c r="H18" s="1"/>
      <c r="I18" s="1"/>
    </row>
    <row r="19" spans="1:9" x14ac:dyDescent="0.25">
      <c r="A19" s="8" t="s">
        <v>53</v>
      </c>
      <c r="B19" s="9">
        <v>100</v>
      </c>
      <c r="C19" s="9">
        <v>91</v>
      </c>
      <c r="D19" s="9">
        <v>964</v>
      </c>
      <c r="E19" s="9">
        <v>1038</v>
      </c>
      <c r="F19" s="10">
        <f t="shared" si="0"/>
        <v>7.6763485477178364</v>
      </c>
      <c r="G19" s="1"/>
      <c r="H19" s="1"/>
      <c r="I19" s="1"/>
    </row>
    <row r="20" spans="1:9" x14ac:dyDescent="0.25">
      <c r="A20" s="11" t="s">
        <v>54</v>
      </c>
      <c r="B20" s="12">
        <v>73</v>
      </c>
      <c r="C20" s="12">
        <v>89</v>
      </c>
      <c r="D20" s="12">
        <v>940</v>
      </c>
      <c r="E20" s="12">
        <v>935</v>
      </c>
      <c r="F20" s="13">
        <f t="shared" si="0"/>
        <v>-0.53191489361702793</v>
      </c>
      <c r="G20" s="1"/>
      <c r="H20" s="1"/>
      <c r="I20" s="1"/>
    </row>
    <row r="21" spans="1:9" x14ac:dyDescent="0.25">
      <c r="A21" s="8" t="s">
        <v>55</v>
      </c>
      <c r="B21" s="9">
        <v>147</v>
      </c>
      <c r="C21" s="9">
        <v>131</v>
      </c>
      <c r="D21" s="9">
        <v>1462</v>
      </c>
      <c r="E21" s="9">
        <v>1438</v>
      </c>
      <c r="F21" s="10">
        <f t="shared" si="0"/>
        <v>-1.6415868673050653</v>
      </c>
      <c r="G21" s="1"/>
      <c r="H21" s="1"/>
      <c r="I21" s="1"/>
    </row>
    <row r="22" spans="1:9" x14ac:dyDescent="0.25">
      <c r="A22" s="11" t="s">
        <v>56</v>
      </c>
      <c r="B22" s="12">
        <v>926</v>
      </c>
      <c r="C22" s="12">
        <v>1008</v>
      </c>
      <c r="D22" s="12">
        <v>10440</v>
      </c>
      <c r="E22" s="12">
        <v>9609</v>
      </c>
      <c r="F22" s="13">
        <f t="shared" si="0"/>
        <v>-7.9597701149425291</v>
      </c>
      <c r="G22" s="1"/>
      <c r="H22" s="1"/>
      <c r="I22" s="1"/>
    </row>
    <row r="23" spans="1:9" x14ac:dyDescent="0.25">
      <c r="A23" s="8" t="s">
        <v>57</v>
      </c>
      <c r="B23" s="9">
        <v>147</v>
      </c>
      <c r="C23" s="9">
        <v>89</v>
      </c>
      <c r="D23" s="9">
        <v>1639</v>
      </c>
      <c r="E23" s="9">
        <v>1434</v>
      </c>
      <c r="F23" s="10">
        <f t="shared" si="0"/>
        <v>-12.507626601586338</v>
      </c>
      <c r="G23" s="1"/>
      <c r="H23" s="1"/>
      <c r="I23" s="1"/>
    </row>
    <row r="24" spans="1:9" x14ac:dyDescent="0.25">
      <c r="A24" s="11" t="s">
        <v>58</v>
      </c>
      <c r="B24" s="12">
        <v>76</v>
      </c>
      <c r="C24" s="12">
        <v>104</v>
      </c>
      <c r="D24" s="12">
        <v>872</v>
      </c>
      <c r="E24" s="12">
        <v>1016</v>
      </c>
      <c r="F24" s="13">
        <f t="shared" si="0"/>
        <v>16.513761467889907</v>
      </c>
      <c r="G24" s="1"/>
      <c r="H24" s="1"/>
      <c r="I24" s="1"/>
    </row>
    <row r="25" spans="1:9" x14ac:dyDescent="0.25">
      <c r="A25" s="8" t="s">
        <v>59</v>
      </c>
      <c r="B25" s="9">
        <v>77</v>
      </c>
      <c r="C25" s="9">
        <v>87</v>
      </c>
      <c r="D25" s="9">
        <v>999</v>
      </c>
      <c r="E25" s="9">
        <v>1062</v>
      </c>
      <c r="F25" s="10">
        <f t="shared" si="0"/>
        <v>6.3063063063063112</v>
      </c>
      <c r="G25" s="1"/>
      <c r="H25" s="1"/>
      <c r="I25" s="1"/>
    </row>
    <row r="26" spans="1:9" x14ac:dyDescent="0.25">
      <c r="A26" s="11" t="s">
        <v>60</v>
      </c>
      <c r="B26" s="12">
        <v>40</v>
      </c>
      <c r="C26" s="12">
        <v>38</v>
      </c>
      <c r="D26" s="12">
        <v>479</v>
      </c>
      <c r="E26" s="12">
        <v>433</v>
      </c>
      <c r="F26" s="13">
        <f t="shared" si="0"/>
        <v>-9.6033402922755755</v>
      </c>
      <c r="G26" s="1"/>
      <c r="H26" s="1"/>
      <c r="I26" s="1"/>
    </row>
    <row r="27" spans="1:9" x14ac:dyDescent="0.25">
      <c r="A27" s="8" t="s">
        <v>61</v>
      </c>
      <c r="B27" s="9">
        <v>135</v>
      </c>
      <c r="C27" s="9">
        <v>131</v>
      </c>
      <c r="D27" s="9">
        <v>1451</v>
      </c>
      <c r="E27" s="9">
        <v>1421</v>
      </c>
      <c r="F27" s="10">
        <f t="shared" si="0"/>
        <v>-2.0675396278428622</v>
      </c>
      <c r="G27" s="1"/>
      <c r="H27" s="1"/>
      <c r="I27" s="1"/>
    </row>
    <row r="28" spans="1:9" x14ac:dyDescent="0.25">
      <c r="A28" s="11" t="s">
        <v>62</v>
      </c>
      <c r="B28" s="12">
        <v>1487</v>
      </c>
      <c r="C28" s="12">
        <v>1543</v>
      </c>
      <c r="D28" s="12">
        <v>17249</v>
      </c>
      <c r="E28" s="12">
        <v>16549</v>
      </c>
      <c r="F28" s="13">
        <f t="shared" si="0"/>
        <v>-4.0582062728274053</v>
      </c>
      <c r="G28" s="1"/>
      <c r="H28" s="1"/>
      <c r="I28" s="1"/>
    </row>
    <row r="29" spans="1:9" x14ac:dyDescent="0.25">
      <c r="A29" s="8" t="s">
        <v>63</v>
      </c>
      <c r="B29" s="9">
        <v>130</v>
      </c>
      <c r="C29" s="9">
        <v>124</v>
      </c>
      <c r="D29" s="9">
        <v>1525</v>
      </c>
      <c r="E29" s="9">
        <v>1413</v>
      </c>
      <c r="F29" s="10">
        <f t="shared" si="0"/>
        <v>-7.3442622950819612</v>
      </c>
      <c r="G29" s="1"/>
      <c r="H29" s="1"/>
      <c r="I29" s="1"/>
    </row>
    <row r="30" spans="1:9" x14ac:dyDescent="0.25">
      <c r="A30" s="11" t="s">
        <v>64</v>
      </c>
      <c r="B30" s="12">
        <v>124</v>
      </c>
      <c r="C30" s="12">
        <v>124</v>
      </c>
      <c r="D30" s="12">
        <v>1303</v>
      </c>
      <c r="E30" s="12">
        <v>1365</v>
      </c>
      <c r="F30" s="13">
        <f t="shared" si="0"/>
        <v>4.7582501918649314</v>
      </c>
      <c r="G30" s="1"/>
      <c r="H30" s="1"/>
      <c r="I30" s="1"/>
    </row>
    <row r="31" spans="1:9" x14ac:dyDescent="0.25">
      <c r="A31" s="8" t="s">
        <v>65</v>
      </c>
      <c r="B31" s="9">
        <v>227</v>
      </c>
      <c r="C31" s="9">
        <v>221</v>
      </c>
      <c r="D31" s="9">
        <v>2470</v>
      </c>
      <c r="E31" s="9">
        <v>2346</v>
      </c>
      <c r="F31" s="10">
        <f t="shared" si="0"/>
        <v>-5.0202429149797609</v>
      </c>
      <c r="G31" s="1"/>
      <c r="H31" s="1"/>
      <c r="I31" s="1"/>
    </row>
    <row r="32" spans="1:9" x14ac:dyDescent="0.25">
      <c r="A32" s="11" t="s">
        <v>66</v>
      </c>
      <c r="B32" s="12">
        <v>502</v>
      </c>
      <c r="C32" s="12">
        <v>635</v>
      </c>
      <c r="D32" s="12">
        <v>5983</v>
      </c>
      <c r="E32" s="12">
        <v>6500</v>
      </c>
      <c r="F32" s="13">
        <f t="shared" si="0"/>
        <v>8.6411499247869017</v>
      </c>
      <c r="G32" s="1"/>
      <c r="H32" s="1"/>
      <c r="I32" s="1"/>
    </row>
    <row r="33" spans="1:9" x14ac:dyDescent="0.25">
      <c r="A33" s="8" t="s">
        <v>67</v>
      </c>
      <c r="B33" s="9">
        <v>182</v>
      </c>
      <c r="C33" s="9">
        <v>189</v>
      </c>
      <c r="D33" s="9">
        <v>2073</v>
      </c>
      <c r="E33" s="9">
        <v>2196</v>
      </c>
      <c r="F33" s="10">
        <f t="shared" si="0"/>
        <v>5.9334298118668585</v>
      </c>
      <c r="G33" s="1"/>
      <c r="H33" s="1"/>
      <c r="I33" s="1"/>
    </row>
    <row r="34" spans="1:9" x14ac:dyDescent="0.25">
      <c r="A34" s="11" t="s">
        <v>68</v>
      </c>
      <c r="B34" s="12">
        <v>31</v>
      </c>
      <c r="C34" s="12">
        <v>30</v>
      </c>
      <c r="D34" s="12">
        <v>322</v>
      </c>
      <c r="E34" s="12">
        <v>340</v>
      </c>
      <c r="F34" s="13">
        <f t="shared" si="0"/>
        <v>5.5900621118012452</v>
      </c>
      <c r="G34" s="1"/>
      <c r="H34" s="1"/>
      <c r="I34" s="1"/>
    </row>
    <row r="35" spans="1:9" x14ac:dyDescent="0.25">
      <c r="A35" s="14" t="s">
        <v>69</v>
      </c>
      <c r="B35" s="15">
        <f>SUM(B7:B34)</f>
        <v>9405</v>
      </c>
      <c r="C35" s="15">
        <f t="shared" ref="C35:E35" si="1">SUM(C7:C34)</f>
        <v>10404</v>
      </c>
      <c r="D35" s="15">
        <f t="shared" si="1"/>
        <v>110439</v>
      </c>
      <c r="E35" s="15">
        <f t="shared" si="1"/>
        <v>112310</v>
      </c>
      <c r="F35" s="16">
        <f t="shared" si="0"/>
        <v>1.694147900651032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1309</v>
      </c>
      <c r="C38" s="41">
        <f>D7</f>
        <v>1341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20498</v>
      </c>
      <c r="G38" s="42">
        <f>LOOKUP(E38,$A$38:$A$65,$C$38:$C$65)</f>
        <v>20845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1334</v>
      </c>
      <c r="C39" s="41">
        <f t="shared" ref="C39:C65" si="5">D8</f>
        <v>1244</v>
      </c>
      <c r="D39" s="41">
        <f t="shared" ref="D39:D65" si="6">_xlfn.RANK.EQ(B39,$B$38:$B$65)+COUNTIF($B$38:$B$65,B39)-1</f>
        <v>19</v>
      </c>
      <c r="E39" s="42" t="str">
        <f t="shared" si="2"/>
        <v>SANTA CRUZ DE TENERIFE</v>
      </c>
      <c r="F39" s="42">
        <f t="shared" ref="F39:F54" si="7">LOOKUP(E39,$A$38:$A$65,$B$38:$B$65)</f>
        <v>16549</v>
      </c>
      <c r="G39" s="42">
        <f t="shared" ref="G39:G65" si="8">LOOKUP(E39,$A$38:$A$65,$C$38:$C$65)</f>
        <v>17249</v>
      </c>
    </row>
    <row r="40" spans="1:9" x14ac:dyDescent="0.25">
      <c r="A40" s="42" t="str">
        <f t="shared" si="3"/>
        <v>ALMERIA</v>
      </c>
      <c r="B40" s="41">
        <f t="shared" si="4"/>
        <v>2181</v>
      </c>
      <c r="C40" s="41">
        <f t="shared" si="5"/>
        <v>2212</v>
      </c>
      <c r="D40" s="41">
        <f t="shared" si="6"/>
        <v>11</v>
      </c>
      <c r="E40" s="42" t="str">
        <f t="shared" si="2"/>
        <v>BALEARES</v>
      </c>
      <c r="F40" s="42">
        <f t="shared" si="7"/>
        <v>10848</v>
      </c>
      <c r="G40" s="42">
        <f t="shared" si="8"/>
        <v>9940</v>
      </c>
    </row>
    <row r="41" spans="1:9" x14ac:dyDescent="0.25">
      <c r="A41" s="42" t="str">
        <f t="shared" si="3"/>
        <v>AVILES</v>
      </c>
      <c r="B41" s="41">
        <f t="shared" si="4"/>
        <v>936</v>
      </c>
      <c r="C41" s="41">
        <f t="shared" si="5"/>
        <v>821</v>
      </c>
      <c r="D41" s="41">
        <f t="shared" si="6"/>
        <v>25</v>
      </c>
      <c r="E41" s="42" t="str">
        <f t="shared" si="2"/>
        <v>LAS PALMAS</v>
      </c>
      <c r="F41" s="42">
        <f t="shared" si="7"/>
        <v>9609</v>
      </c>
      <c r="G41" s="42">
        <f t="shared" si="8"/>
        <v>10440</v>
      </c>
    </row>
    <row r="42" spans="1:9" x14ac:dyDescent="0.25">
      <c r="A42" s="42" t="str">
        <f t="shared" si="3"/>
        <v>BAHIA DE ALGECIRAS</v>
      </c>
      <c r="B42" s="41">
        <f t="shared" si="4"/>
        <v>20498</v>
      </c>
      <c r="C42" s="41">
        <f t="shared" si="5"/>
        <v>20845</v>
      </c>
      <c r="D42" s="41">
        <f t="shared" si="6"/>
        <v>1</v>
      </c>
      <c r="E42" s="42" t="str">
        <f t="shared" si="2"/>
        <v>CEUTA</v>
      </c>
      <c r="F42" s="42">
        <f t="shared" si="7"/>
        <v>9484</v>
      </c>
      <c r="G42" s="42">
        <f t="shared" si="8"/>
        <v>8172</v>
      </c>
    </row>
    <row r="43" spans="1:9" x14ac:dyDescent="0.25">
      <c r="A43" s="42" t="str">
        <f t="shared" si="3"/>
        <v>BAHIA DE CADIZ</v>
      </c>
      <c r="B43" s="41">
        <f t="shared" si="4"/>
        <v>1653</v>
      </c>
      <c r="C43" s="41">
        <f t="shared" si="5"/>
        <v>1596</v>
      </c>
      <c r="D43" s="41">
        <f t="shared" si="6"/>
        <v>12</v>
      </c>
      <c r="E43" s="42" t="str">
        <f t="shared" si="2"/>
        <v>BARCELONA</v>
      </c>
      <c r="F43" s="42">
        <f t="shared" si="7"/>
        <v>8857</v>
      </c>
      <c r="G43" s="42">
        <f t="shared" si="8"/>
        <v>8181</v>
      </c>
    </row>
    <row r="44" spans="1:9" x14ac:dyDescent="0.25">
      <c r="A44" s="42" t="str">
        <f t="shared" si="3"/>
        <v>BALEARES</v>
      </c>
      <c r="B44" s="41">
        <f t="shared" si="4"/>
        <v>10848</v>
      </c>
      <c r="C44" s="41">
        <f t="shared" si="5"/>
        <v>9940</v>
      </c>
      <c r="D44" s="41">
        <f t="shared" si="6"/>
        <v>3</v>
      </c>
      <c r="E44" s="42" t="str">
        <f t="shared" si="2"/>
        <v>VALENCIA</v>
      </c>
      <c r="F44" s="42">
        <f t="shared" si="7"/>
        <v>6500</v>
      </c>
      <c r="G44" s="42">
        <f t="shared" si="8"/>
        <v>5983</v>
      </c>
    </row>
    <row r="45" spans="1:9" x14ac:dyDescent="0.25">
      <c r="A45" s="42" t="str">
        <f t="shared" si="3"/>
        <v>BARCELONA</v>
      </c>
      <c r="B45" s="41">
        <f t="shared" si="4"/>
        <v>8857</v>
      </c>
      <c r="C45" s="41">
        <f t="shared" si="5"/>
        <v>8181</v>
      </c>
      <c r="D45" s="41">
        <f t="shared" si="6"/>
        <v>6</v>
      </c>
      <c r="E45" s="42" t="str">
        <f t="shared" si="2"/>
        <v>BILBAO</v>
      </c>
      <c r="F45" s="42">
        <f t="shared" si="7"/>
        <v>3386</v>
      </c>
      <c r="G45" s="42">
        <f t="shared" si="8"/>
        <v>3243</v>
      </c>
    </row>
    <row r="46" spans="1:9" x14ac:dyDescent="0.25">
      <c r="A46" s="42" t="str">
        <f t="shared" si="3"/>
        <v>BILBAO</v>
      </c>
      <c r="B46" s="41">
        <f t="shared" si="4"/>
        <v>3386</v>
      </c>
      <c r="C46" s="41">
        <f t="shared" si="5"/>
        <v>3243</v>
      </c>
      <c r="D46" s="41">
        <f t="shared" si="6"/>
        <v>8</v>
      </c>
      <c r="E46" s="42" t="str">
        <f t="shared" si="2"/>
        <v>TARRAGONA</v>
      </c>
      <c r="F46" s="42">
        <f t="shared" si="7"/>
        <v>2346</v>
      </c>
      <c r="G46" s="42">
        <f t="shared" si="8"/>
        <v>2470</v>
      </c>
    </row>
    <row r="47" spans="1:9" x14ac:dyDescent="0.25">
      <c r="A47" s="42" t="str">
        <f t="shared" si="3"/>
        <v>CARTAGENA</v>
      </c>
      <c r="B47" s="41">
        <f t="shared" si="4"/>
        <v>1550</v>
      </c>
      <c r="C47" s="41">
        <f t="shared" si="5"/>
        <v>1596</v>
      </c>
      <c r="D47" s="41">
        <f t="shared" si="6"/>
        <v>13</v>
      </c>
      <c r="E47" s="42" t="str">
        <f t="shared" si="2"/>
        <v>VIGO</v>
      </c>
      <c r="F47" s="42">
        <f t="shared" si="7"/>
        <v>2196</v>
      </c>
      <c r="G47" s="42">
        <f t="shared" si="8"/>
        <v>2073</v>
      </c>
    </row>
    <row r="48" spans="1:9" x14ac:dyDescent="0.25">
      <c r="A48" s="42" t="str">
        <f t="shared" si="3"/>
        <v>CASTELLON</v>
      </c>
      <c r="B48" s="41">
        <f t="shared" si="4"/>
        <v>1179</v>
      </c>
      <c r="C48" s="41">
        <f t="shared" si="5"/>
        <v>1077</v>
      </c>
      <c r="D48" s="41">
        <f t="shared" si="6"/>
        <v>21</v>
      </c>
      <c r="E48" s="42" t="str">
        <f t="shared" si="2"/>
        <v>ALMERIA</v>
      </c>
      <c r="F48" s="42">
        <f t="shared" si="7"/>
        <v>2181</v>
      </c>
      <c r="G48" s="42">
        <f t="shared" si="8"/>
        <v>2212</v>
      </c>
    </row>
    <row r="49" spans="1:7" x14ac:dyDescent="0.25">
      <c r="A49" s="42" t="str">
        <f t="shared" si="3"/>
        <v>CEUTA</v>
      </c>
      <c r="B49" s="41">
        <f t="shared" si="4"/>
        <v>9484</v>
      </c>
      <c r="C49" s="41">
        <f t="shared" si="5"/>
        <v>8172</v>
      </c>
      <c r="D49" s="41">
        <f t="shared" si="6"/>
        <v>5</v>
      </c>
      <c r="E49" s="42" t="str">
        <f t="shared" si="2"/>
        <v>BAHIA DE CADIZ</v>
      </c>
      <c r="F49" s="42">
        <f t="shared" si="7"/>
        <v>1653</v>
      </c>
      <c r="G49" s="42">
        <f t="shared" si="8"/>
        <v>1596</v>
      </c>
    </row>
    <row r="50" spans="1:7" x14ac:dyDescent="0.25">
      <c r="A50" s="42" t="str">
        <f t="shared" si="3"/>
        <v>FERROL-SAN CIBRAO</v>
      </c>
      <c r="B50" s="41">
        <f t="shared" si="4"/>
        <v>1038</v>
      </c>
      <c r="C50" s="41">
        <f t="shared" si="5"/>
        <v>964</v>
      </c>
      <c r="D50" s="41">
        <f t="shared" si="6"/>
        <v>23</v>
      </c>
      <c r="E50" s="42" t="str">
        <f t="shared" si="2"/>
        <v>CARTAGENA</v>
      </c>
      <c r="F50" s="42">
        <f t="shared" si="7"/>
        <v>1550</v>
      </c>
      <c r="G50" s="42">
        <f t="shared" si="8"/>
        <v>1596</v>
      </c>
    </row>
    <row r="51" spans="1:7" x14ac:dyDescent="0.25">
      <c r="A51" s="42" t="str">
        <f t="shared" si="3"/>
        <v>GIJON</v>
      </c>
      <c r="B51" s="41">
        <f t="shared" si="4"/>
        <v>935</v>
      </c>
      <c r="C51" s="41">
        <f t="shared" si="5"/>
        <v>940</v>
      </c>
      <c r="D51" s="41">
        <f t="shared" si="6"/>
        <v>26</v>
      </c>
      <c r="E51" s="42" t="str">
        <f t="shared" si="2"/>
        <v>HUELVA</v>
      </c>
      <c r="F51" s="42">
        <f t="shared" si="7"/>
        <v>1438</v>
      </c>
      <c r="G51" s="42">
        <f t="shared" si="8"/>
        <v>1462</v>
      </c>
    </row>
    <row r="52" spans="1:7" x14ac:dyDescent="0.25">
      <c r="A52" s="42" t="str">
        <f t="shared" si="3"/>
        <v>HUELVA</v>
      </c>
      <c r="B52" s="41">
        <f t="shared" si="4"/>
        <v>1438</v>
      </c>
      <c r="C52" s="41">
        <f t="shared" si="5"/>
        <v>1462</v>
      </c>
      <c r="D52" s="41">
        <f t="shared" si="6"/>
        <v>14</v>
      </c>
      <c r="E52" s="42" t="str">
        <f t="shared" si="2"/>
        <v>MALAGA</v>
      </c>
      <c r="F52" s="42">
        <f t="shared" si="7"/>
        <v>1434</v>
      </c>
      <c r="G52" s="42">
        <f t="shared" si="8"/>
        <v>1639</v>
      </c>
    </row>
    <row r="53" spans="1:7" x14ac:dyDescent="0.25">
      <c r="A53" s="42" t="str">
        <f t="shared" si="3"/>
        <v>LAS PALMAS</v>
      </c>
      <c r="B53" s="41">
        <f t="shared" si="4"/>
        <v>9609</v>
      </c>
      <c r="C53" s="41">
        <f t="shared" si="5"/>
        <v>10440</v>
      </c>
      <c r="D53" s="41">
        <f t="shared" si="6"/>
        <v>4</v>
      </c>
      <c r="E53" s="42" t="str">
        <f t="shared" si="2"/>
        <v>PASAIA</v>
      </c>
      <c r="F53" s="42">
        <f t="shared" si="7"/>
        <v>1421</v>
      </c>
      <c r="G53" s="42">
        <f t="shared" si="8"/>
        <v>1451</v>
      </c>
    </row>
    <row r="54" spans="1:7" x14ac:dyDescent="0.25">
      <c r="A54" s="42" t="str">
        <f t="shared" si="3"/>
        <v>MALAGA</v>
      </c>
      <c r="B54" s="41">
        <f t="shared" si="4"/>
        <v>1434</v>
      </c>
      <c r="C54" s="41">
        <f t="shared" si="5"/>
        <v>1639</v>
      </c>
      <c r="D54" s="41">
        <f t="shared" si="6"/>
        <v>15</v>
      </c>
      <c r="E54" s="42" t="str">
        <f t="shared" si="2"/>
        <v>SANTANDER</v>
      </c>
      <c r="F54" s="42">
        <f t="shared" si="7"/>
        <v>1413</v>
      </c>
      <c r="G54" s="42">
        <f t="shared" si="8"/>
        <v>1525</v>
      </c>
    </row>
    <row r="55" spans="1:7" x14ac:dyDescent="0.25">
      <c r="A55" s="42" t="str">
        <f t="shared" si="3"/>
        <v>MARIN Y RIA DE PONTEVEDRA</v>
      </c>
      <c r="B55" s="41">
        <f t="shared" si="4"/>
        <v>1016</v>
      </c>
      <c r="C55" s="41">
        <f t="shared" si="5"/>
        <v>872</v>
      </c>
      <c r="D55" s="41">
        <f t="shared" si="6"/>
        <v>24</v>
      </c>
      <c r="E55" s="42" t="str">
        <f t="shared" si="2"/>
        <v>SEVILLA</v>
      </c>
      <c r="F55" s="42">
        <f t="shared" ref="F55:F65" si="9">LOOKUP(E55,$A$38:$A$65,$B$38:$B$65)</f>
        <v>1365</v>
      </c>
      <c r="G55" s="42">
        <f t="shared" si="8"/>
        <v>1303</v>
      </c>
    </row>
    <row r="56" spans="1:7" x14ac:dyDescent="0.25">
      <c r="A56" s="42" t="str">
        <f t="shared" si="3"/>
        <v>MELILLA</v>
      </c>
      <c r="B56" s="41">
        <f t="shared" si="4"/>
        <v>1062</v>
      </c>
      <c r="C56" s="41">
        <f t="shared" si="5"/>
        <v>999</v>
      </c>
      <c r="D56" s="41">
        <f t="shared" si="6"/>
        <v>22</v>
      </c>
      <c r="E56" s="42" t="str">
        <f t="shared" si="2"/>
        <v>ALICANTE</v>
      </c>
      <c r="F56" s="42">
        <f t="shared" si="9"/>
        <v>1334</v>
      </c>
      <c r="G56" s="42">
        <f t="shared" si="8"/>
        <v>1244</v>
      </c>
    </row>
    <row r="57" spans="1:7" x14ac:dyDescent="0.25">
      <c r="A57" s="42" t="str">
        <f t="shared" si="3"/>
        <v>MOTRIL</v>
      </c>
      <c r="B57" s="41">
        <f t="shared" si="4"/>
        <v>433</v>
      </c>
      <c r="C57" s="41">
        <f t="shared" si="5"/>
        <v>479</v>
      </c>
      <c r="D57" s="41">
        <f t="shared" si="6"/>
        <v>27</v>
      </c>
      <c r="E57" s="42" t="str">
        <f t="shared" si="2"/>
        <v>A CORUÑA</v>
      </c>
      <c r="F57" s="42">
        <f t="shared" si="9"/>
        <v>1309</v>
      </c>
      <c r="G57" s="42">
        <f t="shared" si="8"/>
        <v>1341</v>
      </c>
    </row>
    <row r="58" spans="1:7" x14ac:dyDescent="0.25">
      <c r="A58" s="42" t="str">
        <f t="shared" si="3"/>
        <v>PASAIA</v>
      </c>
      <c r="B58" s="41">
        <f t="shared" si="4"/>
        <v>1421</v>
      </c>
      <c r="C58" s="41">
        <f t="shared" si="5"/>
        <v>1451</v>
      </c>
      <c r="D58" s="41">
        <f t="shared" si="6"/>
        <v>16</v>
      </c>
      <c r="E58" s="42" t="str">
        <f t="shared" si="2"/>
        <v>CASTELLON</v>
      </c>
      <c r="F58" s="42">
        <f t="shared" si="9"/>
        <v>1179</v>
      </c>
      <c r="G58" s="42">
        <f t="shared" si="8"/>
        <v>1077</v>
      </c>
    </row>
    <row r="59" spans="1:7" x14ac:dyDescent="0.25">
      <c r="A59" s="42" t="str">
        <f t="shared" si="3"/>
        <v>SANTA CRUZ DE TENERIFE</v>
      </c>
      <c r="B59" s="41">
        <f t="shared" si="4"/>
        <v>16549</v>
      </c>
      <c r="C59" s="41">
        <f t="shared" si="5"/>
        <v>17249</v>
      </c>
      <c r="D59" s="41">
        <f t="shared" si="6"/>
        <v>2</v>
      </c>
      <c r="E59" s="42" t="str">
        <f t="shared" si="2"/>
        <v>MELILLA</v>
      </c>
      <c r="F59" s="42">
        <f t="shared" si="9"/>
        <v>1062</v>
      </c>
      <c r="G59" s="42">
        <f t="shared" si="8"/>
        <v>999</v>
      </c>
    </row>
    <row r="60" spans="1:7" x14ac:dyDescent="0.25">
      <c r="A60" s="42" t="str">
        <f t="shared" si="3"/>
        <v>SANTANDER</v>
      </c>
      <c r="B60" s="41">
        <f t="shared" si="4"/>
        <v>1413</v>
      </c>
      <c r="C60" s="41">
        <f t="shared" si="5"/>
        <v>1525</v>
      </c>
      <c r="D60" s="41">
        <f t="shared" si="6"/>
        <v>17</v>
      </c>
      <c r="E60" s="42" t="str">
        <f t="shared" si="2"/>
        <v>FERROL-SAN CIBRAO</v>
      </c>
      <c r="F60" s="42">
        <f t="shared" si="9"/>
        <v>1038</v>
      </c>
      <c r="G60" s="42">
        <f t="shared" si="8"/>
        <v>964</v>
      </c>
    </row>
    <row r="61" spans="1:7" x14ac:dyDescent="0.25">
      <c r="A61" s="42" t="str">
        <f t="shared" si="3"/>
        <v>SEVILLA</v>
      </c>
      <c r="B61" s="41">
        <f t="shared" si="4"/>
        <v>1365</v>
      </c>
      <c r="C61" s="41">
        <f t="shared" si="5"/>
        <v>1303</v>
      </c>
      <c r="D61" s="41">
        <f t="shared" si="6"/>
        <v>18</v>
      </c>
      <c r="E61" s="42" t="str">
        <f t="shared" si="2"/>
        <v>MARIN Y RIA DE PONTEVEDRA</v>
      </c>
      <c r="F61" s="42">
        <f t="shared" si="9"/>
        <v>1016</v>
      </c>
      <c r="G61" s="42">
        <f t="shared" si="8"/>
        <v>872</v>
      </c>
    </row>
    <row r="62" spans="1:7" x14ac:dyDescent="0.25">
      <c r="A62" s="42" t="str">
        <f t="shared" si="3"/>
        <v>TARRAGONA</v>
      </c>
      <c r="B62" s="41">
        <f t="shared" si="4"/>
        <v>2346</v>
      </c>
      <c r="C62" s="41">
        <f t="shared" si="5"/>
        <v>2470</v>
      </c>
      <c r="D62" s="41">
        <f t="shared" si="6"/>
        <v>9</v>
      </c>
      <c r="E62" s="42" t="str">
        <f t="shared" si="2"/>
        <v>AVILES</v>
      </c>
      <c r="F62" s="42">
        <f t="shared" si="9"/>
        <v>936</v>
      </c>
      <c r="G62" s="42">
        <f t="shared" si="8"/>
        <v>821</v>
      </c>
    </row>
    <row r="63" spans="1:7" x14ac:dyDescent="0.25">
      <c r="A63" s="42" t="str">
        <f t="shared" si="3"/>
        <v>VALENCIA</v>
      </c>
      <c r="B63" s="41">
        <f t="shared" si="4"/>
        <v>6500</v>
      </c>
      <c r="C63" s="41">
        <f t="shared" si="5"/>
        <v>5983</v>
      </c>
      <c r="D63" s="41">
        <f t="shared" si="6"/>
        <v>7</v>
      </c>
      <c r="E63" s="42" t="str">
        <f t="shared" si="2"/>
        <v>GIJON</v>
      </c>
      <c r="F63" s="42">
        <f t="shared" si="9"/>
        <v>935</v>
      </c>
      <c r="G63" s="42">
        <f t="shared" si="8"/>
        <v>940</v>
      </c>
    </row>
    <row r="64" spans="1:7" x14ac:dyDescent="0.25">
      <c r="A64" s="42" t="str">
        <f t="shared" si="3"/>
        <v>VIGO</v>
      </c>
      <c r="B64" s="41">
        <f t="shared" si="4"/>
        <v>2196</v>
      </c>
      <c r="C64" s="41">
        <f t="shared" si="5"/>
        <v>2073</v>
      </c>
      <c r="D64" s="41">
        <f t="shared" si="6"/>
        <v>10</v>
      </c>
      <c r="E64" s="42" t="str">
        <f t="shared" si="2"/>
        <v>MOTRIL</v>
      </c>
      <c r="F64" s="42">
        <f t="shared" si="9"/>
        <v>433</v>
      </c>
      <c r="G64" s="42">
        <f t="shared" si="8"/>
        <v>479</v>
      </c>
    </row>
    <row r="65" spans="1:7" x14ac:dyDescent="0.25">
      <c r="A65" s="42" t="str">
        <f t="shared" si="3"/>
        <v>VILAGARCIA</v>
      </c>
      <c r="B65" s="41">
        <f t="shared" si="4"/>
        <v>340</v>
      </c>
      <c r="C65" s="41">
        <f t="shared" si="5"/>
        <v>322</v>
      </c>
      <c r="D65" s="41">
        <f t="shared" si="6"/>
        <v>28</v>
      </c>
      <c r="E65" s="42" t="str">
        <f t="shared" si="2"/>
        <v>VILAGARCIA</v>
      </c>
      <c r="F65" s="42">
        <f t="shared" si="9"/>
        <v>340</v>
      </c>
      <c r="G65" s="42">
        <f t="shared" si="8"/>
        <v>322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955389</v>
      </c>
      <c r="C7" s="9">
        <v>862581</v>
      </c>
      <c r="D7" s="9">
        <v>11179753</v>
      </c>
      <c r="E7" s="9">
        <v>11103067</v>
      </c>
      <c r="F7" s="10">
        <f>((E7*100)/D7)-100</f>
        <v>-0.68593644242407947</v>
      </c>
      <c r="G7" s="1"/>
      <c r="H7" s="1"/>
      <c r="I7" s="1"/>
    </row>
    <row r="8" spans="1:12" x14ac:dyDescent="0.25">
      <c r="A8" s="11" t="s">
        <v>42</v>
      </c>
      <c r="B8" s="12">
        <v>1336053</v>
      </c>
      <c r="C8" s="12">
        <v>1108609</v>
      </c>
      <c r="D8" s="12">
        <v>13692676</v>
      </c>
      <c r="E8" s="12">
        <v>14142369</v>
      </c>
      <c r="F8" s="13">
        <f t="shared" ref="F8:F35" si="0">((E8*100)/D8)-100</f>
        <v>3.284186378177651</v>
      </c>
      <c r="G8" s="1"/>
      <c r="H8" s="1"/>
      <c r="I8" s="1"/>
    </row>
    <row r="9" spans="1:12" x14ac:dyDescent="0.25">
      <c r="A9" s="8" t="s">
        <v>43</v>
      </c>
      <c r="B9" s="9">
        <v>1533562</v>
      </c>
      <c r="C9" s="9">
        <v>2590065</v>
      </c>
      <c r="D9" s="9">
        <v>28143919</v>
      </c>
      <c r="E9" s="9">
        <v>27260820</v>
      </c>
      <c r="F9" s="10">
        <f t="shared" si="0"/>
        <v>-3.1377968363254638</v>
      </c>
      <c r="G9" s="1"/>
      <c r="H9" s="1"/>
      <c r="I9" s="1"/>
    </row>
    <row r="10" spans="1:12" x14ac:dyDescent="0.25">
      <c r="A10" s="11" t="s">
        <v>44</v>
      </c>
      <c r="B10" s="12">
        <v>438189</v>
      </c>
      <c r="C10" s="12">
        <v>402943</v>
      </c>
      <c r="D10" s="12">
        <v>4361499</v>
      </c>
      <c r="E10" s="12">
        <v>5652726</v>
      </c>
      <c r="F10" s="13">
        <f t="shared" si="0"/>
        <v>29.605119707696815</v>
      </c>
      <c r="G10" s="1"/>
      <c r="H10" s="1"/>
      <c r="I10" s="1"/>
    </row>
    <row r="11" spans="1:12" x14ac:dyDescent="0.25">
      <c r="A11" s="8" t="s">
        <v>45</v>
      </c>
      <c r="B11" s="9">
        <v>16808014</v>
      </c>
      <c r="C11" s="9">
        <v>19884885</v>
      </c>
      <c r="D11" s="9">
        <v>195642583</v>
      </c>
      <c r="E11" s="9">
        <v>218731306</v>
      </c>
      <c r="F11" s="10">
        <f t="shared" si="0"/>
        <v>11.80148137790637</v>
      </c>
      <c r="G11" s="1"/>
      <c r="H11" s="1"/>
      <c r="I11" s="1"/>
    </row>
    <row r="12" spans="1:12" x14ac:dyDescent="0.25">
      <c r="A12" s="11" t="s">
        <v>46</v>
      </c>
      <c r="B12" s="12">
        <v>1751012</v>
      </c>
      <c r="C12" s="12">
        <v>2014177</v>
      </c>
      <c r="D12" s="12">
        <v>20570889</v>
      </c>
      <c r="E12" s="12">
        <v>22159287</v>
      </c>
      <c r="F12" s="13">
        <f t="shared" si="0"/>
        <v>7.7215816973199338</v>
      </c>
      <c r="G12" s="1"/>
      <c r="H12" s="1"/>
      <c r="I12" s="1"/>
    </row>
    <row r="13" spans="1:12" x14ac:dyDescent="0.25">
      <c r="A13" s="8" t="s">
        <v>47</v>
      </c>
      <c r="B13" s="9">
        <v>8000312</v>
      </c>
      <c r="C13" s="9">
        <v>8236931</v>
      </c>
      <c r="D13" s="9">
        <v>114662963</v>
      </c>
      <c r="E13" s="9">
        <v>121129010</v>
      </c>
      <c r="F13" s="10">
        <f t="shared" si="0"/>
        <v>5.6391766188703798</v>
      </c>
      <c r="G13" s="1"/>
      <c r="H13" s="1"/>
      <c r="I13" s="1"/>
    </row>
    <row r="14" spans="1:12" x14ac:dyDescent="0.25">
      <c r="A14" s="11" t="s">
        <v>48</v>
      </c>
      <c r="B14" s="12">
        <v>15976623</v>
      </c>
      <c r="C14" s="12">
        <v>17305589</v>
      </c>
      <c r="D14" s="12">
        <v>177960899</v>
      </c>
      <c r="E14" s="12">
        <v>200793352</v>
      </c>
      <c r="F14" s="13">
        <f t="shared" si="0"/>
        <v>12.830039142474774</v>
      </c>
      <c r="G14" s="1"/>
      <c r="H14" s="1"/>
      <c r="I14" s="1"/>
    </row>
    <row r="15" spans="1:12" x14ac:dyDescent="0.25">
      <c r="A15" s="8" t="s">
        <v>49</v>
      </c>
      <c r="B15" s="9">
        <v>3592639</v>
      </c>
      <c r="C15" s="9">
        <v>3992757</v>
      </c>
      <c r="D15" s="9">
        <v>40933600</v>
      </c>
      <c r="E15" s="9">
        <v>45397336</v>
      </c>
      <c r="F15" s="10">
        <f t="shared" si="0"/>
        <v>10.904821466961124</v>
      </c>
      <c r="G15" s="1"/>
      <c r="H15" s="1"/>
      <c r="I15" s="1"/>
    </row>
    <row r="16" spans="1:12" x14ac:dyDescent="0.25">
      <c r="A16" s="11" t="s">
        <v>50</v>
      </c>
      <c r="B16" s="12">
        <v>2567709</v>
      </c>
      <c r="C16" s="12">
        <v>2018063</v>
      </c>
      <c r="D16" s="12">
        <v>26943433</v>
      </c>
      <c r="E16" s="12">
        <v>25565712</v>
      </c>
      <c r="F16" s="13">
        <f t="shared" si="0"/>
        <v>-5.1133832871260267</v>
      </c>
      <c r="G16" s="1"/>
      <c r="H16" s="1"/>
      <c r="I16" s="1"/>
    </row>
    <row r="17" spans="1:9" x14ac:dyDescent="0.25">
      <c r="A17" s="8" t="s">
        <v>51</v>
      </c>
      <c r="B17" s="9">
        <v>924697</v>
      </c>
      <c r="C17" s="9">
        <v>1068597</v>
      </c>
      <c r="D17" s="9">
        <v>10464224</v>
      </c>
      <c r="E17" s="9">
        <v>11088410</v>
      </c>
      <c r="F17" s="10">
        <f t="shared" si="0"/>
        <v>5.9649525851128544</v>
      </c>
      <c r="G17" s="1"/>
      <c r="H17" s="1"/>
      <c r="I17" s="1"/>
    </row>
    <row r="18" spans="1:9" x14ac:dyDescent="0.25">
      <c r="A18" s="11" t="s">
        <v>52</v>
      </c>
      <c r="B18" s="12">
        <v>4874760</v>
      </c>
      <c r="C18" s="12">
        <v>6248301</v>
      </c>
      <c r="D18" s="12">
        <v>44041004</v>
      </c>
      <c r="E18" s="12">
        <v>54282340</v>
      </c>
      <c r="F18" s="13">
        <f t="shared" si="0"/>
        <v>23.254092935755963</v>
      </c>
      <c r="G18" s="1"/>
      <c r="H18" s="1"/>
      <c r="I18" s="1"/>
    </row>
    <row r="19" spans="1:9" x14ac:dyDescent="0.25">
      <c r="A19" s="8" t="s">
        <v>53</v>
      </c>
      <c r="B19" s="9">
        <v>819214</v>
      </c>
      <c r="C19" s="9">
        <v>969870</v>
      </c>
      <c r="D19" s="9">
        <v>8732987</v>
      </c>
      <c r="E19" s="9">
        <v>9551997</v>
      </c>
      <c r="F19" s="10">
        <f t="shared" si="0"/>
        <v>9.3783490116268382</v>
      </c>
      <c r="G19" s="1"/>
      <c r="H19" s="1"/>
      <c r="I19" s="1"/>
    </row>
    <row r="20" spans="1:9" x14ac:dyDescent="0.25">
      <c r="A20" s="11" t="s">
        <v>54</v>
      </c>
      <c r="B20" s="12">
        <v>1042222</v>
      </c>
      <c r="C20" s="12">
        <v>1250159</v>
      </c>
      <c r="D20" s="12">
        <v>14047233</v>
      </c>
      <c r="E20" s="12">
        <v>12855759</v>
      </c>
      <c r="F20" s="13">
        <f t="shared" si="0"/>
        <v>-8.4819124164880009</v>
      </c>
      <c r="G20" s="1"/>
      <c r="H20" s="1"/>
      <c r="I20" s="1"/>
    </row>
    <row r="21" spans="1:9" x14ac:dyDescent="0.25">
      <c r="A21" s="8" t="s">
        <v>55</v>
      </c>
      <c r="B21" s="9">
        <v>1829032</v>
      </c>
      <c r="C21" s="9">
        <v>1845547</v>
      </c>
      <c r="D21" s="9">
        <v>18935642</v>
      </c>
      <c r="E21" s="9">
        <v>19420229</v>
      </c>
      <c r="F21" s="10">
        <f t="shared" si="0"/>
        <v>2.5591263290676949</v>
      </c>
      <c r="G21" s="1"/>
      <c r="H21" s="1"/>
      <c r="I21" s="1"/>
    </row>
    <row r="22" spans="1:9" x14ac:dyDescent="0.25">
      <c r="A22" s="11" t="s">
        <v>56</v>
      </c>
      <c r="B22" s="12">
        <v>11908515</v>
      </c>
      <c r="C22" s="12">
        <v>13230502</v>
      </c>
      <c r="D22" s="12">
        <v>118095777</v>
      </c>
      <c r="E22" s="12">
        <v>123687725</v>
      </c>
      <c r="F22" s="13">
        <f t="shared" si="0"/>
        <v>4.7350956503719885</v>
      </c>
      <c r="G22" s="1"/>
      <c r="H22" s="1"/>
      <c r="I22" s="1"/>
    </row>
    <row r="23" spans="1:9" x14ac:dyDescent="0.25">
      <c r="A23" s="8" t="s">
        <v>57</v>
      </c>
      <c r="B23" s="9">
        <v>3004055</v>
      </c>
      <c r="C23" s="9">
        <v>1844592</v>
      </c>
      <c r="D23" s="9">
        <v>25894891</v>
      </c>
      <c r="E23" s="9">
        <v>24278536</v>
      </c>
      <c r="F23" s="10">
        <f t="shared" si="0"/>
        <v>-6.2419841813584043</v>
      </c>
      <c r="G23" s="1"/>
      <c r="H23" s="1"/>
      <c r="I23" s="1"/>
    </row>
    <row r="24" spans="1:9" x14ac:dyDescent="0.25">
      <c r="A24" s="11" t="s">
        <v>58</v>
      </c>
      <c r="B24" s="12">
        <v>230597</v>
      </c>
      <c r="C24" s="12">
        <v>299637</v>
      </c>
      <c r="D24" s="12">
        <v>2539395</v>
      </c>
      <c r="E24" s="12">
        <v>2688992</v>
      </c>
      <c r="F24" s="13">
        <f t="shared" si="0"/>
        <v>5.8910488521872395</v>
      </c>
      <c r="G24" s="1"/>
      <c r="H24" s="1"/>
      <c r="I24" s="1"/>
    </row>
    <row r="25" spans="1:9" x14ac:dyDescent="0.25">
      <c r="A25" s="8" t="s">
        <v>59</v>
      </c>
      <c r="B25" s="9">
        <v>756073</v>
      </c>
      <c r="C25" s="9">
        <v>1144956</v>
      </c>
      <c r="D25" s="9">
        <v>8763974</v>
      </c>
      <c r="E25" s="9">
        <v>10125966</v>
      </c>
      <c r="F25" s="10">
        <f t="shared" si="0"/>
        <v>15.540803749531889</v>
      </c>
      <c r="G25" s="1"/>
      <c r="H25" s="1"/>
      <c r="I25" s="1"/>
    </row>
    <row r="26" spans="1:9" x14ac:dyDescent="0.25">
      <c r="A26" s="11" t="s">
        <v>60</v>
      </c>
      <c r="B26" s="12">
        <v>294601</v>
      </c>
      <c r="C26" s="12">
        <v>305855</v>
      </c>
      <c r="D26" s="12">
        <v>3696890</v>
      </c>
      <c r="E26" s="12">
        <v>3674802</v>
      </c>
      <c r="F26" s="13">
        <f t="shared" si="0"/>
        <v>-0.59747517507959458</v>
      </c>
      <c r="G26" s="1"/>
      <c r="H26" s="1"/>
      <c r="I26" s="1"/>
    </row>
    <row r="27" spans="1:9" x14ac:dyDescent="0.25">
      <c r="A27" s="8" t="s">
        <v>61</v>
      </c>
      <c r="B27" s="9">
        <v>829229</v>
      </c>
      <c r="C27" s="9">
        <v>734244</v>
      </c>
      <c r="D27" s="9">
        <v>7618619</v>
      </c>
      <c r="E27" s="9">
        <v>7483346</v>
      </c>
      <c r="F27" s="10">
        <f t="shared" si="0"/>
        <v>-1.7755580112353755</v>
      </c>
      <c r="G27" s="1"/>
      <c r="H27" s="1"/>
      <c r="I27" s="1"/>
    </row>
    <row r="28" spans="1:9" x14ac:dyDescent="0.25">
      <c r="A28" s="11" t="s">
        <v>62</v>
      </c>
      <c r="B28" s="12">
        <v>12476785</v>
      </c>
      <c r="C28" s="12">
        <v>14315281</v>
      </c>
      <c r="D28" s="12">
        <v>131975719</v>
      </c>
      <c r="E28" s="12">
        <v>134337381</v>
      </c>
      <c r="F28" s="13">
        <f t="shared" si="0"/>
        <v>1.7894670458283315</v>
      </c>
      <c r="G28" s="1"/>
      <c r="H28" s="1"/>
      <c r="I28" s="1"/>
    </row>
    <row r="29" spans="1:9" x14ac:dyDescent="0.25">
      <c r="A29" s="8" t="s">
        <v>63</v>
      </c>
      <c r="B29" s="9">
        <v>1783485</v>
      </c>
      <c r="C29" s="9">
        <v>1891801</v>
      </c>
      <c r="D29" s="9">
        <v>20944557</v>
      </c>
      <c r="E29" s="9">
        <v>21018140</v>
      </c>
      <c r="F29" s="10">
        <f t="shared" si="0"/>
        <v>0.35132278042452469</v>
      </c>
      <c r="G29" s="1"/>
      <c r="H29" s="1"/>
      <c r="I29" s="1"/>
    </row>
    <row r="30" spans="1:9" x14ac:dyDescent="0.25">
      <c r="A30" s="11" t="s">
        <v>64</v>
      </c>
      <c r="B30" s="12">
        <v>491187</v>
      </c>
      <c r="C30" s="12">
        <v>437419</v>
      </c>
      <c r="D30" s="12">
        <v>4871969</v>
      </c>
      <c r="E30" s="12">
        <v>4980316</v>
      </c>
      <c r="F30" s="13">
        <f t="shared" si="0"/>
        <v>2.2238852505013824</v>
      </c>
      <c r="G30" s="1"/>
      <c r="H30" s="1"/>
      <c r="I30" s="1"/>
    </row>
    <row r="31" spans="1:9" x14ac:dyDescent="0.25">
      <c r="A31" s="8" t="s">
        <v>65</v>
      </c>
      <c r="B31" s="9">
        <v>3416220</v>
      </c>
      <c r="C31" s="9">
        <v>3111258</v>
      </c>
      <c r="D31" s="9">
        <v>34540514</v>
      </c>
      <c r="E31" s="9">
        <v>33420409</v>
      </c>
      <c r="F31" s="10">
        <f t="shared" si="0"/>
        <v>-3.2428729925675128</v>
      </c>
      <c r="G31" s="1"/>
      <c r="H31" s="1"/>
      <c r="I31" s="1"/>
    </row>
    <row r="32" spans="1:9" x14ac:dyDescent="0.25">
      <c r="A32" s="11" t="s">
        <v>66</v>
      </c>
      <c r="B32" s="12">
        <v>9007958</v>
      </c>
      <c r="C32" s="12">
        <v>12031229</v>
      </c>
      <c r="D32" s="12">
        <v>101607829</v>
      </c>
      <c r="E32" s="12">
        <v>121168593</v>
      </c>
      <c r="F32" s="13">
        <f t="shared" si="0"/>
        <v>19.251237028201828</v>
      </c>
      <c r="G32" s="1"/>
      <c r="H32" s="1"/>
      <c r="I32" s="1"/>
    </row>
    <row r="33" spans="1:9" x14ac:dyDescent="0.25">
      <c r="A33" s="8" t="s">
        <v>67</v>
      </c>
      <c r="B33" s="9">
        <v>2613492</v>
      </c>
      <c r="C33" s="9">
        <v>2620862</v>
      </c>
      <c r="D33" s="9">
        <v>28416207</v>
      </c>
      <c r="E33" s="9">
        <v>30096196</v>
      </c>
      <c r="F33" s="10">
        <f t="shared" si="0"/>
        <v>5.9120803842680374</v>
      </c>
      <c r="G33" s="1"/>
      <c r="H33" s="1"/>
      <c r="I33" s="1"/>
    </row>
    <row r="34" spans="1:9" x14ac:dyDescent="0.25">
      <c r="A34" s="11" t="s">
        <v>68</v>
      </c>
      <c r="B34" s="12">
        <v>165082</v>
      </c>
      <c r="C34" s="12">
        <v>166993</v>
      </c>
      <c r="D34" s="12">
        <v>1710666</v>
      </c>
      <c r="E34" s="12">
        <v>1843042</v>
      </c>
      <c r="F34" s="13">
        <f t="shared" si="0"/>
        <v>7.7382726961312187</v>
      </c>
      <c r="G34" s="1"/>
      <c r="H34" s="1"/>
      <c r="I34" s="1"/>
    </row>
    <row r="35" spans="1:9" x14ac:dyDescent="0.25">
      <c r="A35" s="14" t="s">
        <v>69</v>
      </c>
      <c r="B35" s="15">
        <f>SUM(B7:B34)</f>
        <v>109426706</v>
      </c>
      <c r="C35" s="15">
        <f t="shared" ref="C35:E35" si="1">SUM(C7:C34)</f>
        <v>121933703</v>
      </c>
      <c r="D35" s="15">
        <f t="shared" si="1"/>
        <v>1220990311</v>
      </c>
      <c r="E35" s="15">
        <f t="shared" si="1"/>
        <v>1317937164</v>
      </c>
      <c r="F35" s="16">
        <f t="shared" si="0"/>
        <v>7.9400182070732228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11103067</v>
      </c>
      <c r="C38" s="41">
        <f>D7</f>
        <v>11179753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218731306</v>
      </c>
      <c r="G38" s="42">
        <f>LOOKUP(E38,$A$38:$A$65,$C$38:$C$65)</f>
        <v>195642583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14142369</v>
      </c>
      <c r="C39" s="41">
        <f t="shared" ref="C39:C65" si="5">D8</f>
        <v>13692676</v>
      </c>
      <c r="D39" s="41">
        <f t="shared" ref="D39:D65" si="6">_xlfn.RANK.EQ(B39,$B$38:$B$65)+COUNTIF($B$38:$B$65,B39)-1</f>
        <v>17</v>
      </c>
      <c r="E39" s="42" t="str">
        <f t="shared" si="2"/>
        <v>BARCELONA</v>
      </c>
      <c r="F39" s="42">
        <f t="shared" ref="F39:F54" si="7">LOOKUP(E39,$A$38:$A$65,$B$38:$B$65)</f>
        <v>200793352</v>
      </c>
      <c r="G39" s="42">
        <f t="shared" ref="G39:G65" si="8">LOOKUP(E39,$A$38:$A$65,$C$38:$C$65)</f>
        <v>177960899</v>
      </c>
    </row>
    <row r="40" spans="1:9" x14ac:dyDescent="0.25">
      <c r="A40" s="42" t="str">
        <f t="shared" si="3"/>
        <v>ALMERIA</v>
      </c>
      <c r="B40" s="41">
        <f t="shared" si="4"/>
        <v>27260820</v>
      </c>
      <c r="C40" s="41">
        <f t="shared" si="5"/>
        <v>28143919</v>
      </c>
      <c r="D40" s="41">
        <f t="shared" si="6"/>
        <v>11</v>
      </c>
      <c r="E40" s="42" t="str">
        <f t="shared" si="2"/>
        <v>SANTA CRUZ DE TENERIFE</v>
      </c>
      <c r="F40" s="42">
        <f t="shared" si="7"/>
        <v>134337381</v>
      </c>
      <c r="G40" s="42">
        <f t="shared" si="8"/>
        <v>131975719</v>
      </c>
    </row>
    <row r="41" spans="1:9" x14ac:dyDescent="0.25">
      <c r="A41" s="42" t="str">
        <f t="shared" si="3"/>
        <v>AVILES</v>
      </c>
      <c r="B41" s="41">
        <f t="shared" si="4"/>
        <v>5652726</v>
      </c>
      <c r="C41" s="41">
        <f t="shared" si="5"/>
        <v>4361499</v>
      </c>
      <c r="D41" s="41">
        <f t="shared" si="6"/>
        <v>24</v>
      </c>
      <c r="E41" s="42" t="str">
        <f t="shared" si="2"/>
        <v>LAS PALMAS</v>
      </c>
      <c r="F41" s="42">
        <f t="shared" si="7"/>
        <v>123687725</v>
      </c>
      <c r="G41" s="42">
        <f t="shared" si="8"/>
        <v>118095777</v>
      </c>
    </row>
    <row r="42" spans="1:9" x14ac:dyDescent="0.25">
      <c r="A42" s="42" t="str">
        <f t="shared" si="3"/>
        <v>BAHIA DE ALGECIRAS</v>
      </c>
      <c r="B42" s="41">
        <f t="shared" si="4"/>
        <v>218731306</v>
      </c>
      <c r="C42" s="41">
        <f t="shared" si="5"/>
        <v>195642583</v>
      </c>
      <c r="D42" s="41">
        <f t="shared" si="6"/>
        <v>1</v>
      </c>
      <c r="E42" s="42" t="str">
        <f t="shared" si="2"/>
        <v>VALENCIA</v>
      </c>
      <c r="F42" s="42">
        <f t="shared" si="7"/>
        <v>121168593</v>
      </c>
      <c r="G42" s="42">
        <f t="shared" si="8"/>
        <v>101607829</v>
      </c>
    </row>
    <row r="43" spans="1:9" x14ac:dyDescent="0.25">
      <c r="A43" s="42" t="str">
        <f t="shared" si="3"/>
        <v>BAHIA DE CADIZ</v>
      </c>
      <c r="B43" s="41">
        <f t="shared" si="4"/>
        <v>22159287</v>
      </c>
      <c r="C43" s="41">
        <f t="shared" si="5"/>
        <v>20570889</v>
      </c>
      <c r="D43" s="41">
        <f t="shared" si="6"/>
        <v>14</v>
      </c>
      <c r="E43" s="42" t="str">
        <f t="shared" si="2"/>
        <v>BALEARES</v>
      </c>
      <c r="F43" s="42">
        <f t="shared" si="7"/>
        <v>121129010</v>
      </c>
      <c r="G43" s="42">
        <f t="shared" si="8"/>
        <v>114662963</v>
      </c>
    </row>
    <row r="44" spans="1:9" x14ac:dyDescent="0.25">
      <c r="A44" s="42" t="str">
        <f t="shared" si="3"/>
        <v>BALEARES</v>
      </c>
      <c r="B44" s="41">
        <f t="shared" si="4"/>
        <v>121129010</v>
      </c>
      <c r="C44" s="41">
        <f t="shared" si="5"/>
        <v>114662963</v>
      </c>
      <c r="D44" s="41">
        <f t="shared" si="6"/>
        <v>6</v>
      </c>
      <c r="E44" s="42" t="str">
        <f t="shared" si="2"/>
        <v>CEUTA</v>
      </c>
      <c r="F44" s="42">
        <f t="shared" si="7"/>
        <v>54282340</v>
      </c>
      <c r="G44" s="42">
        <f t="shared" si="8"/>
        <v>44041004</v>
      </c>
    </row>
    <row r="45" spans="1:9" x14ac:dyDescent="0.25">
      <c r="A45" s="42" t="str">
        <f t="shared" si="3"/>
        <v>BARCELONA</v>
      </c>
      <c r="B45" s="41">
        <f t="shared" si="4"/>
        <v>200793352</v>
      </c>
      <c r="C45" s="41">
        <f t="shared" si="5"/>
        <v>177960899</v>
      </c>
      <c r="D45" s="41">
        <f t="shared" si="6"/>
        <v>2</v>
      </c>
      <c r="E45" s="42" t="str">
        <f t="shared" si="2"/>
        <v>BILBAO</v>
      </c>
      <c r="F45" s="42">
        <f t="shared" si="7"/>
        <v>45397336</v>
      </c>
      <c r="G45" s="42">
        <f t="shared" si="8"/>
        <v>40933600</v>
      </c>
    </row>
    <row r="46" spans="1:9" x14ac:dyDescent="0.25">
      <c r="A46" s="42" t="str">
        <f t="shared" si="3"/>
        <v>BILBAO</v>
      </c>
      <c r="B46" s="41">
        <f t="shared" si="4"/>
        <v>45397336</v>
      </c>
      <c r="C46" s="41">
        <f t="shared" si="5"/>
        <v>40933600</v>
      </c>
      <c r="D46" s="41">
        <f t="shared" si="6"/>
        <v>8</v>
      </c>
      <c r="E46" s="42" t="str">
        <f t="shared" si="2"/>
        <v>TARRAGONA</v>
      </c>
      <c r="F46" s="42">
        <f t="shared" si="7"/>
        <v>33420409</v>
      </c>
      <c r="G46" s="42">
        <f t="shared" si="8"/>
        <v>34540514</v>
      </c>
    </row>
    <row r="47" spans="1:9" x14ac:dyDescent="0.25">
      <c r="A47" s="42" t="str">
        <f t="shared" si="3"/>
        <v>CARTAGENA</v>
      </c>
      <c r="B47" s="41">
        <f t="shared" si="4"/>
        <v>25565712</v>
      </c>
      <c r="C47" s="41">
        <f t="shared" si="5"/>
        <v>26943433</v>
      </c>
      <c r="D47" s="41">
        <f t="shared" si="6"/>
        <v>12</v>
      </c>
      <c r="E47" s="42" t="str">
        <f t="shared" si="2"/>
        <v>VIGO</v>
      </c>
      <c r="F47" s="42">
        <f t="shared" si="7"/>
        <v>30096196</v>
      </c>
      <c r="G47" s="42">
        <f t="shared" si="8"/>
        <v>28416207</v>
      </c>
    </row>
    <row r="48" spans="1:9" x14ac:dyDescent="0.25">
      <c r="A48" s="42" t="str">
        <f t="shared" si="3"/>
        <v>CASTELLON</v>
      </c>
      <c r="B48" s="41">
        <f t="shared" si="4"/>
        <v>11088410</v>
      </c>
      <c r="C48" s="41">
        <f t="shared" si="5"/>
        <v>10464224</v>
      </c>
      <c r="D48" s="41">
        <f t="shared" si="6"/>
        <v>20</v>
      </c>
      <c r="E48" s="42" t="str">
        <f t="shared" si="2"/>
        <v>ALMERIA</v>
      </c>
      <c r="F48" s="42">
        <f t="shared" si="7"/>
        <v>27260820</v>
      </c>
      <c r="G48" s="42">
        <f t="shared" si="8"/>
        <v>28143919</v>
      </c>
    </row>
    <row r="49" spans="1:7" x14ac:dyDescent="0.25">
      <c r="A49" s="42" t="str">
        <f t="shared" si="3"/>
        <v>CEUTA</v>
      </c>
      <c r="B49" s="41">
        <f t="shared" si="4"/>
        <v>54282340</v>
      </c>
      <c r="C49" s="41">
        <f t="shared" si="5"/>
        <v>44041004</v>
      </c>
      <c r="D49" s="41">
        <f t="shared" si="6"/>
        <v>7</v>
      </c>
      <c r="E49" s="42" t="str">
        <f t="shared" si="2"/>
        <v>CARTAGENA</v>
      </c>
      <c r="F49" s="42">
        <f t="shared" si="7"/>
        <v>25565712</v>
      </c>
      <c r="G49" s="42">
        <f t="shared" si="8"/>
        <v>26943433</v>
      </c>
    </row>
    <row r="50" spans="1:7" x14ac:dyDescent="0.25">
      <c r="A50" s="42" t="str">
        <f t="shared" si="3"/>
        <v>FERROL-SAN CIBRAO</v>
      </c>
      <c r="B50" s="41">
        <f t="shared" si="4"/>
        <v>9551997</v>
      </c>
      <c r="C50" s="41">
        <f t="shared" si="5"/>
        <v>8732987</v>
      </c>
      <c r="D50" s="41">
        <f t="shared" si="6"/>
        <v>22</v>
      </c>
      <c r="E50" s="42" t="str">
        <f t="shared" si="2"/>
        <v>MALAGA</v>
      </c>
      <c r="F50" s="42">
        <f t="shared" si="7"/>
        <v>24278536</v>
      </c>
      <c r="G50" s="42">
        <f t="shared" si="8"/>
        <v>25894891</v>
      </c>
    </row>
    <row r="51" spans="1:7" x14ac:dyDescent="0.25">
      <c r="A51" s="42" t="str">
        <f t="shared" si="3"/>
        <v>GIJON</v>
      </c>
      <c r="B51" s="41">
        <f t="shared" si="4"/>
        <v>12855759</v>
      </c>
      <c r="C51" s="41">
        <f t="shared" si="5"/>
        <v>14047233</v>
      </c>
      <c r="D51" s="41">
        <f t="shared" si="6"/>
        <v>18</v>
      </c>
      <c r="E51" s="42" t="str">
        <f t="shared" si="2"/>
        <v>BAHIA DE CADIZ</v>
      </c>
      <c r="F51" s="42">
        <f t="shared" si="7"/>
        <v>22159287</v>
      </c>
      <c r="G51" s="42">
        <f t="shared" si="8"/>
        <v>20570889</v>
      </c>
    </row>
    <row r="52" spans="1:7" x14ac:dyDescent="0.25">
      <c r="A52" s="42" t="str">
        <f t="shared" si="3"/>
        <v>HUELVA</v>
      </c>
      <c r="B52" s="41">
        <f t="shared" si="4"/>
        <v>19420229</v>
      </c>
      <c r="C52" s="41">
        <f t="shared" si="5"/>
        <v>18935642</v>
      </c>
      <c r="D52" s="41">
        <f t="shared" si="6"/>
        <v>16</v>
      </c>
      <c r="E52" s="42" t="str">
        <f t="shared" si="2"/>
        <v>SANTANDER</v>
      </c>
      <c r="F52" s="42">
        <f t="shared" si="7"/>
        <v>21018140</v>
      </c>
      <c r="G52" s="42">
        <f t="shared" si="8"/>
        <v>20944557</v>
      </c>
    </row>
    <row r="53" spans="1:7" x14ac:dyDescent="0.25">
      <c r="A53" s="42" t="str">
        <f t="shared" si="3"/>
        <v>LAS PALMAS</v>
      </c>
      <c r="B53" s="41">
        <f t="shared" si="4"/>
        <v>123687725</v>
      </c>
      <c r="C53" s="41">
        <f t="shared" si="5"/>
        <v>118095777</v>
      </c>
      <c r="D53" s="41">
        <f t="shared" si="6"/>
        <v>4</v>
      </c>
      <c r="E53" s="42" t="str">
        <f t="shared" si="2"/>
        <v>HUELVA</v>
      </c>
      <c r="F53" s="42">
        <f t="shared" si="7"/>
        <v>19420229</v>
      </c>
      <c r="G53" s="42">
        <f t="shared" si="8"/>
        <v>18935642</v>
      </c>
    </row>
    <row r="54" spans="1:7" x14ac:dyDescent="0.25">
      <c r="A54" s="42" t="str">
        <f t="shared" si="3"/>
        <v>MALAGA</v>
      </c>
      <c r="B54" s="41">
        <f t="shared" si="4"/>
        <v>24278536</v>
      </c>
      <c r="C54" s="41">
        <f t="shared" si="5"/>
        <v>25894891</v>
      </c>
      <c r="D54" s="41">
        <f t="shared" si="6"/>
        <v>13</v>
      </c>
      <c r="E54" s="42" t="str">
        <f t="shared" si="2"/>
        <v>ALICANTE</v>
      </c>
      <c r="F54" s="42">
        <f t="shared" si="7"/>
        <v>14142369</v>
      </c>
      <c r="G54" s="42">
        <f t="shared" si="8"/>
        <v>13692676</v>
      </c>
    </row>
    <row r="55" spans="1:7" x14ac:dyDescent="0.25">
      <c r="A55" s="42" t="str">
        <f t="shared" si="3"/>
        <v>MARIN Y RIA DE PONTEVEDRA</v>
      </c>
      <c r="B55" s="41">
        <f t="shared" si="4"/>
        <v>2688992</v>
      </c>
      <c r="C55" s="41">
        <f t="shared" si="5"/>
        <v>2539395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12855759</v>
      </c>
      <c r="G55" s="42">
        <f t="shared" si="8"/>
        <v>14047233</v>
      </c>
    </row>
    <row r="56" spans="1:7" x14ac:dyDescent="0.25">
      <c r="A56" s="42" t="str">
        <f t="shared" si="3"/>
        <v>MELILLA</v>
      </c>
      <c r="B56" s="41">
        <f t="shared" si="4"/>
        <v>10125966</v>
      </c>
      <c r="C56" s="41">
        <f t="shared" si="5"/>
        <v>8763974</v>
      </c>
      <c r="D56" s="41">
        <f t="shared" si="6"/>
        <v>21</v>
      </c>
      <c r="E56" s="42" t="str">
        <f t="shared" si="2"/>
        <v>A CORUÑA</v>
      </c>
      <c r="F56" s="42">
        <f t="shared" si="9"/>
        <v>11103067</v>
      </c>
      <c r="G56" s="42">
        <f t="shared" si="8"/>
        <v>11179753</v>
      </c>
    </row>
    <row r="57" spans="1:7" x14ac:dyDescent="0.25">
      <c r="A57" s="42" t="str">
        <f t="shared" si="3"/>
        <v>MOTRIL</v>
      </c>
      <c r="B57" s="41">
        <f t="shared" si="4"/>
        <v>3674802</v>
      </c>
      <c r="C57" s="41">
        <f t="shared" si="5"/>
        <v>3696890</v>
      </c>
      <c r="D57" s="41">
        <f t="shared" si="6"/>
        <v>26</v>
      </c>
      <c r="E57" s="42" t="str">
        <f t="shared" si="2"/>
        <v>CASTELLON</v>
      </c>
      <c r="F57" s="42">
        <f t="shared" si="9"/>
        <v>11088410</v>
      </c>
      <c r="G57" s="42">
        <f t="shared" si="8"/>
        <v>10464224</v>
      </c>
    </row>
    <row r="58" spans="1:7" x14ac:dyDescent="0.25">
      <c r="A58" s="42" t="str">
        <f t="shared" si="3"/>
        <v>PASAIA</v>
      </c>
      <c r="B58" s="41">
        <f t="shared" si="4"/>
        <v>7483346</v>
      </c>
      <c r="C58" s="41">
        <f t="shared" si="5"/>
        <v>7618619</v>
      </c>
      <c r="D58" s="41">
        <f t="shared" si="6"/>
        <v>23</v>
      </c>
      <c r="E58" s="42" t="str">
        <f t="shared" si="2"/>
        <v>MELILLA</v>
      </c>
      <c r="F58" s="42">
        <f t="shared" si="9"/>
        <v>10125966</v>
      </c>
      <c r="G58" s="42">
        <f t="shared" si="8"/>
        <v>8763974</v>
      </c>
    </row>
    <row r="59" spans="1:7" x14ac:dyDescent="0.25">
      <c r="A59" s="42" t="str">
        <f t="shared" si="3"/>
        <v>SANTA CRUZ DE TENERIFE</v>
      </c>
      <c r="B59" s="41">
        <f t="shared" si="4"/>
        <v>134337381</v>
      </c>
      <c r="C59" s="41">
        <f t="shared" si="5"/>
        <v>131975719</v>
      </c>
      <c r="D59" s="41">
        <f t="shared" si="6"/>
        <v>3</v>
      </c>
      <c r="E59" s="42" t="str">
        <f t="shared" si="2"/>
        <v>FERROL-SAN CIBRAO</v>
      </c>
      <c r="F59" s="42">
        <f t="shared" si="9"/>
        <v>9551997</v>
      </c>
      <c r="G59" s="42">
        <f t="shared" si="8"/>
        <v>8732987</v>
      </c>
    </row>
    <row r="60" spans="1:7" x14ac:dyDescent="0.25">
      <c r="A60" s="42" t="str">
        <f t="shared" si="3"/>
        <v>SANTANDER</v>
      </c>
      <c r="B60" s="41">
        <f t="shared" si="4"/>
        <v>21018140</v>
      </c>
      <c r="C60" s="41">
        <f t="shared" si="5"/>
        <v>20944557</v>
      </c>
      <c r="D60" s="41">
        <f t="shared" si="6"/>
        <v>15</v>
      </c>
      <c r="E60" s="42" t="str">
        <f t="shared" si="2"/>
        <v>PASAIA</v>
      </c>
      <c r="F60" s="42">
        <f t="shared" si="9"/>
        <v>7483346</v>
      </c>
      <c r="G60" s="42">
        <f t="shared" si="8"/>
        <v>7618619</v>
      </c>
    </row>
    <row r="61" spans="1:7" x14ac:dyDescent="0.25">
      <c r="A61" s="42" t="str">
        <f t="shared" si="3"/>
        <v>SEVILLA</v>
      </c>
      <c r="B61" s="41">
        <f t="shared" si="4"/>
        <v>4980316</v>
      </c>
      <c r="C61" s="41">
        <f t="shared" si="5"/>
        <v>4871969</v>
      </c>
      <c r="D61" s="41">
        <f t="shared" si="6"/>
        <v>25</v>
      </c>
      <c r="E61" s="42" t="str">
        <f t="shared" si="2"/>
        <v>AVILES</v>
      </c>
      <c r="F61" s="42">
        <f t="shared" si="9"/>
        <v>5652726</v>
      </c>
      <c r="G61" s="42">
        <f t="shared" si="8"/>
        <v>4361499</v>
      </c>
    </row>
    <row r="62" spans="1:7" x14ac:dyDescent="0.25">
      <c r="A62" s="42" t="str">
        <f t="shared" si="3"/>
        <v>TARRAGONA</v>
      </c>
      <c r="B62" s="41">
        <f t="shared" si="4"/>
        <v>33420409</v>
      </c>
      <c r="C62" s="41">
        <f t="shared" si="5"/>
        <v>34540514</v>
      </c>
      <c r="D62" s="41">
        <f t="shared" si="6"/>
        <v>9</v>
      </c>
      <c r="E62" s="42" t="str">
        <f t="shared" si="2"/>
        <v>SEVILLA</v>
      </c>
      <c r="F62" s="42">
        <f t="shared" si="9"/>
        <v>4980316</v>
      </c>
      <c r="G62" s="42">
        <f t="shared" si="8"/>
        <v>4871969</v>
      </c>
    </row>
    <row r="63" spans="1:7" x14ac:dyDescent="0.25">
      <c r="A63" s="42" t="str">
        <f t="shared" si="3"/>
        <v>VALENCIA</v>
      </c>
      <c r="B63" s="41">
        <f t="shared" si="4"/>
        <v>121168593</v>
      </c>
      <c r="C63" s="41">
        <f t="shared" si="5"/>
        <v>101607829</v>
      </c>
      <c r="D63" s="41">
        <f t="shared" si="6"/>
        <v>5</v>
      </c>
      <c r="E63" s="42" t="str">
        <f t="shared" si="2"/>
        <v>MOTRIL</v>
      </c>
      <c r="F63" s="42">
        <f t="shared" si="9"/>
        <v>3674802</v>
      </c>
      <c r="G63" s="42">
        <f t="shared" si="8"/>
        <v>3696890</v>
      </c>
    </row>
    <row r="64" spans="1:7" x14ac:dyDescent="0.25">
      <c r="A64" s="42" t="str">
        <f t="shared" si="3"/>
        <v>VIGO</v>
      </c>
      <c r="B64" s="41">
        <f t="shared" si="4"/>
        <v>30096196</v>
      </c>
      <c r="C64" s="41">
        <f t="shared" si="5"/>
        <v>28416207</v>
      </c>
      <c r="D64" s="41">
        <f t="shared" si="6"/>
        <v>10</v>
      </c>
      <c r="E64" s="42" t="str">
        <f t="shared" si="2"/>
        <v>MARIN Y RIA DE PONTEVEDRA</v>
      </c>
      <c r="F64" s="42">
        <f t="shared" si="9"/>
        <v>2688992</v>
      </c>
      <c r="G64" s="42">
        <f t="shared" si="8"/>
        <v>2539395</v>
      </c>
    </row>
    <row r="65" spans="1:7" x14ac:dyDescent="0.25">
      <c r="A65" s="42" t="str">
        <f t="shared" si="3"/>
        <v>VILAGARCIA</v>
      </c>
      <c r="B65" s="41">
        <f t="shared" si="4"/>
        <v>1843042</v>
      </c>
      <c r="C65" s="41">
        <f t="shared" si="5"/>
        <v>1710666</v>
      </c>
      <c r="D65" s="41">
        <f t="shared" si="6"/>
        <v>28</v>
      </c>
      <c r="E65" s="42" t="str">
        <f t="shared" si="2"/>
        <v>VILAGARCIA</v>
      </c>
      <c r="F65" s="42">
        <f t="shared" si="9"/>
        <v>1843042</v>
      </c>
      <c r="G65" s="42">
        <f t="shared" si="8"/>
        <v>1710666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39093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3</v>
      </c>
      <c r="C7" s="9">
        <v>3</v>
      </c>
      <c r="D7" s="9">
        <v>57</v>
      </c>
      <c r="E7" s="9">
        <v>63</v>
      </c>
      <c r="F7" s="10">
        <f>((E7*100)/D7)-100</f>
        <v>10.526315789473685</v>
      </c>
      <c r="G7" s="1"/>
      <c r="H7" s="1"/>
      <c r="I7" s="1"/>
    </row>
    <row r="8" spans="1:12" x14ac:dyDescent="0.25">
      <c r="A8" s="11" t="s">
        <v>42</v>
      </c>
      <c r="B8" s="12">
        <v>5</v>
      </c>
      <c r="C8" s="12">
        <v>6</v>
      </c>
      <c r="D8" s="12">
        <v>35</v>
      </c>
      <c r="E8" s="12">
        <v>51</v>
      </c>
      <c r="F8" s="13">
        <f t="shared" ref="F8:F35" si="0">((E8*100)/D8)-100</f>
        <v>45.714285714285722</v>
      </c>
      <c r="G8" s="1"/>
      <c r="H8" s="1"/>
      <c r="I8" s="1"/>
    </row>
    <row r="9" spans="1:12" x14ac:dyDescent="0.25">
      <c r="A9" s="8" t="s">
        <v>43</v>
      </c>
      <c r="B9" s="9">
        <v>2</v>
      </c>
      <c r="C9" s="9">
        <v>5</v>
      </c>
      <c r="D9" s="9">
        <v>44</v>
      </c>
      <c r="E9" s="9">
        <v>44</v>
      </c>
      <c r="F9" s="10">
        <f t="shared" si="0"/>
        <v>0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3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22</v>
      </c>
      <c r="C12" s="12">
        <v>31</v>
      </c>
      <c r="D12" s="12">
        <v>209</v>
      </c>
      <c r="E12" s="12">
        <v>262</v>
      </c>
      <c r="F12" s="13">
        <f t="shared" si="0"/>
        <v>25.358851674641144</v>
      </c>
      <c r="G12" s="1"/>
      <c r="H12" s="1"/>
      <c r="I12" s="1"/>
    </row>
    <row r="13" spans="1:12" x14ac:dyDescent="0.25">
      <c r="A13" s="8" t="s">
        <v>47</v>
      </c>
      <c r="B13" s="9">
        <v>31</v>
      </c>
      <c r="C13" s="9">
        <v>38</v>
      </c>
      <c r="D13" s="9">
        <v>668</v>
      </c>
      <c r="E13" s="9">
        <v>648</v>
      </c>
      <c r="F13" s="10">
        <f t="shared" si="0"/>
        <v>-2.9940119760479007</v>
      </c>
      <c r="G13" s="1"/>
      <c r="H13" s="1"/>
      <c r="I13" s="1"/>
    </row>
    <row r="14" spans="1:12" x14ac:dyDescent="0.25">
      <c r="A14" s="11" t="s">
        <v>48</v>
      </c>
      <c r="B14" s="12">
        <v>52</v>
      </c>
      <c r="C14" s="12">
        <v>49</v>
      </c>
      <c r="D14" s="12">
        <v>675</v>
      </c>
      <c r="E14" s="12">
        <v>694</v>
      </c>
      <c r="F14" s="13">
        <f t="shared" si="0"/>
        <v>2.8148148148148096</v>
      </c>
      <c r="G14" s="1"/>
      <c r="H14" s="1"/>
      <c r="I14" s="1"/>
    </row>
    <row r="15" spans="1:12" x14ac:dyDescent="0.25">
      <c r="A15" s="8" t="s">
        <v>49</v>
      </c>
      <c r="B15" s="9">
        <v>0</v>
      </c>
      <c r="C15" s="9">
        <v>1</v>
      </c>
      <c r="D15" s="9">
        <v>21</v>
      </c>
      <c r="E15" s="9">
        <v>21</v>
      </c>
      <c r="F15" s="10">
        <f t="shared" si="0"/>
        <v>0</v>
      </c>
      <c r="G15" s="1"/>
      <c r="H15" s="1"/>
      <c r="I15" s="1"/>
    </row>
    <row r="16" spans="1:12" x14ac:dyDescent="0.25">
      <c r="A16" s="11" t="s">
        <v>50</v>
      </c>
      <c r="B16" s="12">
        <v>3</v>
      </c>
      <c r="C16" s="12">
        <v>3</v>
      </c>
      <c r="D16" s="12">
        <v>36</v>
      </c>
      <c r="E16" s="12">
        <v>38</v>
      </c>
      <c r="F16" s="13">
        <f t="shared" si="0"/>
        <v>5.5555555555555571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</v>
      </c>
      <c r="C18" s="12">
        <v>1</v>
      </c>
      <c r="D18" s="12">
        <v>10</v>
      </c>
      <c r="E18" s="12">
        <v>5</v>
      </c>
      <c r="F18" s="13">
        <f t="shared" si="0"/>
        <v>-50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1</v>
      </c>
      <c r="D19" s="9">
        <v>0</v>
      </c>
      <c r="E19" s="9">
        <v>4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4</v>
      </c>
      <c r="E20" s="12">
        <v>3</v>
      </c>
      <c r="F20" s="13">
        <f t="shared" si="0"/>
        <v>-25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</v>
      </c>
      <c r="E21" s="9">
        <v>10</v>
      </c>
      <c r="F21" s="18">
        <f t="shared" si="0"/>
        <v>400</v>
      </c>
      <c r="G21" s="1"/>
      <c r="H21" s="1"/>
      <c r="I21" s="1"/>
    </row>
    <row r="22" spans="1:9" x14ac:dyDescent="0.25">
      <c r="A22" s="11" t="s">
        <v>56</v>
      </c>
      <c r="B22" s="12">
        <v>75</v>
      </c>
      <c r="C22" s="12">
        <v>70</v>
      </c>
      <c r="D22" s="12">
        <v>343</v>
      </c>
      <c r="E22" s="12">
        <v>308</v>
      </c>
      <c r="F22" s="13">
        <f t="shared" si="0"/>
        <v>-10.204081632653057</v>
      </c>
      <c r="G22" s="1"/>
      <c r="H22" s="1"/>
      <c r="I22" s="1"/>
    </row>
    <row r="23" spans="1:9" x14ac:dyDescent="0.25">
      <c r="A23" s="8" t="s">
        <v>57</v>
      </c>
      <c r="B23" s="9">
        <v>27</v>
      </c>
      <c r="C23" s="9">
        <v>20</v>
      </c>
      <c r="D23" s="9">
        <v>208</v>
      </c>
      <c r="E23" s="9">
        <v>168</v>
      </c>
      <c r="F23" s="10">
        <f t="shared" si="0"/>
        <v>-19.230769230769226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2</v>
      </c>
      <c r="E25" s="9">
        <v>2</v>
      </c>
      <c r="F25" s="10">
        <f t="shared" si="0"/>
        <v>0</v>
      </c>
      <c r="G25" s="1"/>
      <c r="H25" s="1"/>
      <c r="I25" s="1"/>
    </row>
    <row r="26" spans="1:9" x14ac:dyDescent="0.25">
      <c r="A26" s="11" t="s">
        <v>60</v>
      </c>
      <c r="B26" s="12">
        <v>2</v>
      </c>
      <c r="C26" s="12">
        <v>3</v>
      </c>
      <c r="D26" s="12">
        <v>28</v>
      </c>
      <c r="E26" s="12">
        <v>21</v>
      </c>
      <c r="F26" s="13">
        <f t="shared" si="0"/>
        <v>-25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66</v>
      </c>
      <c r="C28" s="12">
        <v>75</v>
      </c>
      <c r="D28" s="12">
        <v>323</v>
      </c>
      <c r="E28" s="12">
        <v>300</v>
      </c>
      <c r="F28" s="13">
        <f t="shared" si="0"/>
        <v>-7.120743034055721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11</v>
      </c>
      <c r="E29" s="9">
        <v>12</v>
      </c>
      <c r="F29" s="10">
        <f t="shared" si="0"/>
        <v>9.0909090909090935</v>
      </c>
      <c r="G29" s="1"/>
      <c r="H29" s="1"/>
      <c r="I29" s="1"/>
    </row>
    <row r="30" spans="1:9" x14ac:dyDescent="0.25">
      <c r="A30" s="11" t="s">
        <v>64</v>
      </c>
      <c r="B30" s="12">
        <v>7</v>
      </c>
      <c r="C30" s="12">
        <v>8</v>
      </c>
      <c r="D30" s="12">
        <v>44</v>
      </c>
      <c r="E30" s="12">
        <v>55</v>
      </c>
      <c r="F30" s="13">
        <f t="shared" si="0"/>
        <v>25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6</v>
      </c>
      <c r="E31" s="9">
        <v>4</v>
      </c>
      <c r="F31" s="10">
        <f t="shared" si="0"/>
        <v>-33.333333333333329</v>
      </c>
      <c r="G31" s="1"/>
      <c r="H31" s="1"/>
      <c r="I31" s="1"/>
    </row>
    <row r="32" spans="1:9" x14ac:dyDescent="0.25">
      <c r="A32" s="11" t="s">
        <v>66</v>
      </c>
      <c r="B32" s="12">
        <v>4</v>
      </c>
      <c r="C32" s="12">
        <v>2</v>
      </c>
      <c r="D32" s="12">
        <v>106</v>
      </c>
      <c r="E32" s="12">
        <v>82</v>
      </c>
      <c r="F32" s="13">
        <f t="shared" si="0"/>
        <v>-22.64150943396227</v>
      </c>
      <c r="G32" s="1"/>
      <c r="H32" s="1"/>
      <c r="I32" s="1"/>
    </row>
    <row r="33" spans="1:9" x14ac:dyDescent="0.25">
      <c r="A33" s="8" t="s">
        <v>67</v>
      </c>
      <c r="B33" s="9">
        <v>3</v>
      </c>
      <c r="C33" s="9">
        <v>3</v>
      </c>
      <c r="D33" s="9">
        <v>94</v>
      </c>
      <c r="E33" s="9">
        <v>96</v>
      </c>
      <c r="F33" s="10">
        <f t="shared" si="0"/>
        <v>2.1276595744680833</v>
      </c>
      <c r="G33" s="1"/>
      <c r="H33" s="1"/>
      <c r="I33" s="1"/>
    </row>
    <row r="34" spans="1:9" x14ac:dyDescent="0.25">
      <c r="A34" s="11" t="s">
        <v>68</v>
      </c>
      <c r="B34" s="12">
        <v>1</v>
      </c>
      <c r="C34" s="12">
        <v>0</v>
      </c>
      <c r="D34" s="12">
        <v>13</v>
      </c>
      <c r="E34" s="12">
        <v>17</v>
      </c>
      <c r="F34" s="13">
        <f t="shared" si="0"/>
        <v>30.769230769230774</v>
      </c>
      <c r="G34" s="1"/>
      <c r="H34" s="1"/>
      <c r="I34" s="1"/>
    </row>
    <row r="35" spans="1:9" x14ac:dyDescent="0.25">
      <c r="A35" s="14" t="s">
        <v>69</v>
      </c>
      <c r="B35" s="15">
        <f>SUM(B7:B34)</f>
        <v>304</v>
      </c>
      <c r="C35" s="15">
        <f t="shared" ref="C35:E35" si="1">SUM(C7:C34)</f>
        <v>319</v>
      </c>
      <c r="D35" s="15">
        <f t="shared" si="1"/>
        <v>2939</v>
      </c>
      <c r="E35" s="15">
        <f t="shared" si="1"/>
        <v>2911</v>
      </c>
      <c r="F35" s="16">
        <f t="shared" si="0"/>
        <v>-0.95270500170126127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63</v>
      </c>
      <c r="C38" s="41">
        <f>D7</f>
        <v>57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694</v>
      </c>
      <c r="G38" s="42">
        <f>LOOKUP(E38,$A$38:$A$65,$C$38:$C$65)</f>
        <v>675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</v>
      </c>
      <c r="C39" s="41">
        <f t="shared" ref="C39:C65" si="5">D8</f>
        <v>35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648</v>
      </c>
      <c r="G39" s="42">
        <f t="shared" ref="G39:G65" si="8">LOOKUP(E39,$A$38:$A$65,$C$38:$C$65)</f>
        <v>668</v>
      </c>
    </row>
    <row r="40" spans="1:9" x14ac:dyDescent="0.25">
      <c r="A40" s="42" t="str">
        <f t="shared" si="3"/>
        <v>ALMERIA</v>
      </c>
      <c r="B40" s="41">
        <f t="shared" si="4"/>
        <v>44</v>
      </c>
      <c r="C40" s="41">
        <f t="shared" si="5"/>
        <v>44</v>
      </c>
      <c r="D40" s="41">
        <f t="shared" si="6"/>
        <v>12</v>
      </c>
      <c r="E40" s="42" t="str">
        <f t="shared" si="2"/>
        <v>LAS PALMAS</v>
      </c>
      <c r="F40" s="42">
        <f t="shared" si="7"/>
        <v>308</v>
      </c>
      <c r="G40" s="42">
        <f t="shared" si="8"/>
        <v>343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300</v>
      </c>
      <c r="G41" s="42">
        <f t="shared" si="8"/>
        <v>323</v>
      </c>
    </row>
    <row r="42" spans="1:9" x14ac:dyDescent="0.25">
      <c r="A42" s="42" t="str">
        <f t="shared" si="3"/>
        <v>BAHIA DE ALGECIRAS</v>
      </c>
      <c r="B42" s="41">
        <f t="shared" si="4"/>
        <v>3</v>
      </c>
      <c r="C42" s="41">
        <f t="shared" si="5"/>
        <v>0</v>
      </c>
      <c r="D42" s="41">
        <f t="shared" si="6"/>
        <v>23</v>
      </c>
      <c r="E42" s="42" t="str">
        <f t="shared" si="2"/>
        <v>BAHIA DE CADIZ</v>
      </c>
      <c r="F42" s="42">
        <f t="shared" si="7"/>
        <v>262</v>
      </c>
      <c r="G42" s="42">
        <f t="shared" si="8"/>
        <v>209</v>
      </c>
    </row>
    <row r="43" spans="1:9" x14ac:dyDescent="0.25">
      <c r="A43" s="42" t="str">
        <f t="shared" si="3"/>
        <v>BAHIA DE CADIZ</v>
      </c>
      <c r="B43" s="41">
        <f t="shared" si="4"/>
        <v>262</v>
      </c>
      <c r="C43" s="41">
        <f t="shared" si="5"/>
        <v>209</v>
      </c>
      <c r="D43" s="41">
        <f t="shared" si="6"/>
        <v>5</v>
      </c>
      <c r="E43" s="42" t="str">
        <f t="shared" si="2"/>
        <v>MALAGA</v>
      </c>
      <c r="F43" s="42">
        <f t="shared" si="7"/>
        <v>168</v>
      </c>
      <c r="G43" s="42">
        <f t="shared" si="8"/>
        <v>208</v>
      </c>
    </row>
    <row r="44" spans="1:9" x14ac:dyDescent="0.25">
      <c r="A44" s="42" t="str">
        <f t="shared" si="3"/>
        <v>BALEARES</v>
      </c>
      <c r="B44" s="41">
        <f t="shared" si="4"/>
        <v>648</v>
      </c>
      <c r="C44" s="41">
        <f t="shared" si="5"/>
        <v>668</v>
      </c>
      <c r="D44" s="41">
        <f t="shared" si="6"/>
        <v>2</v>
      </c>
      <c r="E44" s="42" t="str">
        <f t="shared" si="2"/>
        <v>VIGO</v>
      </c>
      <c r="F44" s="42">
        <f t="shared" si="7"/>
        <v>96</v>
      </c>
      <c r="G44" s="42">
        <f t="shared" si="8"/>
        <v>94</v>
      </c>
    </row>
    <row r="45" spans="1:9" x14ac:dyDescent="0.25">
      <c r="A45" s="42" t="str">
        <f t="shared" si="3"/>
        <v>BARCELONA</v>
      </c>
      <c r="B45" s="41">
        <f t="shared" si="4"/>
        <v>694</v>
      </c>
      <c r="C45" s="41">
        <f t="shared" si="5"/>
        <v>675</v>
      </c>
      <c r="D45" s="41">
        <f t="shared" si="6"/>
        <v>1</v>
      </c>
      <c r="E45" s="42" t="str">
        <f t="shared" si="2"/>
        <v>VALENCIA</v>
      </c>
      <c r="F45" s="42">
        <f t="shared" si="7"/>
        <v>82</v>
      </c>
      <c r="G45" s="42">
        <f t="shared" si="8"/>
        <v>106</v>
      </c>
    </row>
    <row r="46" spans="1:9" x14ac:dyDescent="0.25">
      <c r="A46" s="42" t="str">
        <f t="shared" si="3"/>
        <v>BILBAO</v>
      </c>
      <c r="B46" s="41">
        <f t="shared" si="4"/>
        <v>21</v>
      </c>
      <c r="C46" s="41">
        <f t="shared" si="5"/>
        <v>21</v>
      </c>
      <c r="D46" s="41">
        <f t="shared" si="6"/>
        <v>15</v>
      </c>
      <c r="E46" s="42" t="str">
        <f t="shared" si="2"/>
        <v>A CORUÑA</v>
      </c>
      <c r="F46" s="42">
        <f t="shared" si="7"/>
        <v>63</v>
      </c>
      <c r="G46" s="42">
        <f t="shared" si="8"/>
        <v>57</v>
      </c>
    </row>
    <row r="47" spans="1:9" x14ac:dyDescent="0.25">
      <c r="A47" s="42" t="str">
        <f t="shared" si="3"/>
        <v>CARTAGENA</v>
      </c>
      <c r="B47" s="41">
        <f t="shared" si="4"/>
        <v>38</v>
      </c>
      <c r="C47" s="41">
        <f t="shared" si="5"/>
        <v>36</v>
      </c>
      <c r="D47" s="41">
        <f t="shared" si="6"/>
        <v>13</v>
      </c>
      <c r="E47" s="42" t="str">
        <f t="shared" si="2"/>
        <v>SEVILLA</v>
      </c>
      <c r="F47" s="42">
        <f t="shared" si="7"/>
        <v>55</v>
      </c>
      <c r="G47" s="42">
        <f t="shared" si="8"/>
        <v>44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51</v>
      </c>
      <c r="G48" s="42">
        <f t="shared" si="8"/>
        <v>35</v>
      </c>
    </row>
    <row r="49" spans="1:7" x14ac:dyDescent="0.25">
      <c r="A49" s="42" t="str">
        <f t="shared" si="3"/>
        <v>CEUTA</v>
      </c>
      <c r="B49" s="41">
        <f t="shared" si="4"/>
        <v>5</v>
      </c>
      <c r="C49" s="41">
        <f t="shared" si="5"/>
        <v>10</v>
      </c>
      <c r="D49" s="41">
        <f t="shared" si="6"/>
        <v>19</v>
      </c>
      <c r="E49" s="42" t="str">
        <f t="shared" si="2"/>
        <v>ALMERIA</v>
      </c>
      <c r="F49" s="42">
        <f t="shared" si="7"/>
        <v>44</v>
      </c>
      <c r="G49" s="42">
        <f t="shared" si="8"/>
        <v>44</v>
      </c>
    </row>
    <row r="50" spans="1:7" x14ac:dyDescent="0.25">
      <c r="A50" s="42" t="str">
        <f t="shared" si="3"/>
        <v>FERROL-SAN CIBRAO</v>
      </c>
      <c r="B50" s="41">
        <f t="shared" si="4"/>
        <v>4</v>
      </c>
      <c r="C50" s="41">
        <f t="shared" si="5"/>
        <v>0</v>
      </c>
      <c r="D50" s="41">
        <f t="shared" si="6"/>
        <v>21</v>
      </c>
      <c r="E50" s="42" t="str">
        <f t="shared" si="2"/>
        <v>CARTAGENA</v>
      </c>
      <c r="F50" s="42">
        <f t="shared" si="7"/>
        <v>38</v>
      </c>
      <c r="G50" s="42">
        <f t="shared" si="8"/>
        <v>36</v>
      </c>
    </row>
    <row r="51" spans="1:7" x14ac:dyDescent="0.25">
      <c r="A51" s="42" t="str">
        <f t="shared" si="3"/>
        <v>GIJON</v>
      </c>
      <c r="B51" s="41">
        <f t="shared" si="4"/>
        <v>3</v>
      </c>
      <c r="C51" s="41">
        <f t="shared" si="5"/>
        <v>4</v>
      </c>
      <c r="D51" s="41">
        <f t="shared" si="6"/>
        <v>23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10</v>
      </c>
      <c r="C52" s="41">
        <f t="shared" si="5"/>
        <v>2</v>
      </c>
      <c r="D52" s="41">
        <f t="shared" si="6"/>
        <v>18</v>
      </c>
      <c r="E52" s="42" t="str">
        <f t="shared" si="2"/>
        <v>BILBAO</v>
      </c>
      <c r="F52" s="42">
        <f t="shared" si="7"/>
        <v>21</v>
      </c>
      <c r="G52" s="42">
        <f t="shared" si="8"/>
        <v>21</v>
      </c>
    </row>
    <row r="53" spans="1:7" x14ac:dyDescent="0.25">
      <c r="A53" s="42" t="str">
        <f t="shared" si="3"/>
        <v>LAS PALMAS</v>
      </c>
      <c r="B53" s="41">
        <f t="shared" si="4"/>
        <v>308</v>
      </c>
      <c r="C53" s="41">
        <f t="shared" si="5"/>
        <v>343</v>
      </c>
      <c r="D53" s="41">
        <f t="shared" si="6"/>
        <v>3</v>
      </c>
      <c r="E53" s="42" t="str">
        <f t="shared" si="2"/>
        <v>VILAGARCIA</v>
      </c>
      <c r="F53" s="42">
        <f t="shared" si="7"/>
        <v>17</v>
      </c>
      <c r="G53" s="42">
        <f t="shared" si="8"/>
        <v>13</v>
      </c>
    </row>
    <row r="54" spans="1:7" x14ac:dyDescent="0.25">
      <c r="A54" s="42" t="str">
        <f t="shared" si="3"/>
        <v>MALAGA</v>
      </c>
      <c r="B54" s="41">
        <f t="shared" si="4"/>
        <v>168</v>
      </c>
      <c r="C54" s="41">
        <f t="shared" si="5"/>
        <v>208</v>
      </c>
      <c r="D54" s="41">
        <f t="shared" si="6"/>
        <v>6</v>
      </c>
      <c r="E54" s="42" t="str">
        <f t="shared" si="2"/>
        <v>SANTANDER</v>
      </c>
      <c r="F54" s="42">
        <f t="shared" si="7"/>
        <v>12</v>
      </c>
      <c r="G54" s="42">
        <f t="shared" si="8"/>
        <v>11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HUELVA</v>
      </c>
      <c r="F55" s="42">
        <f t="shared" ref="F55:F65" si="9">LOOKUP(E55,$A$38:$A$65,$B$38:$B$65)</f>
        <v>10</v>
      </c>
      <c r="G55" s="42">
        <f t="shared" si="8"/>
        <v>2</v>
      </c>
    </row>
    <row r="56" spans="1:7" x14ac:dyDescent="0.25">
      <c r="A56" s="42" t="str">
        <f t="shared" si="3"/>
        <v>MELILLA</v>
      </c>
      <c r="B56" s="41">
        <f t="shared" si="4"/>
        <v>2</v>
      </c>
      <c r="C56" s="41">
        <f t="shared" si="5"/>
        <v>2</v>
      </c>
      <c r="D56" s="41">
        <f t="shared" si="6"/>
        <v>24</v>
      </c>
      <c r="E56" s="42" t="str">
        <f t="shared" si="2"/>
        <v>CEUTA</v>
      </c>
      <c r="F56" s="42">
        <f t="shared" si="9"/>
        <v>5</v>
      </c>
      <c r="G56" s="42">
        <f t="shared" si="8"/>
        <v>10</v>
      </c>
    </row>
    <row r="57" spans="1:7" x14ac:dyDescent="0.25">
      <c r="A57" s="42" t="str">
        <f t="shared" si="3"/>
        <v>MOTRIL</v>
      </c>
      <c r="B57" s="41">
        <f t="shared" si="4"/>
        <v>21</v>
      </c>
      <c r="C57" s="41">
        <f t="shared" si="5"/>
        <v>28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4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300</v>
      </c>
      <c r="C59" s="41">
        <f t="shared" si="5"/>
        <v>323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12</v>
      </c>
      <c r="C60" s="41">
        <f t="shared" si="5"/>
        <v>11</v>
      </c>
      <c r="D60" s="41">
        <f t="shared" si="6"/>
        <v>17</v>
      </c>
      <c r="E60" s="42" t="str">
        <f t="shared" si="2"/>
        <v>BAHIA DE ALGECIRAS</v>
      </c>
      <c r="F60" s="42">
        <f t="shared" si="9"/>
        <v>3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55</v>
      </c>
      <c r="C61" s="41">
        <f t="shared" si="5"/>
        <v>44</v>
      </c>
      <c r="D61" s="41">
        <f t="shared" si="6"/>
        <v>10</v>
      </c>
      <c r="E61" s="42" t="str">
        <f t="shared" si="2"/>
        <v>MELILLA</v>
      </c>
      <c r="F61" s="42">
        <f t="shared" si="9"/>
        <v>2</v>
      </c>
      <c r="G61" s="42">
        <f t="shared" si="8"/>
        <v>2</v>
      </c>
    </row>
    <row r="62" spans="1:7" x14ac:dyDescent="0.25">
      <c r="A62" s="42" t="str">
        <f t="shared" si="3"/>
        <v>TARRAGONA</v>
      </c>
      <c r="B62" s="41">
        <f t="shared" si="4"/>
        <v>4</v>
      </c>
      <c r="C62" s="41">
        <f t="shared" si="5"/>
        <v>6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82</v>
      </c>
      <c r="C63" s="41">
        <f t="shared" si="5"/>
        <v>106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96</v>
      </c>
      <c r="C64" s="41">
        <f t="shared" si="5"/>
        <v>94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17</v>
      </c>
      <c r="C65" s="41">
        <f t="shared" si="5"/>
        <v>13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</A_x00f1_o>
  </documentManagement>
</p:properties>
</file>

<file path=customXml/itemProps1.xml><?xml version="1.0" encoding="utf-8"?>
<ds:datastoreItem xmlns:ds="http://schemas.openxmlformats.org/officeDocument/2006/customXml" ds:itemID="{20FEF792-E32F-4081-8ADB-2B207B3F881B}"/>
</file>

<file path=customXml/itemProps2.xml><?xml version="1.0" encoding="utf-8"?>
<ds:datastoreItem xmlns:ds="http://schemas.openxmlformats.org/officeDocument/2006/customXml" ds:itemID="{6AE1A7B6-6B32-4DC9-A7AE-B25DE05647B4}"/>
</file>

<file path=customXml/itemProps3.xml><?xml version="1.0" encoding="utf-8"?>
<ds:datastoreItem xmlns:ds="http://schemas.openxmlformats.org/officeDocument/2006/customXml" ds:itemID="{3854C029-BF4A-4253-A48B-CE1D63C480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2017-10-06T10:05:20Z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