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2006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H16" i="4"/>
  <c r="H17" i="4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D47" i="11" s="1"/>
  <c r="A47" i="11"/>
  <c r="C46" i="11"/>
  <c r="B46" i="11"/>
  <c r="D46" i="11" s="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37" i="11"/>
  <c r="G37" i="11" s="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D45" i="12" s="1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D49" i="13" s="1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D56" i="15" s="1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B37" i="15"/>
  <c r="F37" i="15" s="1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D60" i="17" s="1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D59" i="21" s="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D49" i="21" s="1"/>
  <c r="A49" i="21"/>
  <c r="C48" i="21"/>
  <c r="B48" i="21"/>
  <c r="D41" i="21" s="1"/>
  <c r="A48" i="21"/>
  <c r="C47" i="21"/>
  <c r="B47" i="21"/>
  <c r="D47" i="21" s="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D42" i="21" s="1"/>
  <c r="A42" i="21"/>
  <c r="C41" i="21"/>
  <c r="B41" i="21"/>
  <c r="A41" i="21"/>
  <c r="C40" i="21"/>
  <c r="B40" i="21"/>
  <c r="A40" i="21"/>
  <c r="C39" i="21"/>
  <c r="B39" i="21"/>
  <c r="D43" i="21" s="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D40" i="22" s="1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D54" i="23" s="1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D44" i="23" s="1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D48" i="23" s="1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D58" i="24" s="1"/>
  <c r="A58" i="24"/>
  <c r="C57" i="24"/>
  <c r="B57" i="24"/>
  <c r="A57" i="24"/>
  <c r="C56" i="24"/>
  <c r="B56" i="24"/>
  <c r="A56" i="24"/>
  <c r="C55" i="24"/>
  <c r="B55" i="24"/>
  <c r="D55" i="24" s="1"/>
  <c r="A55" i="24"/>
  <c r="C54" i="24"/>
  <c r="B54" i="24"/>
  <c r="A54" i="24"/>
  <c r="C53" i="24"/>
  <c r="B53" i="24"/>
  <c r="D53" i="24" s="1"/>
  <c r="A53" i="24"/>
  <c r="C52" i="24"/>
  <c r="B52" i="24"/>
  <c r="A52" i="24"/>
  <c r="C51" i="24"/>
  <c r="B51" i="24"/>
  <c r="D51" i="24" s="1"/>
  <c r="A51" i="24"/>
  <c r="C50" i="24"/>
  <c r="B50" i="24"/>
  <c r="D50" i="24" s="1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D39" i="7" s="1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B37" i="7"/>
  <c r="F37" i="7" s="1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4" i="26" l="1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5" i="23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F35" i="15" s="1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65" i="12" l="1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/>
  <c r="G43" i="5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H21" i="4"/>
  <c r="F35" i="12"/>
  <c r="F35" i="25"/>
  <c r="F35" i="17"/>
  <c r="D13" i="4"/>
  <c r="I21" i="4"/>
  <c r="H25" i="4"/>
  <c r="H31" i="4"/>
  <c r="I31" i="4"/>
  <c r="I14" i="4"/>
  <c r="H14" i="4"/>
  <c r="I26" i="4"/>
  <c r="H26" i="4"/>
  <c r="H22" i="4"/>
  <c r="I22" i="4"/>
  <c r="I29" i="4"/>
  <c r="H29" i="4"/>
  <c r="I24" i="4"/>
  <c r="H24" i="4"/>
  <c r="I9" i="4"/>
  <c r="H9" i="4"/>
  <c r="I12" i="4"/>
  <c r="I15" i="4"/>
  <c r="H15" i="4"/>
  <c r="I30" i="4"/>
  <c r="H30" i="4"/>
  <c r="E13" i="4"/>
  <c r="G13" i="4"/>
  <c r="I11" i="4"/>
  <c r="H11" i="4"/>
  <c r="F13" i="4"/>
  <c r="H27" i="4"/>
  <c r="I27" i="4"/>
  <c r="I28" i="4"/>
  <c r="H28" i="4"/>
  <c r="F35" i="21"/>
  <c r="F35" i="13"/>
  <c r="F35" i="11"/>
  <c r="F35" i="9"/>
  <c r="H8" i="4"/>
  <c r="I8" i="4"/>
  <c r="F35" i="26"/>
  <c r="F35" i="24"/>
  <c r="F35" i="22"/>
  <c r="F35" i="16"/>
  <c r="F35" i="14"/>
  <c r="F35" i="10"/>
  <c r="F35" i="8"/>
  <c r="H12" i="4"/>
  <c r="F35" i="5"/>
  <c r="G44" i="16" l="1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H23" i="4"/>
  <c r="D19" i="4"/>
  <c r="E19" i="4"/>
  <c r="F19" i="4"/>
  <c r="I10" i="4"/>
  <c r="H10" i="4"/>
  <c r="I13" i="4"/>
  <c r="H13" i="4"/>
  <c r="H18" i="4"/>
  <c r="I18" i="4"/>
  <c r="G19" i="4"/>
  <c r="H19" i="4" l="1"/>
  <c r="I19" i="4"/>
</calcChain>
</file>

<file path=xl/sharedStrings.xml><?xml version="1.0" encoding="utf-8"?>
<sst xmlns="http://schemas.openxmlformats.org/spreadsheetml/2006/main" count="653" uniqueCount="92">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</sst>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71708675</c:v>
                </c:pt>
                <c:pt idx="1">
                  <c:v>47657520</c:v>
                </c:pt>
                <c:pt idx="2">
                  <c:v>47540374</c:v>
                </c:pt>
                <c:pt idx="3">
                  <c:v>38590828</c:v>
                </c:pt>
                <c:pt idx="4">
                  <c:v>31515518</c:v>
                </c:pt>
                <c:pt idx="5">
                  <c:v>25889800</c:v>
                </c:pt>
                <c:pt idx="6">
                  <c:v>25659562</c:v>
                </c:pt>
                <c:pt idx="7">
                  <c:v>21587284</c:v>
                </c:pt>
                <c:pt idx="8">
                  <c:v>20488293</c:v>
                </c:pt>
                <c:pt idx="9">
                  <c:v>19923538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68346586</c:v>
                </c:pt>
                <c:pt idx="1">
                  <c:v>45038526</c:v>
                </c:pt>
                <c:pt idx="2">
                  <c:v>41192742</c:v>
                </c:pt>
                <c:pt idx="3">
                  <c:v>34100617</c:v>
                </c:pt>
                <c:pt idx="4">
                  <c:v>31203658</c:v>
                </c:pt>
                <c:pt idx="5">
                  <c:v>24936661</c:v>
                </c:pt>
                <c:pt idx="6">
                  <c:v>26908001</c:v>
                </c:pt>
                <c:pt idx="7">
                  <c:v>21030532</c:v>
                </c:pt>
                <c:pt idx="8">
                  <c:v>21790871</c:v>
                </c:pt>
                <c:pt idx="9">
                  <c:v>19756938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66324949</c:v>
                </c:pt>
                <c:pt idx="1">
                  <c:v>47285771</c:v>
                </c:pt>
                <c:pt idx="2">
                  <c:v>46406119</c:v>
                </c:pt>
                <c:pt idx="3">
                  <c:v>37208293</c:v>
                </c:pt>
                <c:pt idx="4">
                  <c:v>31327848</c:v>
                </c:pt>
                <c:pt idx="5">
                  <c:v>25520390</c:v>
                </c:pt>
                <c:pt idx="6">
                  <c:v>23719668</c:v>
                </c:pt>
                <c:pt idx="7">
                  <c:v>21460012</c:v>
                </c:pt>
                <c:pt idx="8">
                  <c:v>20255002</c:v>
                </c:pt>
                <c:pt idx="9">
                  <c:v>18863541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63567017</c:v>
                </c:pt>
                <c:pt idx="1">
                  <c:v>40862005</c:v>
                </c:pt>
                <c:pt idx="2">
                  <c:v>43836845</c:v>
                </c:pt>
                <c:pt idx="3">
                  <c:v>33237170</c:v>
                </c:pt>
                <c:pt idx="4">
                  <c:v>30986590</c:v>
                </c:pt>
                <c:pt idx="5">
                  <c:v>26770218</c:v>
                </c:pt>
                <c:pt idx="6">
                  <c:v>22768814</c:v>
                </c:pt>
                <c:pt idx="7">
                  <c:v>20905260</c:v>
                </c:pt>
                <c:pt idx="8">
                  <c:v>21566058</c:v>
                </c:pt>
                <c:pt idx="9">
                  <c:v>18724782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22289779</c:v>
                </c:pt>
                <c:pt idx="1">
                  <c:v>20262632</c:v>
                </c:pt>
                <c:pt idx="2">
                  <c:v>19348682</c:v>
                </c:pt>
                <c:pt idx="3">
                  <c:v>18646119</c:v>
                </c:pt>
                <c:pt idx="4">
                  <c:v>13381338</c:v>
                </c:pt>
                <c:pt idx="5">
                  <c:v>10536375</c:v>
                </c:pt>
                <c:pt idx="6">
                  <c:v>9542821</c:v>
                </c:pt>
                <c:pt idx="7">
                  <c:v>8205047</c:v>
                </c:pt>
                <c:pt idx="8">
                  <c:v>8120272</c:v>
                </c:pt>
                <c:pt idx="9">
                  <c:v>4833722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19684508</c:v>
                </c:pt>
                <c:pt idx="1">
                  <c:v>21447071</c:v>
                </c:pt>
                <c:pt idx="2">
                  <c:v>20847754</c:v>
                </c:pt>
                <c:pt idx="3">
                  <c:v>17906990</c:v>
                </c:pt>
                <c:pt idx="4">
                  <c:v>12927243</c:v>
                </c:pt>
                <c:pt idx="5">
                  <c:v>12530921</c:v>
                </c:pt>
                <c:pt idx="6">
                  <c:v>9558027</c:v>
                </c:pt>
                <c:pt idx="7">
                  <c:v>8533758</c:v>
                </c:pt>
                <c:pt idx="8">
                  <c:v>8949177</c:v>
                </c:pt>
                <c:pt idx="9">
                  <c:v>4792965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VALENCIA</c:v>
                </c:pt>
                <c:pt idx="5">
                  <c:v>ALMERIA</c:v>
                </c:pt>
                <c:pt idx="6">
                  <c:v>BILBAO</c:v>
                </c:pt>
                <c:pt idx="7">
                  <c:v>CARTAGENA</c:v>
                </c:pt>
                <c:pt idx="8">
                  <c:v>SANTANDER</c:v>
                </c:pt>
                <c:pt idx="9">
                  <c:v>BARCELONA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18298185</c:v>
                </c:pt>
                <c:pt idx="1">
                  <c:v>11237751</c:v>
                </c:pt>
                <c:pt idx="2">
                  <c:v>8709257</c:v>
                </c:pt>
                <c:pt idx="3">
                  <c:v>7394282</c:v>
                </c:pt>
                <c:pt idx="4">
                  <c:v>7148231</c:v>
                </c:pt>
                <c:pt idx="5">
                  <c:v>5964929</c:v>
                </c:pt>
                <c:pt idx="6">
                  <c:v>5524178</c:v>
                </c:pt>
                <c:pt idx="7">
                  <c:v>5173022</c:v>
                </c:pt>
                <c:pt idx="8">
                  <c:v>4164897</c:v>
                </c:pt>
                <c:pt idx="9">
                  <c:v>4107582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VALENCIA</c:v>
                </c:pt>
                <c:pt idx="5">
                  <c:v>ALMERIA</c:v>
                </c:pt>
                <c:pt idx="6">
                  <c:v>BILBAO</c:v>
                </c:pt>
                <c:pt idx="7">
                  <c:v>CARTAGENA</c:v>
                </c:pt>
                <c:pt idx="8">
                  <c:v>SANTANDER</c:v>
                </c:pt>
                <c:pt idx="9">
                  <c:v>BARCELONA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19658167</c:v>
                </c:pt>
                <c:pt idx="1">
                  <c:v>11903296</c:v>
                </c:pt>
                <c:pt idx="2">
                  <c:v>8289621</c:v>
                </c:pt>
                <c:pt idx="3">
                  <c:v>7512508</c:v>
                </c:pt>
                <c:pt idx="4">
                  <c:v>6360690</c:v>
                </c:pt>
                <c:pt idx="5">
                  <c:v>6306756</c:v>
                </c:pt>
                <c:pt idx="6">
                  <c:v>4261127</c:v>
                </c:pt>
                <c:pt idx="7">
                  <c:v>5082060</c:v>
                </c:pt>
                <c:pt idx="8">
                  <c:v>5139652</c:v>
                </c:pt>
                <c:pt idx="9">
                  <c:v>4051927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43354091</c:v>
                </c:pt>
                <c:pt idx="1">
                  <c:v>35781578</c:v>
                </c:pt>
                <c:pt idx="2">
                  <c:v>31762162</c:v>
                </c:pt>
                <c:pt idx="3">
                  <c:v>17207110</c:v>
                </c:pt>
                <c:pt idx="4">
                  <c:v>9937796</c:v>
                </c:pt>
                <c:pt idx="5">
                  <c:v>9394336</c:v>
                </c:pt>
                <c:pt idx="6">
                  <c:v>7333756</c:v>
                </c:pt>
                <c:pt idx="7">
                  <c:v>4050136</c:v>
                </c:pt>
                <c:pt idx="8">
                  <c:v>3932990</c:v>
                </c:pt>
                <c:pt idx="9">
                  <c:v>2987479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39467683</c:v>
                </c:pt>
                <c:pt idx="1">
                  <c:v>33121028</c:v>
                </c:pt>
                <c:pt idx="2">
                  <c:v>27253997</c:v>
                </c:pt>
                <c:pt idx="3">
                  <c:v>16203234</c:v>
                </c:pt>
                <c:pt idx="4">
                  <c:v>8678283</c:v>
                </c:pt>
                <c:pt idx="5">
                  <c:v>9291535</c:v>
                </c:pt>
                <c:pt idx="6">
                  <c:v>7274673</c:v>
                </c:pt>
                <c:pt idx="7">
                  <c:v>2488241</c:v>
                </c:pt>
                <c:pt idx="8">
                  <c:v>3495208</c:v>
                </c:pt>
                <c:pt idx="9">
                  <c:v>3036943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GIJON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PASAIA</c:v>
                </c:pt>
                <c:pt idx="8">
                  <c:v>ALMERIA</c:v>
                </c:pt>
                <c:pt idx="9">
                  <c:v>SANTANDER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91985</c:v>
                </c:pt>
                <c:pt idx="1">
                  <c:v>30757</c:v>
                </c:pt>
                <c:pt idx="2">
                  <c:v>23535</c:v>
                </c:pt>
                <c:pt idx="3">
                  <c:v>14205</c:v>
                </c:pt>
                <c:pt idx="4">
                  <c:v>13470</c:v>
                </c:pt>
                <c:pt idx="5">
                  <c:v>8584</c:v>
                </c:pt>
                <c:pt idx="6">
                  <c:v>7456</c:v>
                </c:pt>
                <c:pt idx="7">
                  <c:v>7313</c:v>
                </c:pt>
                <c:pt idx="8">
                  <c:v>7010</c:v>
                </c:pt>
                <c:pt idx="9">
                  <c:v>6515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GIJON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PASAIA</c:v>
                </c:pt>
                <c:pt idx="8">
                  <c:v>ALMERIA</c:v>
                </c:pt>
                <c:pt idx="9">
                  <c:v>SANTANDER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85787</c:v>
                </c:pt>
                <c:pt idx="1">
                  <c:v>28924</c:v>
                </c:pt>
                <c:pt idx="2">
                  <c:v>26209</c:v>
                </c:pt>
                <c:pt idx="3">
                  <c:v>17000</c:v>
                </c:pt>
                <c:pt idx="4">
                  <c:v>8462</c:v>
                </c:pt>
                <c:pt idx="5">
                  <c:v>7295</c:v>
                </c:pt>
                <c:pt idx="6">
                  <c:v>3260</c:v>
                </c:pt>
                <c:pt idx="7">
                  <c:v>8518</c:v>
                </c:pt>
                <c:pt idx="8">
                  <c:v>5583</c:v>
                </c:pt>
                <c:pt idx="9">
                  <c:v>5549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GIJON</c:v>
                </c:pt>
                <c:pt idx="9">
                  <c:v>TARRAGONA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3053269</c:v>
                </c:pt>
                <c:pt idx="1">
                  <c:v>2165264</c:v>
                </c:pt>
                <c:pt idx="2">
                  <c:v>1247918</c:v>
                </c:pt>
                <c:pt idx="3">
                  <c:v>1002766</c:v>
                </c:pt>
                <c:pt idx="4">
                  <c:v>509307</c:v>
                </c:pt>
                <c:pt idx="5">
                  <c:v>446725</c:v>
                </c:pt>
                <c:pt idx="6">
                  <c:v>253027</c:v>
                </c:pt>
                <c:pt idx="7">
                  <c:v>246295</c:v>
                </c:pt>
                <c:pt idx="8">
                  <c:v>219821</c:v>
                </c:pt>
                <c:pt idx="9">
                  <c:v>180891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GIJON</c:v>
                </c:pt>
                <c:pt idx="9">
                  <c:v>TARRAGONA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2814928</c:v>
                </c:pt>
                <c:pt idx="1">
                  <c:v>2162083</c:v>
                </c:pt>
                <c:pt idx="2">
                  <c:v>1198823</c:v>
                </c:pt>
                <c:pt idx="3">
                  <c:v>1028896</c:v>
                </c:pt>
                <c:pt idx="4">
                  <c:v>482243</c:v>
                </c:pt>
                <c:pt idx="5">
                  <c:v>429754</c:v>
                </c:pt>
                <c:pt idx="6">
                  <c:v>328809</c:v>
                </c:pt>
                <c:pt idx="7">
                  <c:v>277827</c:v>
                </c:pt>
                <c:pt idx="8">
                  <c:v>216351</c:v>
                </c:pt>
                <c:pt idx="9">
                  <c:v>213033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BILBAO</c:v>
                </c:pt>
                <c:pt idx="7">
                  <c:v>CEUTA</c:v>
                </c:pt>
                <c:pt idx="8">
                  <c:v>SANTA CRUZ DE TENERIFE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36629782</c:v>
                </c:pt>
                <c:pt idx="1">
                  <c:v>11037218</c:v>
                </c:pt>
                <c:pt idx="2">
                  <c:v>10924889</c:v>
                </c:pt>
                <c:pt idx="3">
                  <c:v>10013661</c:v>
                </c:pt>
                <c:pt idx="4">
                  <c:v>3532855</c:v>
                </c:pt>
                <c:pt idx="5">
                  <c:v>2712163</c:v>
                </c:pt>
                <c:pt idx="6">
                  <c:v>1139790</c:v>
                </c:pt>
                <c:pt idx="7">
                  <c:v>858674</c:v>
                </c:pt>
                <c:pt idx="8">
                  <c:v>335698</c:v>
                </c:pt>
                <c:pt idx="9">
                  <c:v>170856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BILBAO</c:v>
                </c:pt>
                <c:pt idx="7">
                  <c:v>CEUTA</c:v>
                </c:pt>
                <c:pt idx="8">
                  <c:v>SANTA CRUZ DE TENERIFE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32984670</c:v>
                </c:pt>
                <c:pt idx="1">
                  <c:v>10239009</c:v>
                </c:pt>
                <c:pt idx="2">
                  <c:v>8243831</c:v>
                </c:pt>
                <c:pt idx="3">
                  <c:v>9000680</c:v>
                </c:pt>
                <c:pt idx="4">
                  <c:v>2050957</c:v>
                </c:pt>
                <c:pt idx="5">
                  <c:v>2593180</c:v>
                </c:pt>
                <c:pt idx="6">
                  <c:v>1379942</c:v>
                </c:pt>
                <c:pt idx="7">
                  <c:v>440884</c:v>
                </c:pt>
                <c:pt idx="8">
                  <c:v>482656</c:v>
                </c:pt>
                <c:pt idx="9">
                  <c:v>46052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36479029</c:v>
                </c:pt>
                <c:pt idx="1">
                  <c:v>10934856</c:v>
                </c:pt>
                <c:pt idx="2">
                  <c:v>10236342</c:v>
                </c:pt>
                <c:pt idx="3">
                  <c:v>9691093</c:v>
                </c:pt>
                <c:pt idx="4">
                  <c:v>3531602</c:v>
                </c:pt>
                <c:pt idx="5">
                  <c:v>301817</c:v>
                </c:pt>
                <c:pt idx="6">
                  <c:v>136757</c:v>
                </c:pt>
                <c:pt idx="7">
                  <c:v>99536</c:v>
                </c:pt>
                <c:pt idx="8">
                  <c:v>46682</c:v>
                </c:pt>
                <c:pt idx="9">
                  <c:v>12528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32982561</c:v>
                </c:pt>
                <c:pt idx="1">
                  <c:v>10066765</c:v>
                </c:pt>
                <c:pt idx="2">
                  <c:v>7980597</c:v>
                </c:pt>
                <c:pt idx="3">
                  <c:v>8855640</c:v>
                </c:pt>
                <c:pt idx="4">
                  <c:v>2050231</c:v>
                </c:pt>
                <c:pt idx="5">
                  <c:v>443588</c:v>
                </c:pt>
                <c:pt idx="6">
                  <c:v>153936</c:v>
                </c:pt>
                <c:pt idx="7">
                  <c:v>39900</c:v>
                </c:pt>
                <c:pt idx="8">
                  <c:v>48823</c:v>
                </c:pt>
                <c:pt idx="9">
                  <c:v>18609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39122648</c:v>
                </c:pt>
                <c:pt idx="1">
                  <c:v>28157269</c:v>
                </c:pt>
                <c:pt idx="2">
                  <c:v>22572587</c:v>
                </c:pt>
                <c:pt idx="3">
                  <c:v>13734175</c:v>
                </c:pt>
                <c:pt idx="4">
                  <c:v>5629098</c:v>
                </c:pt>
                <c:pt idx="5">
                  <c:v>3636750</c:v>
                </c:pt>
                <c:pt idx="6">
                  <c:v>3615026</c:v>
                </c:pt>
                <c:pt idx="7">
                  <c:v>2334121</c:v>
                </c:pt>
                <c:pt idx="8">
                  <c:v>1378330</c:v>
                </c:pt>
                <c:pt idx="9">
                  <c:v>1270185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35391361</c:v>
                </c:pt>
                <c:pt idx="1">
                  <c:v>26406405</c:v>
                </c:pt>
                <c:pt idx="2">
                  <c:v>19928810</c:v>
                </c:pt>
                <c:pt idx="3">
                  <c:v>12746206</c:v>
                </c:pt>
                <c:pt idx="4">
                  <c:v>5467959</c:v>
                </c:pt>
                <c:pt idx="5">
                  <c:v>3625489</c:v>
                </c:pt>
                <c:pt idx="6">
                  <c:v>2077346</c:v>
                </c:pt>
                <c:pt idx="7">
                  <c:v>2114849</c:v>
                </c:pt>
                <c:pt idx="8">
                  <c:v>1410159</c:v>
                </c:pt>
                <c:pt idx="9">
                  <c:v>1151964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9798196</c:v>
                </c:pt>
                <c:pt idx="1">
                  <c:v>9391987</c:v>
                </c:pt>
                <c:pt idx="2">
                  <c:v>4155376</c:v>
                </c:pt>
                <c:pt idx="3">
                  <c:v>3897265</c:v>
                </c:pt>
                <c:pt idx="4">
                  <c:v>3807637</c:v>
                </c:pt>
                <c:pt idx="5">
                  <c:v>2939299</c:v>
                </c:pt>
                <c:pt idx="6">
                  <c:v>1715757</c:v>
                </c:pt>
                <c:pt idx="7">
                  <c:v>1092212</c:v>
                </c:pt>
                <c:pt idx="8">
                  <c:v>940239</c:v>
                </c:pt>
                <c:pt idx="9">
                  <c:v>870019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8559103</c:v>
                </c:pt>
                <c:pt idx="1">
                  <c:v>7802146</c:v>
                </c:pt>
                <c:pt idx="2">
                  <c:v>3730820</c:v>
                </c:pt>
                <c:pt idx="3">
                  <c:v>3721653</c:v>
                </c:pt>
                <c:pt idx="4">
                  <c:v>3703515</c:v>
                </c:pt>
                <c:pt idx="5">
                  <c:v>2813235</c:v>
                </c:pt>
                <c:pt idx="6">
                  <c:v>1769748</c:v>
                </c:pt>
                <c:pt idx="7">
                  <c:v>946183</c:v>
                </c:pt>
                <c:pt idx="8">
                  <c:v>900559</c:v>
                </c:pt>
                <c:pt idx="9">
                  <c:v>837900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3256776</c:v>
                </c:pt>
                <c:pt idx="1">
                  <c:v>2612049</c:v>
                </c:pt>
                <c:pt idx="2">
                  <c:v>2318239</c:v>
                </c:pt>
                <c:pt idx="3">
                  <c:v>1311958</c:v>
                </c:pt>
                <c:pt idx="4">
                  <c:v>523113</c:v>
                </c:pt>
                <c:pt idx="5">
                  <c:v>465729</c:v>
                </c:pt>
                <c:pt idx="6">
                  <c:v>464838</c:v>
                </c:pt>
                <c:pt idx="7">
                  <c:v>226927</c:v>
                </c:pt>
                <c:pt idx="8">
                  <c:v>201382</c:v>
                </c:pt>
                <c:pt idx="9">
                  <c:v>172729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3179300</c:v>
                </c:pt>
                <c:pt idx="1">
                  <c:v>2409821</c:v>
                </c:pt>
                <c:pt idx="2">
                  <c:v>2071481</c:v>
                </c:pt>
                <c:pt idx="3">
                  <c:v>1203154</c:v>
                </c:pt>
                <c:pt idx="4">
                  <c:v>503805</c:v>
                </c:pt>
                <c:pt idx="5">
                  <c:v>457551</c:v>
                </c:pt>
                <c:pt idx="6">
                  <c:v>247548</c:v>
                </c:pt>
                <c:pt idx="7">
                  <c:v>205497</c:v>
                </c:pt>
                <c:pt idx="8">
                  <c:v>191332</c:v>
                </c:pt>
                <c:pt idx="9">
                  <c:v>159237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2883039</c:v>
                </c:pt>
                <c:pt idx="1">
                  <c:v>866808</c:v>
                </c:pt>
                <c:pt idx="2">
                  <c:v>808347</c:v>
                </c:pt>
                <c:pt idx="3">
                  <c:v>769705</c:v>
                </c:pt>
                <c:pt idx="4">
                  <c:v>451382</c:v>
                </c:pt>
                <c:pt idx="5">
                  <c:v>24375</c:v>
                </c:pt>
                <c:pt idx="6">
                  <c:v>22105</c:v>
                </c:pt>
                <c:pt idx="7">
                  <c:v>8027</c:v>
                </c:pt>
                <c:pt idx="8">
                  <c:v>3433</c:v>
                </c:pt>
                <c:pt idx="9">
                  <c:v>1054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2794722</c:v>
                </c:pt>
                <c:pt idx="1">
                  <c:v>704348</c:v>
                </c:pt>
                <c:pt idx="2">
                  <c:v>702903</c:v>
                </c:pt>
                <c:pt idx="3">
                  <c:v>685848</c:v>
                </c:pt>
                <c:pt idx="4">
                  <c:v>244569</c:v>
                </c:pt>
                <c:pt idx="5">
                  <c:v>18459</c:v>
                </c:pt>
                <c:pt idx="6">
                  <c:v>31574</c:v>
                </c:pt>
                <c:pt idx="7">
                  <c:v>7576</c:v>
                </c:pt>
                <c:pt idx="8">
                  <c:v>3894</c:v>
                </c:pt>
                <c:pt idx="9">
                  <c:v>1590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ALMERIA</c:v>
                </c:pt>
                <c:pt idx="6">
                  <c:v>LAS PALMAS</c:v>
                </c:pt>
                <c:pt idx="7">
                  <c:v>MALAGA</c:v>
                </c:pt>
                <c:pt idx="8">
                  <c:v>MELILLA</c:v>
                </c:pt>
                <c:pt idx="9">
                  <c:v>ALICANTE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5469262</c:v>
                </c:pt>
                <c:pt idx="1">
                  <c:v>5165712</c:v>
                </c:pt>
                <c:pt idx="2">
                  <c:v>4637915</c:v>
                </c:pt>
                <c:pt idx="3">
                  <c:v>2538751</c:v>
                </c:pt>
                <c:pt idx="4">
                  <c:v>2408094</c:v>
                </c:pt>
                <c:pt idx="5">
                  <c:v>1083507</c:v>
                </c:pt>
                <c:pt idx="6">
                  <c:v>780603</c:v>
                </c:pt>
                <c:pt idx="7">
                  <c:v>500461</c:v>
                </c:pt>
                <c:pt idx="8">
                  <c:v>443176</c:v>
                </c:pt>
                <c:pt idx="9">
                  <c:v>362654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ALMERIA</c:v>
                </c:pt>
                <c:pt idx="6">
                  <c:v>LAS PALMAS</c:v>
                </c:pt>
                <c:pt idx="7">
                  <c:v>MALAGA</c:v>
                </c:pt>
                <c:pt idx="8">
                  <c:v>MELILLA</c:v>
                </c:pt>
                <c:pt idx="9">
                  <c:v>ALICANTE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5060090</c:v>
                </c:pt>
                <c:pt idx="1">
                  <c:v>4827521</c:v>
                </c:pt>
                <c:pt idx="2">
                  <c:v>4561471</c:v>
                </c:pt>
                <c:pt idx="3">
                  <c:v>2208330</c:v>
                </c:pt>
                <c:pt idx="4">
                  <c:v>2154632</c:v>
                </c:pt>
                <c:pt idx="5">
                  <c:v>1121956</c:v>
                </c:pt>
                <c:pt idx="6">
                  <c:v>952966</c:v>
                </c:pt>
                <c:pt idx="7">
                  <c:v>470160</c:v>
                </c:pt>
                <c:pt idx="8">
                  <c:v>397744</c:v>
                </c:pt>
                <c:pt idx="9">
                  <c:v>285415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1402643</c:v>
                </c:pt>
                <c:pt idx="1">
                  <c:v>1060060</c:v>
                </c:pt>
                <c:pt idx="2">
                  <c:v>446355</c:v>
                </c:pt>
                <c:pt idx="3">
                  <c:v>362305</c:v>
                </c:pt>
                <c:pt idx="4">
                  <c:v>222280</c:v>
                </c:pt>
                <c:pt idx="5">
                  <c:v>171938</c:v>
                </c:pt>
                <c:pt idx="6">
                  <c:v>129268</c:v>
                </c:pt>
                <c:pt idx="7">
                  <c:v>88170</c:v>
                </c:pt>
                <c:pt idx="8">
                  <c:v>51527</c:v>
                </c:pt>
                <c:pt idx="9">
                  <c:v>39988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1224575</c:v>
                </c:pt>
                <c:pt idx="1">
                  <c:v>1056675</c:v>
                </c:pt>
                <c:pt idx="2">
                  <c:v>503518</c:v>
                </c:pt>
                <c:pt idx="3">
                  <c:v>423105</c:v>
                </c:pt>
                <c:pt idx="4">
                  <c:v>204535</c:v>
                </c:pt>
                <c:pt idx="5">
                  <c:v>128680</c:v>
                </c:pt>
                <c:pt idx="6">
                  <c:v>131536</c:v>
                </c:pt>
                <c:pt idx="7">
                  <c:v>106724</c:v>
                </c:pt>
                <c:pt idx="8">
                  <c:v>36253</c:v>
                </c:pt>
                <c:pt idx="9">
                  <c:v>33757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ALICANTE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1122893</c:v>
                </c:pt>
                <c:pt idx="1">
                  <c:v>691489</c:v>
                </c:pt>
                <c:pt idx="2">
                  <c:v>562637</c:v>
                </c:pt>
                <c:pt idx="3">
                  <c:v>441731</c:v>
                </c:pt>
                <c:pt idx="4">
                  <c:v>253490</c:v>
                </c:pt>
                <c:pt idx="5">
                  <c:v>248691</c:v>
                </c:pt>
                <c:pt idx="6">
                  <c:v>121755</c:v>
                </c:pt>
                <c:pt idx="7">
                  <c:v>72988</c:v>
                </c:pt>
                <c:pt idx="8">
                  <c:v>67977</c:v>
                </c:pt>
                <c:pt idx="9">
                  <c:v>64947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ALICANTE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1009084</c:v>
                </c:pt>
                <c:pt idx="1">
                  <c:v>653848</c:v>
                </c:pt>
                <c:pt idx="2">
                  <c:v>492900</c:v>
                </c:pt>
                <c:pt idx="3">
                  <c:v>389088</c:v>
                </c:pt>
                <c:pt idx="4">
                  <c:v>222845</c:v>
                </c:pt>
                <c:pt idx="5">
                  <c:v>258991</c:v>
                </c:pt>
                <c:pt idx="6">
                  <c:v>135799</c:v>
                </c:pt>
                <c:pt idx="7">
                  <c:v>63542</c:v>
                </c:pt>
                <c:pt idx="8">
                  <c:v>53283</c:v>
                </c:pt>
                <c:pt idx="9">
                  <c:v>56565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22293</c:v>
                </c:pt>
                <c:pt idx="1">
                  <c:v>17628</c:v>
                </c:pt>
                <c:pt idx="2">
                  <c:v>11376</c:v>
                </c:pt>
                <c:pt idx="3">
                  <c:v>10190</c:v>
                </c:pt>
                <c:pt idx="4">
                  <c:v>9544</c:v>
                </c:pt>
                <c:pt idx="5">
                  <c:v>9533</c:v>
                </c:pt>
                <c:pt idx="6">
                  <c:v>7045</c:v>
                </c:pt>
                <c:pt idx="7">
                  <c:v>3683</c:v>
                </c:pt>
                <c:pt idx="8">
                  <c:v>2729</c:v>
                </c:pt>
                <c:pt idx="9">
                  <c:v>2345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22154</c:v>
                </c:pt>
                <c:pt idx="1">
                  <c:v>18786</c:v>
                </c:pt>
                <c:pt idx="2">
                  <c:v>10343</c:v>
                </c:pt>
                <c:pt idx="3">
                  <c:v>8506</c:v>
                </c:pt>
                <c:pt idx="4">
                  <c:v>10205</c:v>
                </c:pt>
                <c:pt idx="5">
                  <c:v>8853</c:v>
                </c:pt>
                <c:pt idx="6">
                  <c:v>6601</c:v>
                </c:pt>
                <c:pt idx="7">
                  <c:v>3572</c:v>
                </c:pt>
                <c:pt idx="8">
                  <c:v>2784</c:v>
                </c:pt>
                <c:pt idx="9">
                  <c:v>2343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238450959</c:v>
                </c:pt>
                <c:pt idx="1">
                  <c:v>216238587</c:v>
                </c:pt>
                <c:pt idx="2">
                  <c:v>149341135</c:v>
                </c:pt>
                <c:pt idx="3">
                  <c:v>134970802</c:v>
                </c:pt>
                <c:pt idx="4">
                  <c:v>131558504</c:v>
                </c:pt>
                <c:pt idx="5">
                  <c:v>128472172</c:v>
                </c:pt>
                <c:pt idx="6">
                  <c:v>59251428</c:v>
                </c:pt>
                <c:pt idx="7">
                  <c:v>49790544</c:v>
                </c:pt>
                <c:pt idx="8">
                  <c:v>39937594</c:v>
                </c:pt>
                <c:pt idx="9">
                  <c:v>32660216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213186107</c:v>
                </c:pt>
                <c:pt idx="1">
                  <c:v>191800575</c:v>
                </c:pt>
                <c:pt idx="2">
                  <c:v>144339019</c:v>
                </c:pt>
                <c:pt idx="3">
                  <c:v>129942277</c:v>
                </c:pt>
                <c:pt idx="4">
                  <c:v>112703362</c:v>
                </c:pt>
                <c:pt idx="5">
                  <c:v>120901392</c:v>
                </c:pt>
                <c:pt idx="6">
                  <c:v>48044942</c:v>
                </c:pt>
                <c:pt idx="7">
                  <c:v>44826612</c:v>
                </c:pt>
                <c:pt idx="8">
                  <c:v>39858916</c:v>
                </c:pt>
                <c:pt idx="9">
                  <c:v>27652069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VIGO</c:v>
                </c:pt>
                <c:pt idx="7">
                  <c:v>VALENCIA</c:v>
                </c:pt>
                <c:pt idx="8">
                  <c:v>A CORUÑA</c:v>
                </c:pt>
                <c:pt idx="9">
                  <c:v>SEVILLA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706</c:v>
                </c:pt>
                <c:pt idx="1">
                  <c:v>652</c:v>
                </c:pt>
                <c:pt idx="2">
                  <c:v>367</c:v>
                </c:pt>
                <c:pt idx="3">
                  <c:v>350</c:v>
                </c:pt>
                <c:pt idx="4">
                  <c:v>272</c:v>
                </c:pt>
                <c:pt idx="5">
                  <c:v>229</c:v>
                </c:pt>
                <c:pt idx="6">
                  <c:v>99</c:v>
                </c:pt>
                <c:pt idx="7">
                  <c:v>83</c:v>
                </c:pt>
                <c:pt idx="8">
                  <c:v>65</c:v>
                </c:pt>
                <c:pt idx="9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VIGO</c:v>
                </c:pt>
                <c:pt idx="7">
                  <c:v>VALENCIA</c:v>
                </c:pt>
                <c:pt idx="8">
                  <c:v>A CORUÑA</c:v>
                </c:pt>
                <c:pt idx="9">
                  <c:v>SEVILLA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691</c:v>
                </c:pt>
                <c:pt idx="1">
                  <c:v>674</c:v>
                </c:pt>
                <c:pt idx="2">
                  <c:v>396</c:v>
                </c:pt>
                <c:pt idx="3">
                  <c:v>382</c:v>
                </c:pt>
                <c:pt idx="4">
                  <c:v>222</c:v>
                </c:pt>
                <c:pt idx="5">
                  <c:v>213</c:v>
                </c:pt>
                <c:pt idx="6">
                  <c:v>101</c:v>
                </c:pt>
                <c:pt idx="7">
                  <c:v>110</c:v>
                </c:pt>
                <c:pt idx="8">
                  <c:v>59</c:v>
                </c:pt>
                <c:pt idx="9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I5" sqref="I5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36</v>
      </c>
    </row>
    <row r="4" spans="1:9" x14ac:dyDescent="0.25">
      <c r="F4" s="51"/>
      <c r="G4" s="51"/>
      <c r="I4" s="52">
        <v>39126</v>
      </c>
    </row>
    <row r="6" spans="1:9" x14ac:dyDescent="0.25">
      <c r="A6" s="53" t="s">
        <v>39</v>
      </c>
      <c r="B6" s="54"/>
      <c r="C6" s="54"/>
      <c r="D6" s="55" t="s">
        <v>91</v>
      </c>
      <c r="E6" s="56"/>
      <c r="F6" s="55" t="s">
        <v>37</v>
      </c>
      <c r="G6" s="56"/>
      <c r="H6" s="55" t="s">
        <v>38</v>
      </c>
      <c r="I6" s="56"/>
    </row>
    <row r="7" spans="1:9" x14ac:dyDescent="0.25">
      <c r="A7" s="57"/>
      <c r="B7" s="57"/>
      <c r="C7" s="57"/>
      <c r="D7" s="58">
        <v>2005</v>
      </c>
      <c r="E7" s="58">
        <v>2006</v>
      </c>
      <c r="F7" s="58">
        <v>2005</v>
      </c>
      <c r="G7" s="58">
        <v>2006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12631827</v>
      </c>
      <c r="E8" s="61">
        <v>13638239</v>
      </c>
      <c r="F8" s="61">
        <v>146992703</v>
      </c>
      <c r="G8" s="61">
        <v>148805108</v>
      </c>
      <c r="H8" s="61">
        <f>G8-F8</f>
        <v>1812405</v>
      </c>
      <c r="I8" s="62">
        <f>((G8*100/F8)-100)</f>
        <v>1.2329897763700615</v>
      </c>
    </row>
    <row r="9" spans="1:9" x14ac:dyDescent="0.25">
      <c r="A9" s="63"/>
      <c r="B9" s="64"/>
      <c r="C9" s="60" t="s">
        <v>15</v>
      </c>
      <c r="D9" s="61">
        <v>9682317</v>
      </c>
      <c r="E9" s="61">
        <v>9929013</v>
      </c>
      <c r="F9" s="61">
        <v>114100059</v>
      </c>
      <c r="G9" s="61">
        <v>113450097</v>
      </c>
      <c r="H9" s="61">
        <f t="shared" ref="H9:H19" si="0">G9-F9</f>
        <v>-649962</v>
      </c>
      <c r="I9" s="62">
        <f t="shared" ref="I9:I19" si="1">((G9*100/F9)-100)</f>
        <v>-0.56964212437436856</v>
      </c>
    </row>
    <row r="10" spans="1:9" x14ac:dyDescent="0.25">
      <c r="A10" s="63"/>
      <c r="B10" s="59" t="s">
        <v>16</v>
      </c>
      <c r="C10" s="60" t="s">
        <v>17</v>
      </c>
      <c r="D10" s="61">
        <v>4566568</v>
      </c>
      <c r="E10" s="61">
        <v>4905704</v>
      </c>
      <c r="F10" s="61">
        <v>53269356</v>
      </c>
      <c r="G10" s="61">
        <v>59242089</v>
      </c>
      <c r="H10" s="61">
        <f t="shared" si="0"/>
        <v>5972733</v>
      </c>
      <c r="I10" s="62">
        <f t="shared" si="1"/>
        <v>11.21232439904098</v>
      </c>
    </row>
    <row r="11" spans="1:9" x14ac:dyDescent="0.25">
      <c r="A11" s="63"/>
      <c r="B11" s="63"/>
      <c r="C11" s="60" t="s">
        <v>18</v>
      </c>
      <c r="D11" s="61">
        <v>9528341</v>
      </c>
      <c r="E11" s="61">
        <v>12263410</v>
      </c>
      <c r="F11" s="61">
        <v>113836795</v>
      </c>
      <c r="G11" s="61">
        <v>125784323</v>
      </c>
      <c r="H11" s="61">
        <f t="shared" si="0"/>
        <v>11947528</v>
      </c>
      <c r="I11" s="62">
        <f t="shared" si="1"/>
        <v>10.495313048825736</v>
      </c>
    </row>
    <row r="12" spans="1:9" x14ac:dyDescent="0.25">
      <c r="A12" s="64"/>
      <c r="B12" s="64"/>
      <c r="C12" s="60" t="s">
        <v>2</v>
      </c>
      <c r="D12" s="61">
        <v>14094909</v>
      </c>
      <c r="E12" s="61">
        <v>17169114</v>
      </c>
      <c r="F12" s="61">
        <v>167106151</v>
      </c>
      <c r="G12" s="61">
        <v>185026412</v>
      </c>
      <c r="H12" s="61">
        <f t="shared" si="0"/>
        <v>17920261</v>
      </c>
      <c r="I12" s="62">
        <f t="shared" si="1"/>
        <v>10.723878739807731</v>
      </c>
    </row>
    <row r="13" spans="1:9" x14ac:dyDescent="0.25">
      <c r="A13" s="65"/>
      <c r="B13" s="65"/>
      <c r="C13" s="66" t="s">
        <v>2</v>
      </c>
      <c r="D13" s="67">
        <f>+D8+D9+D12</f>
        <v>36409053</v>
      </c>
      <c r="E13" s="67">
        <f t="shared" ref="E13:G13" si="2">+E8+E9+E12</f>
        <v>40736366</v>
      </c>
      <c r="F13" s="67">
        <f t="shared" si="2"/>
        <v>428198913</v>
      </c>
      <c r="G13" s="67">
        <f t="shared" si="2"/>
        <v>447281617</v>
      </c>
      <c r="H13" s="67">
        <f t="shared" si="0"/>
        <v>19082704</v>
      </c>
      <c r="I13" s="68">
        <f t="shared" si="1"/>
        <v>4.4565045404494015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18646</v>
      </c>
      <c r="E14" s="61">
        <v>20567</v>
      </c>
      <c r="F14" s="61">
        <v>232527</v>
      </c>
      <c r="G14" s="61">
        <v>247002</v>
      </c>
      <c r="H14" s="61">
        <f t="shared" si="0"/>
        <v>14475</v>
      </c>
      <c r="I14" s="62">
        <f t="shared" si="1"/>
        <v>6.225083538685837</v>
      </c>
    </row>
    <row r="15" spans="1:9" x14ac:dyDescent="0.25">
      <c r="A15" s="63"/>
      <c r="B15" s="59" t="s">
        <v>7</v>
      </c>
      <c r="C15" s="60" t="s">
        <v>8</v>
      </c>
      <c r="D15" s="61">
        <v>617687</v>
      </c>
      <c r="E15" s="61">
        <v>605771</v>
      </c>
      <c r="F15" s="61">
        <v>7146330</v>
      </c>
      <c r="G15" s="61">
        <v>7401600</v>
      </c>
      <c r="H15" s="61">
        <f t="shared" si="0"/>
        <v>255270</v>
      </c>
      <c r="I15" s="62">
        <f t="shared" si="1"/>
        <v>3.5720432725608759</v>
      </c>
    </row>
    <row r="16" spans="1:9" x14ac:dyDescent="0.25">
      <c r="A16" s="63"/>
      <c r="B16" s="64"/>
      <c r="C16" s="60" t="s">
        <v>9</v>
      </c>
      <c r="D16" s="61">
        <v>257864</v>
      </c>
      <c r="E16" s="61">
        <v>278890</v>
      </c>
      <c r="F16" s="61">
        <v>3301107</v>
      </c>
      <c r="G16" s="61">
        <v>3245276</v>
      </c>
      <c r="H16" s="61">
        <f t="shared" si="0"/>
        <v>-55831</v>
      </c>
      <c r="I16" s="62">
        <f t="shared" si="1"/>
        <v>-1.6912811369034699</v>
      </c>
    </row>
    <row r="17" spans="1:9" x14ac:dyDescent="0.25">
      <c r="A17" s="64"/>
      <c r="B17" s="69" t="s">
        <v>10</v>
      </c>
      <c r="C17" s="60" t="s">
        <v>11</v>
      </c>
      <c r="D17" s="61">
        <v>379064</v>
      </c>
      <c r="E17" s="61">
        <v>643417</v>
      </c>
      <c r="F17" s="61">
        <v>3116333</v>
      </c>
      <c r="G17" s="61">
        <v>3988225</v>
      </c>
      <c r="H17" s="61">
        <f t="shared" si="0"/>
        <v>871892</v>
      </c>
      <c r="I17" s="62">
        <f t="shared" si="1"/>
        <v>27.978139691746676</v>
      </c>
    </row>
    <row r="18" spans="1:9" x14ac:dyDescent="0.25">
      <c r="A18" s="70"/>
      <c r="B18" s="70"/>
      <c r="C18" s="66" t="s">
        <v>2</v>
      </c>
      <c r="D18" s="67">
        <v>1273261</v>
      </c>
      <c r="E18" s="67">
        <v>1548645</v>
      </c>
      <c r="F18" s="67">
        <v>13796297</v>
      </c>
      <c r="G18" s="67">
        <v>14882103</v>
      </c>
      <c r="H18" s="67">
        <f t="shared" si="0"/>
        <v>1085806</v>
      </c>
      <c r="I18" s="68">
        <f t="shared" si="1"/>
        <v>7.8702712764156928</v>
      </c>
    </row>
    <row r="19" spans="1:9" x14ac:dyDescent="0.25">
      <c r="A19" s="71"/>
      <c r="B19" s="71"/>
      <c r="C19" s="72" t="s">
        <v>1</v>
      </c>
      <c r="D19" s="73">
        <f>+D13+D18</f>
        <v>37682314</v>
      </c>
      <c r="E19" s="73">
        <f t="shared" ref="E19:G19" si="3">+E13+E18</f>
        <v>42285011</v>
      </c>
      <c r="F19" s="73">
        <f t="shared" si="3"/>
        <v>441995210</v>
      </c>
      <c r="G19" s="73">
        <f t="shared" si="3"/>
        <v>462163720</v>
      </c>
      <c r="H19" s="73">
        <f t="shared" si="0"/>
        <v>20168510</v>
      </c>
      <c r="I19" s="74">
        <f t="shared" si="1"/>
        <v>4.5630607625815713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5621997</v>
      </c>
      <c r="E21" s="61">
        <v>7040200</v>
      </c>
      <c r="F21" s="61">
        <v>67679612</v>
      </c>
      <c r="G21" s="61">
        <v>77826663</v>
      </c>
      <c r="H21" s="61">
        <f t="shared" ref="H21:H31" si="4">G21-F21</f>
        <v>10147051</v>
      </c>
      <c r="I21" s="62">
        <f t="shared" ref="I21:I31" si="5">((G21*100/F21)-100)</f>
        <v>14.992773599233985</v>
      </c>
    </row>
    <row r="22" spans="1:9" x14ac:dyDescent="0.25">
      <c r="A22" s="63"/>
      <c r="B22" s="64"/>
      <c r="C22" s="60" t="s">
        <v>22</v>
      </c>
      <c r="D22" s="61">
        <v>5187639</v>
      </c>
      <c r="E22" s="61">
        <v>6565987</v>
      </c>
      <c r="F22" s="61">
        <v>62680133</v>
      </c>
      <c r="G22" s="61">
        <v>71477365</v>
      </c>
      <c r="H22" s="61">
        <f t="shared" si="4"/>
        <v>8797232</v>
      </c>
      <c r="I22" s="62">
        <f t="shared" si="5"/>
        <v>14.035120187125315</v>
      </c>
    </row>
    <row r="23" spans="1:9" x14ac:dyDescent="0.25">
      <c r="A23" s="63"/>
      <c r="B23" s="69" t="s">
        <v>23</v>
      </c>
      <c r="C23" s="60" t="s">
        <v>24</v>
      </c>
      <c r="D23" s="61">
        <v>3250588</v>
      </c>
      <c r="E23" s="61">
        <v>3374740</v>
      </c>
      <c r="F23" s="61">
        <v>38682388</v>
      </c>
      <c r="G23" s="61">
        <v>43024056</v>
      </c>
      <c r="H23" s="61">
        <f t="shared" si="4"/>
        <v>4341668</v>
      </c>
      <c r="I23" s="62">
        <f t="shared" si="5"/>
        <v>11.223888245989357</v>
      </c>
    </row>
    <row r="24" spans="1:9" x14ac:dyDescent="0.25">
      <c r="A24" s="63"/>
      <c r="B24" s="59" t="s">
        <v>25</v>
      </c>
      <c r="C24" s="60" t="s">
        <v>26</v>
      </c>
      <c r="D24" s="61">
        <v>915964</v>
      </c>
      <c r="E24" s="61">
        <v>1171569</v>
      </c>
      <c r="F24" s="61">
        <v>11049250</v>
      </c>
      <c r="G24" s="61">
        <v>12044417</v>
      </c>
      <c r="H24" s="61">
        <f t="shared" si="4"/>
        <v>995167</v>
      </c>
      <c r="I24" s="62">
        <f t="shared" si="5"/>
        <v>9.0066475100119874</v>
      </c>
    </row>
    <row r="25" spans="1:9" x14ac:dyDescent="0.25">
      <c r="A25" s="63"/>
      <c r="B25" s="63"/>
      <c r="C25" s="60" t="s">
        <v>21</v>
      </c>
      <c r="D25" s="61">
        <v>400495</v>
      </c>
      <c r="E25" s="61">
        <v>543397</v>
      </c>
      <c r="F25" s="61">
        <v>5199030</v>
      </c>
      <c r="G25" s="61">
        <v>5839138</v>
      </c>
      <c r="H25" s="61">
        <f t="shared" si="4"/>
        <v>640108</v>
      </c>
      <c r="I25" s="62">
        <f t="shared" si="5"/>
        <v>12.31206590460144</v>
      </c>
    </row>
    <row r="26" spans="1:9" x14ac:dyDescent="0.25">
      <c r="A26" s="63"/>
      <c r="B26" s="59" t="s">
        <v>27</v>
      </c>
      <c r="C26" s="60" t="s">
        <v>28</v>
      </c>
      <c r="D26" s="61">
        <v>1338724</v>
      </c>
      <c r="E26" s="61">
        <v>1681341</v>
      </c>
      <c r="F26" s="61">
        <v>23110231</v>
      </c>
      <c r="G26" s="61">
        <v>24500870</v>
      </c>
      <c r="H26" s="61">
        <f t="shared" si="4"/>
        <v>1390639</v>
      </c>
      <c r="I26" s="62">
        <f t="shared" si="5"/>
        <v>6.0174171344284701</v>
      </c>
    </row>
    <row r="27" spans="1:9" x14ac:dyDescent="0.25">
      <c r="A27" s="63"/>
      <c r="B27" s="64"/>
      <c r="C27" s="60" t="s">
        <v>29</v>
      </c>
      <c r="D27" s="61">
        <v>186172</v>
      </c>
      <c r="E27" s="61">
        <v>170945</v>
      </c>
      <c r="F27" s="61">
        <v>4046625</v>
      </c>
      <c r="G27" s="61">
        <v>4089229</v>
      </c>
      <c r="H27" s="61">
        <f t="shared" si="4"/>
        <v>42604</v>
      </c>
      <c r="I27" s="62">
        <f t="shared" si="5"/>
        <v>1.0528279739288848</v>
      </c>
    </row>
    <row r="28" spans="1:9" x14ac:dyDescent="0.25">
      <c r="A28" s="63"/>
      <c r="B28" s="69" t="s">
        <v>30</v>
      </c>
      <c r="C28" s="60" t="s">
        <v>31</v>
      </c>
      <c r="D28" s="61">
        <v>226028</v>
      </c>
      <c r="E28" s="61">
        <v>311654</v>
      </c>
      <c r="F28" s="61">
        <v>3481166</v>
      </c>
      <c r="G28" s="61">
        <v>3795276</v>
      </c>
      <c r="H28" s="61">
        <f t="shared" si="4"/>
        <v>314110</v>
      </c>
      <c r="I28" s="62">
        <f t="shared" si="5"/>
        <v>9.0231261594534686</v>
      </c>
    </row>
    <row r="29" spans="1:9" x14ac:dyDescent="0.25">
      <c r="A29" s="63"/>
      <c r="B29" s="59" t="s">
        <v>32</v>
      </c>
      <c r="C29" s="60" t="s">
        <v>33</v>
      </c>
      <c r="D29" s="61">
        <v>9555</v>
      </c>
      <c r="E29" s="61">
        <v>10377</v>
      </c>
      <c r="F29" s="61">
        <v>117149</v>
      </c>
      <c r="G29" s="61">
        <v>119819</v>
      </c>
      <c r="H29" s="61">
        <f t="shared" si="4"/>
        <v>2670</v>
      </c>
      <c r="I29" s="62">
        <f t="shared" si="5"/>
        <v>2.2791487763446554</v>
      </c>
    </row>
    <row r="30" spans="1:9" x14ac:dyDescent="0.25">
      <c r="A30" s="63"/>
      <c r="B30" s="63"/>
      <c r="C30" s="60" t="s">
        <v>34</v>
      </c>
      <c r="D30" s="61">
        <v>109713281</v>
      </c>
      <c r="E30" s="61">
        <v>124100368</v>
      </c>
      <c r="F30" s="61">
        <v>1329340173</v>
      </c>
      <c r="G30" s="61">
        <v>1443538410</v>
      </c>
      <c r="H30" s="61">
        <f t="shared" si="4"/>
        <v>114198237</v>
      </c>
      <c r="I30" s="62">
        <f t="shared" si="5"/>
        <v>8.5905954938743889</v>
      </c>
    </row>
    <row r="31" spans="1:9" x14ac:dyDescent="0.25">
      <c r="A31" s="76"/>
      <c r="B31" s="77"/>
      <c r="C31" s="60" t="s">
        <v>35</v>
      </c>
      <c r="D31" s="61">
        <v>173</v>
      </c>
      <c r="E31" s="61">
        <v>145</v>
      </c>
      <c r="F31" s="61">
        <v>3112</v>
      </c>
      <c r="G31" s="61">
        <v>3111</v>
      </c>
      <c r="H31" s="61">
        <f t="shared" si="4"/>
        <v>-1</v>
      </c>
      <c r="I31" s="62">
        <f t="shared" si="5"/>
        <v>-3.2133676092541918E-2</v>
      </c>
    </row>
  </sheetData>
  <mergeCells count="14">
    <mergeCell ref="A21:A31"/>
    <mergeCell ref="B21:B22"/>
    <mergeCell ref="B24:B25"/>
    <mergeCell ref="B26:B27"/>
    <mergeCell ref="B29:B31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A37" sqref="A37:G65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1336937</v>
      </c>
      <c r="C7" s="37">
        <v>1086505</v>
      </c>
      <c r="D7" s="37">
        <v>14534676</v>
      </c>
      <c r="E7" s="37">
        <v>13807025</v>
      </c>
      <c r="F7" s="10">
        <f>((E7*100)/D7)-100</f>
        <v>-5.0063104261835605</v>
      </c>
      <c r="G7" s="1"/>
      <c r="H7" s="1"/>
      <c r="I7" s="1"/>
    </row>
    <row r="8" spans="1:12" x14ac:dyDescent="0.25">
      <c r="A8" s="11" t="s">
        <v>42</v>
      </c>
      <c r="B8" s="38">
        <v>341450</v>
      </c>
      <c r="C8" s="38">
        <v>314795</v>
      </c>
      <c r="D8" s="38">
        <v>3556606</v>
      </c>
      <c r="E8" s="38">
        <v>3731140</v>
      </c>
      <c r="F8" s="13">
        <f t="shared" ref="F8:F35" si="0">((E8*100)/D8)-100</f>
        <v>4.9073189439594955</v>
      </c>
      <c r="G8" s="1"/>
      <c r="H8" s="1"/>
      <c r="I8" s="1"/>
    </row>
    <row r="9" spans="1:12" x14ac:dyDescent="0.25">
      <c r="A9" s="8" t="s">
        <v>43</v>
      </c>
      <c r="B9" s="37">
        <v>675585</v>
      </c>
      <c r="C9" s="37">
        <v>513811</v>
      </c>
      <c r="D9" s="37">
        <v>6999853</v>
      </c>
      <c r="E9" s="37">
        <v>6694178</v>
      </c>
      <c r="F9" s="10">
        <f t="shared" si="0"/>
        <v>-4.3668774187115105</v>
      </c>
      <c r="G9" s="1"/>
      <c r="H9" s="1"/>
      <c r="I9" s="1"/>
    </row>
    <row r="10" spans="1:12" x14ac:dyDescent="0.25">
      <c r="A10" s="11" t="s">
        <v>44</v>
      </c>
      <c r="B10" s="38">
        <v>478760</v>
      </c>
      <c r="C10" s="38">
        <v>412076</v>
      </c>
      <c r="D10" s="38">
        <v>5021302</v>
      </c>
      <c r="E10" s="38">
        <v>5988595</v>
      </c>
      <c r="F10" s="13">
        <f t="shared" si="0"/>
        <v>19.263788555239259</v>
      </c>
      <c r="G10" s="1"/>
      <c r="H10" s="1"/>
      <c r="I10" s="1"/>
    </row>
    <row r="11" spans="1:12" x14ac:dyDescent="0.25">
      <c r="A11" s="8" t="s">
        <v>45</v>
      </c>
      <c r="B11" s="37">
        <v>5236229</v>
      </c>
      <c r="C11" s="37">
        <v>6634149</v>
      </c>
      <c r="D11" s="37">
        <v>68346586</v>
      </c>
      <c r="E11" s="37">
        <v>71708675</v>
      </c>
      <c r="F11" s="10">
        <f t="shared" si="0"/>
        <v>4.9191762116691535</v>
      </c>
      <c r="G11" s="1"/>
      <c r="H11" s="1"/>
      <c r="I11" s="1"/>
    </row>
    <row r="12" spans="1:12" x14ac:dyDescent="0.25">
      <c r="A12" s="11" t="s">
        <v>46</v>
      </c>
      <c r="B12" s="38">
        <v>517886</v>
      </c>
      <c r="C12" s="38">
        <v>414644</v>
      </c>
      <c r="D12" s="38">
        <v>5812743</v>
      </c>
      <c r="E12" s="38">
        <v>5871720</v>
      </c>
      <c r="F12" s="13">
        <f t="shared" si="0"/>
        <v>1.0146156470361802</v>
      </c>
      <c r="G12" s="1"/>
      <c r="H12" s="1"/>
      <c r="I12" s="1"/>
    </row>
    <row r="13" spans="1:12" x14ac:dyDescent="0.25">
      <c r="A13" s="8" t="s">
        <v>47</v>
      </c>
      <c r="B13" s="37">
        <v>1024285</v>
      </c>
      <c r="C13" s="37">
        <v>948622</v>
      </c>
      <c r="D13" s="37">
        <v>13308085</v>
      </c>
      <c r="E13" s="37">
        <v>14544787</v>
      </c>
      <c r="F13" s="10">
        <f t="shared" si="0"/>
        <v>9.2928621961762303</v>
      </c>
      <c r="G13" s="1"/>
      <c r="H13" s="1"/>
      <c r="I13" s="1"/>
    </row>
    <row r="14" spans="1:12" x14ac:dyDescent="0.25">
      <c r="A14" s="11" t="s">
        <v>48</v>
      </c>
      <c r="B14" s="38">
        <v>3783078</v>
      </c>
      <c r="C14" s="38">
        <v>4073668</v>
      </c>
      <c r="D14" s="38">
        <v>45038526</v>
      </c>
      <c r="E14" s="38">
        <v>47657520</v>
      </c>
      <c r="F14" s="13">
        <f t="shared" si="0"/>
        <v>5.8150082442751341</v>
      </c>
      <c r="G14" s="1"/>
      <c r="H14" s="1"/>
      <c r="I14" s="1"/>
    </row>
    <row r="15" spans="1:12" x14ac:dyDescent="0.25">
      <c r="A15" s="8" t="s">
        <v>49</v>
      </c>
      <c r="B15" s="37">
        <v>3104544</v>
      </c>
      <c r="C15" s="37">
        <v>3763836</v>
      </c>
      <c r="D15" s="37">
        <v>34100617</v>
      </c>
      <c r="E15" s="37">
        <v>38590828</v>
      </c>
      <c r="F15" s="10">
        <f t="shared" si="0"/>
        <v>13.167535942238231</v>
      </c>
      <c r="G15" s="1"/>
      <c r="H15" s="1"/>
      <c r="I15" s="1"/>
    </row>
    <row r="16" spans="1:12" x14ac:dyDescent="0.25">
      <c r="A16" s="11" t="s">
        <v>50</v>
      </c>
      <c r="B16" s="38">
        <v>2259086</v>
      </c>
      <c r="C16" s="38">
        <v>2197071</v>
      </c>
      <c r="D16" s="38">
        <v>26908001</v>
      </c>
      <c r="E16" s="38">
        <v>25659562</v>
      </c>
      <c r="F16" s="13">
        <f t="shared" si="0"/>
        <v>-4.6396571785470115</v>
      </c>
      <c r="G16" s="1"/>
      <c r="H16" s="1"/>
      <c r="I16" s="1"/>
    </row>
    <row r="17" spans="1:9" x14ac:dyDescent="0.25">
      <c r="A17" s="8" t="s">
        <v>51</v>
      </c>
      <c r="B17" s="37">
        <v>1077996</v>
      </c>
      <c r="C17" s="37">
        <v>1394565</v>
      </c>
      <c r="D17" s="37">
        <v>13419475</v>
      </c>
      <c r="E17" s="37">
        <v>13313719</v>
      </c>
      <c r="F17" s="10">
        <f t="shared" si="0"/>
        <v>-0.7880785202103624</v>
      </c>
      <c r="G17" s="1"/>
      <c r="H17" s="1"/>
      <c r="I17" s="1"/>
    </row>
    <row r="18" spans="1:9" x14ac:dyDescent="0.25">
      <c r="A18" s="11" t="s">
        <v>52</v>
      </c>
      <c r="B18" s="38">
        <v>177596</v>
      </c>
      <c r="C18" s="38">
        <v>182905</v>
      </c>
      <c r="D18" s="38">
        <v>2025884</v>
      </c>
      <c r="E18" s="38">
        <v>2432019</v>
      </c>
      <c r="F18" s="13">
        <f t="shared" si="0"/>
        <v>20.047297870954111</v>
      </c>
      <c r="G18" s="1"/>
      <c r="H18" s="1"/>
      <c r="I18" s="1"/>
    </row>
    <row r="19" spans="1:9" x14ac:dyDescent="0.25">
      <c r="A19" s="8" t="s">
        <v>53</v>
      </c>
      <c r="B19" s="37">
        <v>889884</v>
      </c>
      <c r="C19" s="37">
        <v>758864</v>
      </c>
      <c r="D19" s="37">
        <v>9704914</v>
      </c>
      <c r="E19" s="37">
        <v>10227845</v>
      </c>
      <c r="F19" s="10">
        <f t="shared" si="0"/>
        <v>5.3883115296024329</v>
      </c>
      <c r="G19" s="1"/>
      <c r="H19" s="1"/>
      <c r="I19" s="1"/>
    </row>
    <row r="20" spans="1:9" x14ac:dyDescent="0.25">
      <c r="A20" s="11" t="s">
        <v>54</v>
      </c>
      <c r="B20" s="38">
        <v>1396494</v>
      </c>
      <c r="C20" s="38">
        <v>1632037</v>
      </c>
      <c r="D20" s="38">
        <v>21790871</v>
      </c>
      <c r="E20" s="38">
        <v>20488293</v>
      </c>
      <c r="F20" s="13">
        <f t="shared" si="0"/>
        <v>-5.9776316421679496</v>
      </c>
      <c r="G20" s="1"/>
      <c r="H20" s="1"/>
      <c r="I20" s="1"/>
    </row>
    <row r="21" spans="1:9" x14ac:dyDescent="0.25">
      <c r="A21" s="8" t="s">
        <v>55</v>
      </c>
      <c r="B21" s="37">
        <v>2781868</v>
      </c>
      <c r="C21" s="37">
        <v>2777584</v>
      </c>
      <c r="D21" s="37">
        <v>21030532</v>
      </c>
      <c r="E21" s="37">
        <v>21587284</v>
      </c>
      <c r="F21" s="10">
        <f t="shared" si="0"/>
        <v>2.6473510037691881</v>
      </c>
      <c r="G21" s="1"/>
      <c r="H21" s="1"/>
      <c r="I21" s="1"/>
    </row>
    <row r="22" spans="1:9" x14ac:dyDescent="0.25">
      <c r="A22" s="11" t="s">
        <v>56</v>
      </c>
      <c r="B22" s="38">
        <v>1984486</v>
      </c>
      <c r="C22" s="38">
        <v>2113281</v>
      </c>
      <c r="D22" s="38">
        <v>24936661</v>
      </c>
      <c r="E22" s="38">
        <v>25889800</v>
      </c>
      <c r="F22" s="13">
        <f t="shared" si="0"/>
        <v>3.8222398740553132</v>
      </c>
      <c r="G22" s="1"/>
      <c r="H22" s="1"/>
      <c r="I22" s="1"/>
    </row>
    <row r="23" spans="1:9" x14ac:dyDescent="0.25">
      <c r="A23" s="8" t="s">
        <v>57</v>
      </c>
      <c r="B23" s="37">
        <v>437025</v>
      </c>
      <c r="C23" s="37">
        <v>1852632</v>
      </c>
      <c r="D23" s="37">
        <v>4782272</v>
      </c>
      <c r="E23" s="37">
        <v>6198238</v>
      </c>
      <c r="F23" s="10">
        <f t="shared" si="0"/>
        <v>29.60864626687902</v>
      </c>
      <c r="G23" s="1"/>
      <c r="H23" s="1"/>
      <c r="I23" s="1"/>
    </row>
    <row r="24" spans="1:9" x14ac:dyDescent="0.25">
      <c r="A24" s="11" t="s">
        <v>58</v>
      </c>
      <c r="B24" s="38">
        <v>160871</v>
      </c>
      <c r="C24" s="38">
        <v>120301</v>
      </c>
      <c r="D24" s="38">
        <v>1936722</v>
      </c>
      <c r="E24" s="38">
        <v>1833901</v>
      </c>
      <c r="F24" s="13">
        <f t="shared" si="0"/>
        <v>-5.3090221518627914</v>
      </c>
      <c r="G24" s="1"/>
      <c r="H24" s="1"/>
      <c r="I24" s="1"/>
    </row>
    <row r="25" spans="1:9" x14ac:dyDescent="0.25">
      <c r="A25" s="8" t="s">
        <v>59</v>
      </c>
      <c r="B25" s="37">
        <v>71829</v>
      </c>
      <c r="C25" s="37">
        <v>68839</v>
      </c>
      <c r="D25" s="37">
        <v>827356</v>
      </c>
      <c r="E25" s="37">
        <v>841916</v>
      </c>
      <c r="F25" s="10">
        <f t="shared" si="0"/>
        <v>1.759822857391498</v>
      </c>
      <c r="G25" s="1"/>
      <c r="H25" s="1"/>
      <c r="I25" s="1"/>
    </row>
    <row r="26" spans="1:9" x14ac:dyDescent="0.25">
      <c r="A26" s="11" t="s">
        <v>60</v>
      </c>
      <c r="B26" s="38">
        <v>271732</v>
      </c>
      <c r="C26" s="38">
        <v>240313</v>
      </c>
      <c r="D26" s="38">
        <v>2782406</v>
      </c>
      <c r="E26" s="38">
        <v>2876528</v>
      </c>
      <c r="F26" s="13">
        <f t="shared" si="0"/>
        <v>3.382755787616901</v>
      </c>
      <c r="G26" s="1"/>
      <c r="H26" s="1"/>
      <c r="I26" s="1"/>
    </row>
    <row r="27" spans="1:9" x14ac:dyDescent="0.25">
      <c r="A27" s="8" t="s">
        <v>61</v>
      </c>
      <c r="B27" s="37">
        <v>460078</v>
      </c>
      <c r="C27" s="37">
        <v>450328</v>
      </c>
      <c r="D27" s="37">
        <v>5409988</v>
      </c>
      <c r="E27" s="37">
        <v>5504562</v>
      </c>
      <c r="F27" s="10">
        <f t="shared" si="0"/>
        <v>1.748136964444285</v>
      </c>
      <c r="G27" s="1"/>
      <c r="H27" s="1"/>
      <c r="I27" s="1"/>
    </row>
    <row r="28" spans="1:9" x14ac:dyDescent="0.25">
      <c r="A28" s="11" t="s">
        <v>62</v>
      </c>
      <c r="B28" s="38">
        <v>1680600</v>
      </c>
      <c r="C28" s="38">
        <v>1768862</v>
      </c>
      <c r="D28" s="38">
        <v>19756938</v>
      </c>
      <c r="E28" s="38">
        <v>19923538</v>
      </c>
      <c r="F28" s="13">
        <f t="shared" si="0"/>
        <v>0.8432480782194034</v>
      </c>
      <c r="G28" s="1"/>
      <c r="H28" s="1"/>
      <c r="I28" s="1"/>
    </row>
    <row r="29" spans="1:9" x14ac:dyDescent="0.25">
      <c r="A29" s="8" t="s">
        <v>63</v>
      </c>
      <c r="B29" s="37">
        <v>578018</v>
      </c>
      <c r="C29" s="37">
        <v>548530</v>
      </c>
      <c r="D29" s="37">
        <v>6700877</v>
      </c>
      <c r="E29" s="37">
        <v>5928425</v>
      </c>
      <c r="F29" s="10">
        <f t="shared" si="0"/>
        <v>-11.527625413807769</v>
      </c>
      <c r="G29" s="1"/>
      <c r="H29" s="1"/>
      <c r="I29" s="1"/>
    </row>
    <row r="30" spans="1:9" x14ac:dyDescent="0.25">
      <c r="A30" s="11" t="s">
        <v>64</v>
      </c>
      <c r="B30" s="38">
        <v>454545</v>
      </c>
      <c r="C30" s="38">
        <v>426827</v>
      </c>
      <c r="D30" s="38">
        <v>4904943</v>
      </c>
      <c r="E30" s="38">
        <v>5339784</v>
      </c>
      <c r="F30" s="13">
        <f t="shared" si="0"/>
        <v>8.8653629614044434</v>
      </c>
      <c r="G30" s="1"/>
      <c r="H30" s="1"/>
      <c r="I30" s="1"/>
    </row>
    <row r="31" spans="1:9" x14ac:dyDescent="0.25">
      <c r="A31" s="8" t="s">
        <v>65</v>
      </c>
      <c r="B31" s="37">
        <v>2605537</v>
      </c>
      <c r="C31" s="37">
        <v>2727929</v>
      </c>
      <c r="D31" s="37">
        <v>31203658</v>
      </c>
      <c r="E31" s="37">
        <v>31515518</v>
      </c>
      <c r="F31" s="10">
        <f t="shared" si="0"/>
        <v>0.99943410480912576</v>
      </c>
      <c r="G31" s="1"/>
      <c r="H31" s="1"/>
      <c r="I31" s="1"/>
    </row>
    <row r="32" spans="1:9" x14ac:dyDescent="0.25">
      <c r="A32" s="11" t="s">
        <v>66</v>
      </c>
      <c r="B32" s="38">
        <v>3405063</v>
      </c>
      <c r="C32" s="38">
        <v>4340482</v>
      </c>
      <c r="D32" s="38">
        <v>41192742</v>
      </c>
      <c r="E32" s="38">
        <v>47540374</v>
      </c>
      <c r="F32" s="13">
        <f t="shared" si="0"/>
        <v>15.409588417299332</v>
      </c>
      <c r="G32" s="1"/>
      <c r="H32" s="1"/>
      <c r="I32" s="1"/>
    </row>
    <row r="33" spans="1:9" x14ac:dyDescent="0.25">
      <c r="A33" s="8" t="s">
        <v>67</v>
      </c>
      <c r="B33" s="37">
        <v>374838</v>
      </c>
      <c r="C33" s="37">
        <v>427307</v>
      </c>
      <c r="D33" s="37">
        <v>4768343</v>
      </c>
      <c r="E33" s="37">
        <v>5263253</v>
      </c>
      <c r="F33" s="10">
        <f t="shared" si="0"/>
        <v>10.37907717628535</v>
      </c>
      <c r="G33" s="1"/>
      <c r="H33" s="1"/>
      <c r="I33" s="1"/>
    </row>
    <row r="34" spans="1:9" x14ac:dyDescent="0.25">
      <c r="A34" s="11" t="s">
        <v>68</v>
      </c>
      <c r="B34" s="38">
        <v>116014</v>
      </c>
      <c r="C34" s="38">
        <v>94248</v>
      </c>
      <c r="D34" s="38">
        <v>1193633</v>
      </c>
      <c r="E34" s="38">
        <v>1204693</v>
      </c>
      <c r="F34" s="13">
        <f t="shared" si="0"/>
        <v>0.92658296142951713</v>
      </c>
      <c r="G34" s="1"/>
      <c r="H34" s="1"/>
      <c r="I34" s="1"/>
    </row>
    <row r="35" spans="1:9" x14ac:dyDescent="0.25">
      <c r="A35" s="14" t="s">
        <v>69</v>
      </c>
      <c r="B35" s="15">
        <f>SUM(B7:B34)</f>
        <v>37682314</v>
      </c>
      <c r="C35" s="15">
        <f t="shared" ref="C35:E35" si="1">SUM(C7:C34)</f>
        <v>42285011</v>
      </c>
      <c r="D35" s="15">
        <f t="shared" si="1"/>
        <v>441995210</v>
      </c>
      <c r="E35" s="15">
        <f t="shared" si="1"/>
        <v>462163720</v>
      </c>
      <c r="F35" s="16">
        <f t="shared" si="0"/>
        <v>4.5630607625815713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13807025</v>
      </c>
      <c r="C38" s="41">
        <f>D7</f>
        <v>14534676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71708675</v>
      </c>
      <c r="G38" s="42">
        <f>LOOKUP(E38,$A$38:$A$65,$C$38:$C$65)</f>
        <v>68346586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3731140</v>
      </c>
      <c r="C39" s="41">
        <f t="shared" ref="C39:C65" si="5">D8</f>
        <v>3556606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65" si="7">LOOKUP(E39,$A$38:$A$65,$B$38:$B$65)</f>
        <v>47657520</v>
      </c>
      <c r="G39" s="42">
        <f t="shared" ref="G39:G65" si="8">LOOKUP(E39,$A$38:$A$65,$C$38:$C$65)</f>
        <v>45038526</v>
      </c>
    </row>
    <row r="40" spans="1:9" x14ac:dyDescent="0.25">
      <c r="A40" s="42" t="str">
        <f t="shared" si="3"/>
        <v>ALMERIA</v>
      </c>
      <c r="B40" s="41">
        <f t="shared" si="4"/>
        <v>6694178</v>
      </c>
      <c r="C40" s="41">
        <f t="shared" si="5"/>
        <v>6999853</v>
      </c>
      <c r="D40" s="41">
        <f t="shared" si="6"/>
        <v>15</v>
      </c>
      <c r="E40" s="42" t="str">
        <f t="shared" si="2"/>
        <v>VALENCIA</v>
      </c>
      <c r="F40" s="42">
        <f t="shared" si="7"/>
        <v>47540374</v>
      </c>
      <c r="G40" s="42">
        <f t="shared" si="8"/>
        <v>41192742</v>
      </c>
    </row>
    <row r="41" spans="1:9" x14ac:dyDescent="0.25">
      <c r="A41" s="42" t="str">
        <f t="shared" si="3"/>
        <v>AVILES</v>
      </c>
      <c r="B41" s="41">
        <f t="shared" si="4"/>
        <v>5988595</v>
      </c>
      <c r="C41" s="41">
        <f t="shared" si="5"/>
        <v>5021302</v>
      </c>
      <c r="D41" s="41">
        <f t="shared" si="6"/>
        <v>17</v>
      </c>
      <c r="E41" s="42" t="str">
        <f t="shared" si="2"/>
        <v>BILBAO</v>
      </c>
      <c r="F41" s="42">
        <f t="shared" si="7"/>
        <v>38590828</v>
      </c>
      <c r="G41" s="42">
        <f t="shared" si="8"/>
        <v>34100617</v>
      </c>
    </row>
    <row r="42" spans="1:9" x14ac:dyDescent="0.25">
      <c r="A42" s="42" t="str">
        <f t="shared" si="3"/>
        <v>BAHIA DE ALGECIRAS</v>
      </c>
      <c r="B42" s="41">
        <f t="shared" si="4"/>
        <v>71708675</v>
      </c>
      <c r="C42" s="41">
        <f t="shared" si="5"/>
        <v>68346586</v>
      </c>
      <c r="D42" s="41">
        <f t="shared" si="6"/>
        <v>1</v>
      </c>
      <c r="E42" s="42" t="str">
        <f t="shared" si="2"/>
        <v>TARRAGONA</v>
      </c>
      <c r="F42" s="42">
        <f t="shared" si="7"/>
        <v>31515518</v>
      </c>
      <c r="G42" s="42">
        <f t="shared" si="8"/>
        <v>31203658</v>
      </c>
    </row>
    <row r="43" spans="1:9" x14ac:dyDescent="0.25">
      <c r="A43" s="42" t="str">
        <f t="shared" si="3"/>
        <v>BAHIA DE CADIZ</v>
      </c>
      <c r="B43" s="41">
        <f t="shared" si="4"/>
        <v>5871720</v>
      </c>
      <c r="C43" s="41">
        <f t="shared" si="5"/>
        <v>5812743</v>
      </c>
      <c r="D43" s="41">
        <f t="shared" si="6"/>
        <v>19</v>
      </c>
      <c r="E43" s="42" t="str">
        <f t="shared" si="2"/>
        <v>LAS PALMAS</v>
      </c>
      <c r="F43" s="42">
        <f t="shared" si="7"/>
        <v>25889800</v>
      </c>
      <c r="G43" s="42">
        <f t="shared" si="8"/>
        <v>24936661</v>
      </c>
    </row>
    <row r="44" spans="1:9" x14ac:dyDescent="0.25">
      <c r="A44" s="42" t="str">
        <f t="shared" si="3"/>
        <v>BALEARES</v>
      </c>
      <c r="B44" s="41">
        <f t="shared" si="4"/>
        <v>14544787</v>
      </c>
      <c r="C44" s="41">
        <f t="shared" si="5"/>
        <v>13308085</v>
      </c>
      <c r="D44" s="41">
        <f t="shared" si="6"/>
        <v>11</v>
      </c>
      <c r="E44" s="42" t="str">
        <f t="shared" si="2"/>
        <v>CARTAGENA</v>
      </c>
      <c r="F44" s="42">
        <f t="shared" si="7"/>
        <v>25659562</v>
      </c>
      <c r="G44" s="42">
        <f t="shared" si="8"/>
        <v>26908001</v>
      </c>
    </row>
    <row r="45" spans="1:9" x14ac:dyDescent="0.25">
      <c r="A45" s="42" t="str">
        <f t="shared" si="3"/>
        <v>BARCELONA</v>
      </c>
      <c r="B45" s="41">
        <f t="shared" si="4"/>
        <v>47657520</v>
      </c>
      <c r="C45" s="41">
        <f t="shared" si="5"/>
        <v>45038526</v>
      </c>
      <c r="D45" s="41">
        <f t="shared" si="6"/>
        <v>2</v>
      </c>
      <c r="E45" s="42" t="str">
        <f t="shared" si="2"/>
        <v>HUELVA</v>
      </c>
      <c r="F45" s="42">
        <f t="shared" si="7"/>
        <v>21587284</v>
      </c>
      <c r="G45" s="42">
        <f t="shared" si="8"/>
        <v>21030532</v>
      </c>
    </row>
    <row r="46" spans="1:9" x14ac:dyDescent="0.25">
      <c r="A46" s="42" t="str">
        <f t="shared" si="3"/>
        <v>BILBAO</v>
      </c>
      <c r="B46" s="41">
        <f t="shared" si="4"/>
        <v>38590828</v>
      </c>
      <c r="C46" s="41">
        <f t="shared" si="5"/>
        <v>34100617</v>
      </c>
      <c r="D46" s="41">
        <f t="shared" si="6"/>
        <v>4</v>
      </c>
      <c r="E46" s="42" t="str">
        <f t="shared" si="2"/>
        <v>GIJON</v>
      </c>
      <c r="F46" s="42">
        <f t="shared" si="7"/>
        <v>20488293</v>
      </c>
      <c r="G46" s="42">
        <f t="shared" si="8"/>
        <v>21790871</v>
      </c>
    </row>
    <row r="47" spans="1:9" x14ac:dyDescent="0.25">
      <c r="A47" s="42" t="str">
        <f t="shared" si="3"/>
        <v>CARTAGENA</v>
      </c>
      <c r="B47" s="41">
        <f t="shared" si="4"/>
        <v>25659562</v>
      </c>
      <c r="C47" s="41">
        <f t="shared" si="5"/>
        <v>26908001</v>
      </c>
      <c r="D47" s="41">
        <f t="shared" si="6"/>
        <v>7</v>
      </c>
      <c r="E47" s="42" t="str">
        <f t="shared" si="2"/>
        <v>SANTA CRUZ DE TENERIFE</v>
      </c>
      <c r="F47" s="42">
        <f t="shared" si="7"/>
        <v>19923538</v>
      </c>
      <c r="G47" s="42">
        <f t="shared" si="8"/>
        <v>19756938</v>
      </c>
    </row>
    <row r="48" spans="1:9" x14ac:dyDescent="0.25">
      <c r="A48" s="42" t="str">
        <f t="shared" si="3"/>
        <v>CASTELLON</v>
      </c>
      <c r="B48" s="41">
        <f t="shared" si="4"/>
        <v>13313719</v>
      </c>
      <c r="C48" s="41">
        <f t="shared" si="5"/>
        <v>13419475</v>
      </c>
      <c r="D48" s="41">
        <f t="shared" si="6"/>
        <v>13</v>
      </c>
      <c r="E48" s="42" t="str">
        <f t="shared" si="2"/>
        <v>BALEARES</v>
      </c>
      <c r="F48" s="42">
        <f t="shared" si="7"/>
        <v>14544787</v>
      </c>
      <c r="G48" s="42">
        <f t="shared" si="8"/>
        <v>13308085</v>
      </c>
    </row>
    <row r="49" spans="1:7" x14ac:dyDescent="0.25">
      <c r="A49" s="42" t="str">
        <f t="shared" si="3"/>
        <v>CEUTA</v>
      </c>
      <c r="B49" s="41">
        <f t="shared" si="4"/>
        <v>2432019</v>
      </c>
      <c r="C49" s="41">
        <f t="shared" si="5"/>
        <v>2025884</v>
      </c>
      <c r="D49" s="41">
        <f t="shared" si="6"/>
        <v>25</v>
      </c>
      <c r="E49" s="42" t="str">
        <f t="shared" si="2"/>
        <v>A CORUÑA</v>
      </c>
      <c r="F49" s="42">
        <f t="shared" si="7"/>
        <v>13807025</v>
      </c>
      <c r="G49" s="42">
        <f t="shared" si="8"/>
        <v>14534676</v>
      </c>
    </row>
    <row r="50" spans="1:7" x14ac:dyDescent="0.25">
      <c r="A50" s="42" t="str">
        <f t="shared" si="3"/>
        <v>FERROL-SAN CIBRAO</v>
      </c>
      <c r="B50" s="41">
        <f t="shared" si="4"/>
        <v>10227845</v>
      </c>
      <c r="C50" s="41">
        <f t="shared" si="5"/>
        <v>9704914</v>
      </c>
      <c r="D50" s="41">
        <f t="shared" si="6"/>
        <v>14</v>
      </c>
      <c r="E50" s="42" t="str">
        <f t="shared" si="2"/>
        <v>CASTELLON</v>
      </c>
      <c r="F50" s="42">
        <f t="shared" si="7"/>
        <v>13313719</v>
      </c>
      <c r="G50" s="42">
        <f t="shared" si="8"/>
        <v>13419475</v>
      </c>
    </row>
    <row r="51" spans="1:7" x14ac:dyDescent="0.25">
      <c r="A51" s="42" t="str">
        <f t="shared" si="3"/>
        <v>GIJON</v>
      </c>
      <c r="B51" s="41">
        <f t="shared" si="4"/>
        <v>20488293</v>
      </c>
      <c r="C51" s="41">
        <f t="shared" si="5"/>
        <v>21790871</v>
      </c>
      <c r="D51" s="41">
        <f t="shared" si="6"/>
        <v>9</v>
      </c>
      <c r="E51" s="42" t="str">
        <f t="shared" si="2"/>
        <v>FERROL-SAN CIBRAO</v>
      </c>
      <c r="F51" s="42">
        <f t="shared" si="7"/>
        <v>10227845</v>
      </c>
      <c r="G51" s="42">
        <f t="shared" si="8"/>
        <v>9704914</v>
      </c>
    </row>
    <row r="52" spans="1:7" x14ac:dyDescent="0.25">
      <c r="A52" s="42" t="str">
        <f t="shared" si="3"/>
        <v>HUELVA</v>
      </c>
      <c r="B52" s="41">
        <f t="shared" si="4"/>
        <v>21587284</v>
      </c>
      <c r="C52" s="41">
        <f t="shared" si="5"/>
        <v>21030532</v>
      </c>
      <c r="D52" s="41">
        <f t="shared" si="6"/>
        <v>8</v>
      </c>
      <c r="E52" s="42" t="str">
        <f t="shared" si="2"/>
        <v>ALMERIA</v>
      </c>
      <c r="F52" s="42">
        <f t="shared" si="7"/>
        <v>6694178</v>
      </c>
      <c r="G52" s="42">
        <f t="shared" si="8"/>
        <v>6999853</v>
      </c>
    </row>
    <row r="53" spans="1:7" x14ac:dyDescent="0.25">
      <c r="A53" s="42" t="str">
        <f t="shared" si="3"/>
        <v>LAS PALMAS</v>
      </c>
      <c r="B53" s="41">
        <f t="shared" si="4"/>
        <v>25889800</v>
      </c>
      <c r="C53" s="41">
        <f t="shared" si="5"/>
        <v>24936661</v>
      </c>
      <c r="D53" s="41">
        <f t="shared" si="6"/>
        <v>6</v>
      </c>
      <c r="E53" s="42" t="str">
        <f t="shared" si="2"/>
        <v>MALAGA</v>
      </c>
      <c r="F53" s="42">
        <f t="shared" si="7"/>
        <v>6198238</v>
      </c>
      <c r="G53" s="42">
        <f t="shared" si="8"/>
        <v>4782272</v>
      </c>
    </row>
    <row r="54" spans="1:7" x14ac:dyDescent="0.25">
      <c r="A54" s="42" t="str">
        <f t="shared" si="3"/>
        <v>MALAGA</v>
      </c>
      <c r="B54" s="41">
        <f t="shared" si="4"/>
        <v>6198238</v>
      </c>
      <c r="C54" s="41">
        <f t="shared" si="5"/>
        <v>4782272</v>
      </c>
      <c r="D54" s="41">
        <f t="shared" si="6"/>
        <v>16</v>
      </c>
      <c r="E54" s="42" t="str">
        <f t="shared" si="2"/>
        <v>AVILES</v>
      </c>
      <c r="F54" s="42">
        <f t="shared" si="7"/>
        <v>5988595</v>
      </c>
      <c r="G54" s="42">
        <f t="shared" si="8"/>
        <v>5021302</v>
      </c>
    </row>
    <row r="55" spans="1:7" x14ac:dyDescent="0.25">
      <c r="A55" s="42" t="str">
        <f t="shared" si="3"/>
        <v>MARIN Y RIA DE PONTEVEDRA</v>
      </c>
      <c r="B55" s="41">
        <f t="shared" si="4"/>
        <v>1833901</v>
      </c>
      <c r="C55" s="41">
        <f t="shared" si="5"/>
        <v>1936722</v>
      </c>
      <c r="D55" s="41">
        <f t="shared" si="6"/>
        <v>26</v>
      </c>
      <c r="E55" s="42" t="str">
        <f t="shared" si="2"/>
        <v>SANTANDER</v>
      </c>
      <c r="F55" s="42">
        <f t="shared" si="7"/>
        <v>5928425</v>
      </c>
      <c r="G55" s="42">
        <f t="shared" si="8"/>
        <v>6700877</v>
      </c>
    </row>
    <row r="56" spans="1:7" x14ac:dyDescent="0.25">
      <c r="A56" s="42" t="str">
        <f t="shared" si="3"/>
        <v>MELILLA</v>
      </c>
      <c r="B56" s="41">
        <f t="shared" si="4"/>
        <v>841916</v>
      </c>
      <c r="C56" s="41">
        <f t="shared" si="5"/>
        <v>827356</v>
      </c>
      <c r="D56" s="41">
        <f t="shared" si="6"/>
        <v>28</v>
      </c>
      <c r="E56" s="42" t="str">
        <f t="shared" si="2"/>
        <v>BAHIA DE CADIZ</v>
      </c>
      <c r="F56" s="42">
        <f t="shared" si="7"/>
        <v>5871720</v>
      </c>
      <c r="G56" s="42">
        <f t="shared" si="8"/>
        <v>5812743</v>
      </c>
    </row>
    <row r="57" spans="1:7" x14ac:dyDescent="0.25">
      <c r="A57" s="42" t="str">
        <f t="shared" si="3"/>
        <v>MOTRIL</v>
      </c>
      <c r="B57" s="41">
        <f t="shared" si="4"/>
        <v>2876528</v>
      </c>
      <c r="C57" s="41">
        <f t="shared" si="5"/>
        <v>2782406</v>
      </c>
      <c r="D57" s="41">
        <f t="shared" si="6"/>
        <v>24</v>
      </c>
      <c r="E57" s="42" t="str">
        <f t="shared" si="2"/>
        <v>PASAIA</v>
      </c>
      <c r="F57" s="42">
        <f t="shared" si="7"/>
        <v>5504562</v>
      </c>
      <c r="G57" s="42">
        <f t="shared" si="8"/>
        <v>5409988</v>
      </c>
    </row>
    <row r="58" spans="1:7" x14ac:dyDescent="0.25">
      <c r="A58" s="42" t="str">
        <f t="shared" si="3"/>
        <v>PASAIA</v>
      </c>
      <c r="B58" s="41">
        <f t="shared" si="4"/>
        <v>5504562</v>
      </c>
      <c r="C58" s="41">
        <f t="shared" si="5"/>
        <v>5409988</v>
      </c>
      <c r="D58" s="41">
        <f t="shared" si="6"/>
        <v>20</v>
      </c>
      <c r="E58" s="42" t="str">
        <f t="shared" si="2"/>
        <v>SEVILLA</v>
      </c>
      <c r="F58" s="42">
        <f t="shared" si="7"/>
        <v>5339784</v>
      </c>
      <c r="G58" s="42">
        <f t="shared" si="8"/>
        <v>4904943</v>
      </c>
    </row>
    <row r="59" spans="1:7" x14ac:dyDescent="0.25">
      <c r="A59" s="42" t="str">
        <f t="shared" si="3"/>
        <v>SANTA CRUZ DE TENERIFE</v>
      </c>
      <c r="B59" s="41">
        <f t="shared" si="4"/>
        <v>19923538</v>
      </c>
      <c r="C59" s="41">
        <f t="shared" si="5"/>
        <v>19756938</v>
      </c>
      <c r="D59" s="41">
        <f t="shared" si="6"/>
        <v>10</v>
      </c>
      <c r="E59" s="42" t="str">
        <f t="shared" si="2"/>
        <v>VIGO</v>
      </c>
      <c r="F59" s="42">
        <f t="shared" si="7"/>
        <v>5263253</v>
      </c>
      <c r="G59" s="42">
        <f t="shared" si="8"/>
        <v>4768343</v>
      </c>
    </row>
    <row r="60" spans="1:7" x14ac:dyDescent="0.25">
      <c r="A60" s="42" t="str">
        <f t="shared" si="3"/>
        <v>SANTANDER</v>
      </c>
      <c r="B60" s="41">
        <f t="shared" si="4"/>
        <v>5928425</v>
      </c>
      <c r="C60" s="41">
        <f t="shared" si="5"/>
        <v>6700877</v>
      </c>
      <c r="D60" s="41">
        <f t="shared" si="6"/>
        <v>18</v>
      </c>
      <c r="E60" s="42" t="str">
        <f t="shared" si="2"/>
        <v>ALICANTE</v>
      </c>
      <c r="F60" s="42">
        <f t="shared" si="7"/>
        <v>3731140</v>
      </c>
      <c r="G60" s="42">
        <f t="shared" si="8"/>
        <v>3556606</v>
      </c>
    </row>
    <row r="61" spans="1:7" x14ac:dyDescent="0.25">
      <c r="A61" s="42" t="str">
        <f t="shared" si="3"/>
        <v>SEVILLA</v>
      </c>
      <c r="B61" s="41">
        <f t="shared" si="4"/>
        <v>5339784</v>
      </c>
      <c r="C61" s="41">
        <f t="shared" si="5"/>
        <v>4904943</v>
      </c>
      <c r="D61" s="41">
        <f t="shared" si="6"/>
        <v>21</v>
      </c>
      <c r="E61" s="42" t="str">
        <f t="shared" si="2"/>
        <v>MOTRIL</v>
      </c>
      <c r="F61" s="42">
        <f t="shared" si="7"/>
        <v>2876528</v>
      </c>
      <c r="G61" s="42">
        <f t="shared" si="8"/>
        <v>2782406</v>
      </c>
    </row>
    <row r="62" spans="1:7" x14ac:dyDescent="0.25">
      <c r="A62" s="42" t="str">
        <f t="shared" si="3"/>
        <v>TARRAGONA</v>
      </c>
      <c r="B62" s="41">
        <f t="shared" si="4"/>
        <v>31515518</v>
      </c>
      <c r="C62" s="41">
        <f t="shared" si="5"/>
        <v>31203658</v>
      </c>
      <c r="D62" s="41">
        <f t="shared" si="6"/>
        <v>5</v>
      </c>
      <c r="E62" s="42" t="str">
        <f t="shared" si="2"/>
        <v>CEUTA</v>
      </c>
      <c r="F62" s="42">
        <f t="shared" si="7"/>
        <v>2432019</v>
      </c>
      <c r="G62" s="42">
        <f t="shared" si="8"/>
        <v>2025884</v>
      </c>
    </row>
    <row r="63" spans="1:7" x14ac:dyDescent="0.25">
      <c r="A63" s="42" t="str">
        <f t="shared" si="3"/>
        <v>VALENCIA</v>
      </c>
      <c r="B63" s="41">
        <f t="shared" si="4"/>
        <v>47540374</v>
      </c>
      <c r="C63" s="41">
        <f t="shared" si="5"/>
        <v>41192742</v>
      </c>
      <c r="D63" s="41">
        <f t="shared" si="6"/>
        <v>3</v>
      </c>
      <c r="E63" s="42" t="str">
        <f t="shared" si="2"/>
        <v>MARIN Y RIA DE PONTEVEDRA</v>
      </c>
      <c r="F63" s="42">
        <f t="shared" si="7"/>
        <v>1833901</v>
      </c>
      <c r="G63" s="42">
        <f t="shared" si="8"/>
        <v>1936722</v>
      </c>
    </row>
    <row r="64" spans="1:7" x14ac:dyDescent="0.25">
      <c r="A64" s="42" t="str">
        <f t="shared" si="3"/>
        <v>VIGO</v>
      </c>
      <c r="B64" s="41">
        <f t="shared" si="4"/>
        <v>5263253</v>
      </c>
      <c r="C64" s="41">
        <f t="shared" si="5"/>
        <v>4768343</v>
      </c>
      <c r="D64" s="41">
        <f t="shared" si="6"/>
        <v>22</v>
      </c>
      <c r="E64" s="42" t="str">
        <f t="shared" si="2"/>
        <v>VILAGARCIA</v>
      </c>
      <c r="F64" s="42">
        <f t="shared" si="7"/>
        <v>1204693</v>
      </c>
      <c r="G64" s="42">
        <f t="shared" si="8"/>
        <v>1193633</v>
      </c>
    </row>
    <row r="65" spans="1:7" x14ac:dyDescent="0.25">
      <c r="A65" s="42" t="str">
        <f t="shared" si="3"/>
        <v>VILAGARCIA</v>
      </c>
      <c r="B65" s="41">
        <f t="shared" si="4"/>
        <v>1204693</v>
      </c>
      <c r="C65" s="41">
        <f t="shared" si="5"/>
        <v>1193633</v>
      </c>
      <c r="D65" s="41">
        <f t="shared" si="6"/>
        <v>27</v>
      </c>
      <c r="E65" s="42" t="str">
        <f t="shared" si="2"/>
        <v>MELILLA</v>
      </c>
      <c r="F65" s="42">
        <f t="shared" si="7"/>
        <v>841916</v>
      </c>
      <c r="G65" s="42">
        <f t="shared" si="8"/>
        <v>827356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L6" sqref="L6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1263192</v>
      </c>
      <c r="C7" s="37">
        <v>1023039</v>
      </c>
      <c r="D7" s="37">
        <v>13986830</v>
      </c>
      <c r="E7" s="37">
        <v>13351275</v>
      </c>
      <c r="F7" s="10">
        <f>((E7*100)/D7)-100</f>
        <v>-4.5439531330544582</v>
      </c>
      <c r="G7" s="1"/>
      <c r="H7" s="1"/>
      <c r="I7" s="1"/>
    </row>
    <row r="8" spans="1:12" x14ac:dyDescent="0.25">
      <c r="A8" s="11" t="s">
        <v>42</v>
      </c>
      <c r="B8" s="38">
        <v>337279</v>
      </c>
      <c r="C8" s="38">
        <v>307376</v>
      </c>
      <c r="D8" s="38">
        <v>3493935</v>
      </c>
      <c r="E8" s="38">
        <v>3653117</v>
      </c>
      <c r="F8" s="13">
        <f t="shared" ref="F8:F35" si="0">((E8*100)/D8)-100</f>
        <v>4.5559519567479043</v>
      </c>
      <c r="G8" s="1"/>
      <c r="H8" s="1"/>
      <c r="I8" s="1"/>
    </row>
    <row r="9" spans="1:12" x14ac:dyDescent="0.25">
      <c r="A9" s="8" t="s">
        <v>43</v>
      </c>
      <c r="B9" s="37">
        <v>667575</v>
      </c>
      <c r="C9" s="37">
        <v>502508</v>
      </c>
      <c r="D9" s="37">
        <v>6852053</v>
      </c>
      <c r="E9" s="37">
        <v>6547057</v>
      </c>
      <c r="F9" s="10">
        <f t="shared" si="0"/>
        <v>-4.4511623012840147</v>
      </c>
      <c r="G9" s="1"/>
      <c r="H9" s="1"/>
      <c r="I9" s="1"/>
    </row>
    <row r="10" spans="1:12" x14ac:dyDescent="0.25">
      <c r="A10" s="11" t="s">
        <v>44</v>
      </c>
      <c r="B10" s="38">
        <v>473234</v>
      </c>
      <c r="C10" s="38">
        <v>408155</v>
      </c>
      <c r="D10" s="38">
        <v>4948704</v>
      </c>
      <c r="E10" s="38">
        <v>5917754</v>
      </c>
      <c r="F10" s="13">
        <f t="shared" si="0"/>
        <v>19.581894572801289</v>
      </c>
      <c r="G10" s="1"/>
      <c r="H10" s="1"/>
      <c r="I10" s="1"/>
    </row>
    <row r="11" spans="1:12" x14ac:dyDescent="0.25">
      <c r="A11" s="8" t="s">
        <v>45</v>
      </c>
      <c r="B11" s="37">
        <v>4828313</v>
      </c>
      <c r="C11" s="37">
        <v>6101253</v>
      </c>
      <c r="D11" s="37">
        <v>63567017</v>
      </c>
      <c r="E11" s="37">
        <v>66324949</v>
      </c>
      <c r="F11" s="10">
        <f t="shared" si="0"/>
        <v>4.3386210808035912</v>
      </c>
      <c r="G11" s="1"/>
      <c r="H11" s="1"/>
      <c r="I11" s="1"/>
    </row>
    <row r="12" spans="1:12" x14ac:dyDescent="0.25">
      <c r="A12" s="11" t="s">
        <v>46</v>
      </c>
      <c r="B12" s="38">
        <v>511601</v>
      </c>
      <c r="C12" s="38">
        <v>407946</v>
      </c>
      <c r="D12" s="38">
        <v>5702370</v>
      </c>
      <c r="E12" s="38">
        <v>5760648</v>
      </c>
      <c r="F12" s="13">
        <f t="shared" si="0"/>
        <v>1.0219961174038161</v>
      </c>
      <c r="G12" s="1"/>
      <c r="H12" s="1"/>
      <c r="I12" s="1"/>
    </row>
    <row r="13" spans="1:12" x14ac:dyDescent="0.25">
      <c r="A13" s="8" t="s">
        <v>47</v>
      </c>
      <c r="B13" s="37">
        <v>982755</v>
      </c>
      <c r="C13" s="37">
        <v>945665</v>
      </c>
      <c r="D13" s="37">
        <v>13027304</v>
      </c>
      <c r="E13" s="37">
        <v>14295510</v>
      </c>
      <c r="F13" s="10">
        <f t="shared" si="0"/>
        <v>9.7349843068066946</v>
      </c>
      <c r="G13" s="1"/>
      <c r="H13" s="1"/>
      <c r="I13" s="1"/>
    </row>
    <row r="14" spans="1:12" x14ac:dyDescent="0.25">
      <c r="A14" s="11" t="s">
        <v>48</v>
      </c>
      <c r="B14" s="38">
        <v>3696125</v>
      </c>
      <c r="C14" s="38">
        <v>3999753</v>
      </c>
      <c r="D14" s="38">
        <v>43836845</v>
      </c>
      <c r="E14" s="38">
        <v>46406119</v>
      </c>
      <c r="F14" s="13">
        <f t="shared" si="0"/>
        <v>5.8609920490400214</v>
      </c>
      <c r="G14" s="1"/>
      <c r="H14" s="1"/>
      <c r="I14" s="1"/>
    </row>
    <row r="15" spans="1:12" x14ac:dyDescent="0.25">
      <c r="A15" s="8" t="s">
        <v>49</v>
      </c>
      <c r="B15" s="37">
        <v>2982508</v>
      </c>
      <c r="C15" s="37">
        <v>3444565</v>
      </c>
      <c r="D15" s="37">
        <v>33237170</v>
      </c>
      <c r="E15" s="37">
        <v>37208293</v>
      </c>
      <c r="F15" s="10">
        <f t="shared" si="0"/>
        <v>11.947837315872562</v>
      </c>
      <c r="G15" s="1"/>
      <c r="H15" s="1"/>
      <c r="I15" s="1"/>
    </row>
    <row r="16" spans="1:12" x14ac:dyDescent="0.25">
      <c r="A16" s="11" t="s">
        <v>50</v>
      </c>
      <c r="B16" s="38">
        <v>2249329</v>
      </c>
      <c r="C16" s="38">
        <v>2166919</v>
      </c>
      <c r="D16" s="38">
        <v>26770218</v>
      </c>
      <c r="E16" s="38">
        <v>25520390</v>
      </c>
      <c r="F16" s="13">
        <f t="shared" si="0"/>
        <v>-4.6687255217719894</v>
      </c>
      <c r="G16" s="1"/>
      <c r="H16" s="1"/>
      <c r="I16" s="1"/>
    </row>
    <row r="17" spans="1:9" x14ac:dyDescent="0.25">
      <c r="A17" s="8" t="s">
        <v>51</v>
      </c>
      <c r="B17" s="37">
        <v>1074911</v>
      </c>
      <c r="C17" s="37">
        <v>1390387</v>
      </c>
      <c r="D17" s="37">
        <v>13372753</v>
      </c>
      <c r="E17" s="37">
        <v>13257604</v>
      </c>
      <c r="F17" s="10">
        <f t="shared" si="0"/>
        <v>-0.8610717628598934</v>
      </c>
      <c r="G17" s="1"/>
      <c r="H17" s="1"/>
      <c r="I17" s="1"/>
    </row>
    <row r="18" spans="1:9" x14ac:dyDescent="0.25">
      <c r="A18" s="11" t="s">
        <v>52</v>
      </c>
      <c r="B18" s="38">
        <v>131206</v>
      </c>
      <c r="C18" s="38">
        <v>137237</v>
      </c>
      <c r="D18" s="38">
        <v>1543459</v>
      </c>
      <c r="E18" s="38">
        <v>1922574</v>
      </c>
      <c r="F18" s="13">
        <f t="shared" si="0"/>
        <v>24.562686796345091</v>
      </c>
      <c r="G18" s="1"/>
      <c r="H18" s="1"/>
      <c r="I18" s="1"/>
    </row>
    <row r="19" spans="1:9" x14ac:dyDescent="0.25">
      <c r="A19" s="8" t="s">
        <v>53</v>
      </c>
      <c r="B19" s="37">
        <v>888346</v>
      </c>
      <c r="C19" s="37">
        <v>752361</v>
      </c>
      <c r="D19" s="37">
        <v>9678537</v>
      </c>
      <c r="E19" s="37">
        <v>10203897</v>
      </c>
      <c r="F19" s="10">
        <f t="shared" si="0"/>
        <v>5.4280931095267846</v>
      </c>
      <c r="G19" s="1"/>
      <c r="H19" s="1"/>
      <c r="I19" s="1"/>
    </row>
    <row r="20" spans="1:9" x14ac:dyDescent="0.25">
      <c r="A20" s="11" t="s">
        <v>54</v>
      </c>
      <c r="B20" s="38">
        <v>1380903</v>
      </c>
      <c r="C20" s="38">
        <v>1613361</v>
      </c>
      <c r="D20" s="38">
        <v>21566058</v>
      </c>
      <c r="E20" s="38">
        <v>20255002</v>
      </c>
      <c r="F20" s="13">
        <f t="shared" si="0"/>
        <v>-6.0792565799461329</v>
      </c>
      <c r="G20" s="1"/>
      <c r="H20" s="1"/>
      <c r="I20" s="1"/>
    </row>
    <row r="21" spans="1:9" x14ac:dyDescent="0.25">
      <c r="A21" s="8" t="s">
        <v>55</v>
      </c>
      <c r="B21" s="37">
        <v>2746815</v>
      </c>
      <c r="C21" s="37">
        <v>2773257</v>
      </c>
      <c r="D21" s="37">
        <v>20905260</v>
      </c>
      <c r="E21" s="37">
        <v>21460012</v>
      </c>
      <c r="F21" s="10">
        <f t="shared" si="0"/>
        <v>2.6536479335822634</v>
      </c>
      <c r="G21" s="1"/>
      <c r="H21" s="1"/>
      <c r="I21" s="1"/>
    </row>
    <row r="22" spans="1:9" x14ac:dyDescent="0.25">
      <c r="A22" s="11" t="s">
        <v>56</v>
      </c>
      <c r="B22" s="38">
        <v>1775287</v>
      </c>
      <c r="C22" s="38">
        <v>1942728</v>
      </c>
      <c r="D22" s="38">
        <v>22768814</v>
      </c>
      <c r="E22" s="38">
        <v>23719668</v>
      </c>
      <c r="F22" s="13">
        <f t="shared" si="0"/>
        <v>4.1761244129799593</v>
      </c>
      <c r="G22" s="1"/>
      <c r="H22" s="1"/>
      <c r="I22" s="1"/>
    </row>
    <row r="23" spans="1:9" x14ac:dyDescent="0.25">
      <c r="A23" s="8" t="s">
        <v>57</v>
      </c>
      <c r="B23" s="37">
        <v>431305</v>
      </c>
      <c r="C23" s="37">
        <v>1819542</v>
      </c>
      <c r="D23" s="37">
        <v>4664642</v>
      </c>
      <c r="E23" s="37">
        <v>6070014</v>
      </c>
      <c r="F23" s="10">
        <f t="shared" si="0"/>
        <v>30.128185614244359</v>
      </c>
      <c r="G23" s="1"/>
      <c r="H23" s="1"/>
      <c r="I23" s="1"/>
    </row>
    <row r="24" spans="1:9" x14ac:dyDescent="0.25">
      <c r="A24" s="11" t="s">
        <v>58</v>
      </c>
      <c r="B24" s="38">
        <v>155049</v>
      </c>
      <c r="C24" s="38">
        <v>115208</v>
      </c>
      <c r="D24" s="38">
        <v>1849467</v>
      </c>
      <c r="E24" s="38">
        <v>1759075</v>
      </c>
      <c r="F24" s="13">
        <f t="shared" si="0"/>
        <v>-4.8874621715337412</v>
      </c>
      <c r="G24" s="1"/>
      <c r="H24" s="1"/>
      <c r="I24" s="1"/>
    </row>
    <row r="25" spans="1:9" x14ac:dyDescent="0.25">
      <c r="A25" s="8" t="s">
        <v>59</v>
      </c>
      <c r="B25" s="37">
        <v>66568</v>
      </c>
      <c r="C25" s="37">
        <v>62976</v>
      </c>
      <c r="D25" s="37">
        <v>801291</v>
      </c>
      <c r="E25" s="37">
        <v>810740</v>
      </c>
      <c r="F25" s="10">
        <f t="shared" si="0"/>
        <v>1.1792220304483578</v>
      </c>
      <c r="G25" s="1"/>
      <c r="H25" s="1"/>
      <c r="I25" s="1"/>
    </row>
    <row r="26" spans="1:9" x14ac:dyDescent="0.25">
      <c r="A26" s="11" t="s">
        <v>60</v>
      </c>
      <c r="B26" s="38">
        <v>271306</v>
      </c>
      <c r="C26" s="38">
        <v>238178</v>
      </c>
      <c r="D26" s="38">
        <v>2761812</v>
      </c>
      <c r="E26" s="38">
        <v>2853726</v>
      </c>
      <c r="F26" s="13">
        <f t="shared" si="0"/>
        <v>3.3280324656421243</v>
      </c>
      <c r="G26" s="1"/>
      <c r="H26" s="1"/>
      <c r="I26" s="1"/>
    </row>
    <row r="27" spans="1:9" x14ac:dyDescent="0.25">
      <c r="A27" s="8" t="s">
        <v>61</v>
      </c>
      <c r="B27" s="37">
        <v>455998</v>
      </c>
      <c r="C27" s="37">
        <v>446563</v>
      </c>
      <c r="D27" s="37">
        <v>5360492</v>
      </c>
      <c r="E27" s="37">
        <v>5451553</v>
      </c>
      <c r="F27" s="10">
        <f t="shared" si="0"/>
        <v>1.698743324306804</v>
      </c>
      <c r="G27" s="1"/>
      <c r="H27" s="1"/>
      <c r="I27" s="1"/>
    </row>
    <row r="28" spans="1:9" x14ac:dyDescent="0.25">
      <c r="A28" s="11" t="s">
        <v>62</v>
      </c>
      <c r="B28" s="38">
        <v>1595997</v>
      </c>
      <c r="C28" s="38">
        <v>1655743</v>
      </c>
      <c r="D28" s="38">
        <v>18724782</v>
      </c>
      <c r="E28" s="38">
        <v>18863541</v>
      </c>
      <c r="F28" s="13">
        <f t="shared" si="0"/>
        <v>0.74104467544668751</v>
      </c>
      <c r="G28" s="1"/>
      <c r="H28" s="1"/>
      <c r="I28" s="1"/>
    </row>
    <row r="29" spans="1:9" x14ac:dyDescent="0.25">
      <c r="A29" s="8" t="s">
        <v>63</v>
      </c>
      <c r="B29" s="37">
        <v>576634</v>
      </c>
      <c r="C29" s="37">
        <v>543336</v>
      </c>
      <c r="D29" s="37">
        <v>6636688</v>
      </c>
      <c r="E29" s="37">
        <v>5856385</v>
      </c>
      <c r="F29" s="10">
        <f t="shared" si="0"/>
        <v>-11.757415747131702</v>
      </c>
      <c r="G29" s="1"/>
      <c r="H29" s="1"/>
      <c r="I29" s="1"/>
    </row>
    <row r="30" spans="1:9" x14ac:dyDescent="0.25">
      <c r="A30" s="11" t="s">
        <v>64</v>
      </c>
      <c r="B30" s="38">
        <v>454545</v>
      </c>
      <c r="C30" s="38">
        <v>426827</v>
      </c>
      <c r="D30" s="38">
        <v>4857393</v>
      </c>
      <c r="E30" s="38">
        <v>5281064</v>
      </c>
      <c r="F30" s="13">
        <f t="shared" si="0"/>
        <v>8.7221890425584263</v>
      </c>
      <c r="G30" s="1"/>
      <c r="H30" s="1"/>
      <c r="I30" s="1"/>
    </row>
    <row r="31" spans="1:9" x14ac:dyDescent="0.25">
      <c r="A31" s="8" t="s">
        <v>65</v>
      </c>
      <c r="B31" s="37">
        <v>2588016</v>
      </c>
      <c r="C31" s="37">
        <v>2710777</v>
      </c>
      <c r="D31" s="37">
        <v>30986590</v>
      </c>
      <c r="E31" s="37">
        <v>31327848</v>
      </c>
      <c r="F31" s="10">
        <f t="shared" si="0"/>
        <v>1.1013086628764199</v>
      </c>
      <c r="G31" s="1"/>
      <c r="H31" s="1"/>
      <c r="I31" s="1"/>
    </row>
    <row r="32" spans="1:9" x14ac:dyDescent="0.25">
      <c r="A32" s="11" t="s">
        <v>66</v>
      </c>
      <c r="B32" s="38">
        <v>3381952</v>
      </c>
      <c r="C32" s="38">
        <v>4325905</v>
      </c>
      <c r="D32" s="38">
        <v>40862005</v>
      </c>
      <c r="E32" s="38">
        <v>47285771</v>
      </c>
      <c r="F32" s="13">
        <f t="shared" si="0"/>
        <v>15.720633385464069</v>
      </c>
      <c r="G32" s="1"/>
      <c r="H32" s="1"/>
      <c r="I32" s="1"/>
    </row>
    <row r="33" spans="1:9" x14ac:dyDescent="0.25">
      <c r="A33" s="8" t="s">
        <v>67</v>
      </c>
      <c r="B33" s="37">
        <v>328015</v>
      </c>
      <c r="C33" s="37">
        <v>381779</v>
      </c>
      <c r="D33" s="37">
        <v>4252290</v>
      </c>
      <c r="E33" s="37">
        <v>4724114</v>
      </c>
      <c r="F33" s="10">
        <f t="shared" si="0"/>
        <v>11.095762518548824</v>
      </c>
      <c r="G33" s="1"/>
      <c r="H33" s="1"/>
      <c r="I33" s="1"/>
    </row>
    <row r="34" spans="1:9" x14ac:dyDescent="0.25">
      <c r="A34" s="11" t="s">
        <v>68</v>
      </c>
      <c r="B34" s="38">
        <v>114289</v>
      </c>
      <c r="C34" s="38">
        <v>93022</v>
      </c>
      <c r="D34" s="38">
        <v>1184134</v>
      </c>
      <c r="E34" s="38">
        <v>1193917</v>
      </c>
      <c r="F34" s="13">
        <f t="shared" si="0"/>
        <v>0.82617338916034555</v>
      </c>
      <c r="G34" s="1"/>
      <c r="H34" s="1"/>
      <c r="I34" s="1"/>
    </row>
    <row r="35" spans="1:9" x14ac:dyDescent="0.25">
      <c r="A35" s="14" t="s">
        <v>69</v>
      </c>
      <c r="B35" s="15">
        <f>SUM(B7:B34)</f>
        <v>36409053</v>
      </c>
      <c r="C35" s="15">
        <f t="shared" ref="C35:E35" si="1">SUM(C7:C34)</f>
        <v>40736366</v>
      </c>
      <c r="D35" s="15">
        <f t="shared" si="1"/>
        <v>428198913</v>
      </c>
      <c r="E35" s="15">
        <f t="shared" si="1"/>
        <v>447281617</v>
      </c>
      <c r="F35" s="16">
        <f t="shared" si="0"/>
        <v>4.4565045404494015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13351275</v>
      </c>
      <c r="C38" s="41">
        <f>D7</f>
        <v>13986830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66324949</v>
      </c>
      <c r="G38" s="42">
        <f>LOOKUP(E38,$A$38:$A$65,$C$38:$C$65)</f>
        <v>63567017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3653117</v>
      </c>
      <c r="C39" s="41">
        <f t="shared" ref="C39:C65" si="5">D8</f>
        <v>3493935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47285771</v>
      </c>
      <c r="G39" s="42">
        <f t="shared" ref="G39:G65" si="8">LOOKUP(E39,$A$38:$A$65,$C$38:$C$65)</f>
        <v>40862005</v>
      </c>
    </row>
    <row r="40" spans="1:9" x14ac:dyDescent="0.25">
      <c r="A40" s="42" t="str">
        <f t="shared" si="3"/>
        <v>ALMERIA</v>
      </c>
      <c r="B40" s="41">
        <f t="shared" si="4"/>
        <v>6547057</v>
      </c>
      <c r="C40" s="41">
        <f t="shared" si="5"/>
        <v>6852053</v>
      </c>
      <c r="D40" s="41">
        <f t="shared" si="6"/>
        <v>15</v>
      </c>
      <c r="E40" s="42" t="str">
        <f t="shared" si="2"/>
        <v>BARCELONA</v>
      </c>
      <c r="F40" s="42">
        <f t="shared" si="7"/>
        <v>46406119</v>
      </c>
      <c r="G40" s="42">
        <f t="shared" si="8"/>
        <v>43836845</v>
      </c>
    </row>
    <row r="41" spans="1:9" x14ac:dyDescent="0.25">
      <c r="A41" s="42" t="str">
        <f t="shared" si="3"/>
        <v>AVILES</v>
      </c>
      <c r="B41" s="41">
        <f t="shared" si="4"/>
        <v>5917754</v>
      </c>
      <c r="C41" s="41">
        <f t="shared" si="5"/>
        <v>4948704</v>
      </c>
      <c r="D41" s="41">
        <f t="shared" si="6"/>
        <v>17</v>
      </c>
      <c r="E41" s="42" t="str">
        <f t="shared" si="2"/>
        <v>BILBAO</v>
      </c>
      <c r="F41" s="42">
        <f t="shared" si="7"/>
        <v>37208293</v>
      </c>
      <c r="G41" s="42">
        <f t="shared" si="8"/>
        <v>33237170</v>
      </c>
    </row>
    <row r="42" spans="1:9" x14ac:dyDescent="0.25">
      <c r="A42" s="42" t="str">
        <f t="shared" si="3"/>
        <v>BAHIA DE ALGECIRAS</v>
      </c>
      <c r="B42" s="41">
        <f t="shared" si="4"/>
        <v>66324949</v>
      </c>
      <c r="C42" s="41">
        <f t="shared" si="5"/>
        <v>63567017</v>
      </c>
      <c r="D42" s="41">
        <f t="shared" si="6"/>
        <v>1</v>
      </c>
      <c r="E42" s="42" t="str">
        <f t="shared" si="2"/>
        <v>TARRAGONA</v>
      </c>
      <c r="F42" s="42">
        <f t="shared" si="7"/>
        <v>31327848</v>
      </c>
      <c r="G42" s="42">
        <f t="shared" si="8"/>
        <v>30986590</v>
      </c>
    </row>
    <row r="43" spans="1:9" x14ac:dyDescent="0.25">
      <c r="A43" s="42" t="str">
        <f t="shared" si="3"/>
        <v>BAHIA DE CADIZ</v>
      </c>
      <c r="B43" s="41">
        <f t="shared" si="4"/>
        <v>5760648</v>
      </c>
      <c r="C43" s="41">
        <f t="shared" si="5"/>
        <v>5702370</v>
      </c>
      <c r="D43" s="41">
        <f t="shared" si="6"/>
        <v>19</v>
      </c>
      <c r="E43" s="42" t="str">
        <f t="shared" si="2"/>
        <v>CARTAGENA</v>
      </c>
      <c r="F43" s="42">
        <f t="shared" si="7"/>
        <v>25520390</v>
      </c>
      <c r="G43" s="42">
        <f t="shared" si="8"/>
        <v>26770218</v>
      </c>
    </row>
    <row r="44" spans="1:9" x14ac:dyDescent="0.25">
      <c r="A44" s="42" t="str">
        <f t="shared" si="3"/>
        <v>BALEARES</v>
      </c>
      <c r="B44" s="41">
        <f t="shared" si="4"/>
        <v>14295510</v>
      </c>
      <c r="C44" s="41">
        <f t="shared" si="5"/>
        <v>13027304</v>
      </c>
      <c r="D44" s="41">
        <f t="shared" si="6"/>
        <v>11</v>
      </c>
      <c r="E44" s="42" t="str">
        <f t="shared" si="2"/>
        <v>LAS PALMAS</v>
      </c>
      <c r="F44" s="42">
        <f t="shared" si="7"/>
        <v>23719668</v>
      </c>
      <c r="G44" s="42">
        <f t="shared" si="8"/>
        <v>22768814</v>
      </c>
    </row>
    <row r="45" spans="1:9" x14ac:dyDescent="0.25">
      <c r="A45" s="42" t="str">
        <f t="shared" si="3"/>
        <v>BARCELONA</v>
      </c>
      <c r="B45" s="41">
        <f t="shared" si="4"/>
        <v>46406119</v>
      </c>
      <c r="C45" s="41">
        <f t="shared" si="5"/>
        <v>43836845</v>
      </c>
      <c r="D45" s="41">
        <f t="shared" si="6"/>
        <v>3</v>
      </c>
      <c r="E45" s="42" t="str">
        <f t="shared" si="2"/>
        <v>HUELVA</v>
      </c>
      <c r="F45" s="42">
        <f t="shared" si="7"/>
        <v>21460012</v>
      </c>
      <c r="G45" s="42">
        <f t="shared" si="8"/>
        <v>20905260</v>
      </c>
    </row>
    <row r="46" spans="1:9" x14ac:dyDescent="0.25">
      <c r="A46" s="42" t="str">
        <f t="shared" si="3"/>
        <v>BILBAO</v>
      </c>
      <c r="B46" s="41">
        <f t="shared" si="4"/>
        <v>37208293</v>
      </c>
      <c r="C46" s="41">
        <f t="shared" si="5"/>
        <v>33237170</v>
      </c>
      <c r="D46" s="41">
        <f t="shared" si="6"/>
        <v>4</v>
      </c>
      <c r="E46" s="42" t="str">
        <f t="shared" si="2"/>
        <v>GIJON</v>
      </c>
      <c r="F46" s="42">
        <f t="shared" si="7"/>
        <v>20255002</v>
      </c>
      <c r="G46" s="42">
        <f t="shared" si="8"/>
        <v>21566058</v>
      </c>
    </row>
    <row r="47" spans="1:9" x14ac:dyDescent="0.25">
      <c r="A47" s="42" t="str">
        <f t="shared" si="3"/>
        <v>CARTAGENA</v>
      </c>
      <c r="B47" s="41">
        <f t="shared" si="4"/>
        <v>25520390</v>
      </c>
      <c r="C47" s="41">
        <f t="shared" si="5"/>
        <v>26770218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18863541</v>
      </c>
      <c r="G47" s="42">
        <f t="shared" si="8"/>
        <v>18724782</v>
      </c>
    </row>
    <row r="48" spans="1:9" x14ac:dyDescent="0.25">
      <c r="A48" s="42" t="str">
        <f t="shared" si="3"/>
        <v>CASTELLON</v>
      </c>
      <c r="B48" s="41">
        <f t="shared" si="4"/>
        <v>13257604</v>
      </c>
      <c r="C48" s="41">
        <f t="shared" si="5"/>
        <v>13372753</v>
      </c>
      <c r="D48" s="41">
        <f t="shared" si="6"/>
        <v>13</v>
      </c>
      <c r="E48" s="42" t="str">
        <f t="shared" si="2"/>
        <v>BALEARES</v>
      </c>
      <c r="F48" s="42">
        <f t="shared" si="7"/>
        <v>14295510</v>
      </c>
      <c r="G48" s="42">
        <f t="shared" si="8"/>
        <v>13027304</v>
      </c>
    </row>
    <row r="49" spans="1:7" x14ac:dyDescent="0.25">
      <c r="A49" s="42" t="str">
        <f t="shared" si="3"/>
        <v>CEUTA</v>
      </c>
      <c r="B49" s="41">
        <f t="shared" si="4"/>
        <v>1922574</v>
      </c>
      <c r="C49" s="41">
        <f t="shared" si="5"/>
        <v>1543459</v>
      </c>
      <c r="D49" s="41">
        <f t="shared" si="6"/>
        <v>25</v>
      </c>
      <c r="E49" s="42" t="str">
        <f t="shared" si="2"/>
        <v>A CORUÑA</v>
      </c>
      <c r="F49" s="42">
        <f t="shared" si="7"/>
        <v>13351275</v>
      </c>
      <c r="G49" s="42">
        <f t="shared" si="8"/>
        <v>13986830</v>
      </c>
    </row>
    <row r="50" spans="1:7" x14ac:dyDescent="0.25">
      <c r="A50" s="42" t="str">
        <f t="shared" si="3"/>
        <v>FERROL-SAN CIBRAO</v>
      </c>
      <c r="B50" s="41">
        <f t="shared" si="4"/>
        <v>10203897</v>
      </c>
      <c r="C50" s="41">
        <f t="shared" si="5"/>
        <v>9678537</v>
      </c>
      <c r="D50" s="41">
        <f t="shared" si="6"/>
        <v>14</v>
      </c>
      <c r="E50" s="42" t="str">
        <f t="shared" si="2"/>
        <v>CASTELLON</v>
      </c>
      <c r="F50" s="42">
        <f t="shared" si="7"/>
        <v>13257604</v>
      </c>
      <c r="G50" s="42">
        <f t="shared" si="8"/>
        <v>13372753</v>
      </c>
    </row>
    <row r="51" spans="1:7" x14ac:dyDescent="0.25">
      <c r="A51" s="42" t="str">
        <f t="shared" si="3"/>
        <v>GIJON</v>
      </c>
      <c r="B51" s="41">
        <f t="shared" si="4"/>
        <v>20255002</v>
      </c>
      <c r="C51" s="41">
        <f t="shared" si="5"/>
        <v>21566058</v>
      </c>
      <c r="D51" s="41">
        <f t="shared" si="6"/>
        <v>9</v>
      </c>
      <c r="E51" s="42" t="str">
        <f t="shared" si="2"/>
        <v>FERROL-SAN CIBRAO</v>
      </c>
      <c r="F51" s="42">
        <f t="shared" si="7"/>
        <v>10203897</v>
      </c>
      <c r="G51" s="42">
        <f t="shared" si="8"/>
        <v>9678537</v>
      </c>
    </row>
    <row r="52" spans="1:7" x14ac:dyDescent="0.25">
      <c r="A52" s="42" t="str">
        <f t="shared" si="3"/>
        <v>HUELVA</v>
      </c>
      <c r="B52" s="41">
        <f t="shared" si="4"/>
        <v>21460012</v>
      </c>
      <c r="C52" s="41">
        <f t="shared" si="5"/>
        <v>20905260</v>
      </c>
      <c r="D52" s="41">
        <f t="shared" si="6"/>
        <v>8</v>
      </c>
      <c r="E52" s="42" t="str">
        <f t="shared" si="2"/>
        <v>ALMERIA</v>
      </c>
      <c r="F52" s="42">
        <f t="shared" si="7"/>
        <v>6547057</v>
      </c>
      <c r="G52" s="42">
        <f t="shared" si="8"/>
        <v>6852053</v>
      </c>
    </row>
    <row r="53" spans="1:7" x14ac:dyDescent="0.25">
      <c r="A53" s="42" t="str">
        <f t="shared" si="3"/>
        <v>LAS PALMAS</v>
      </c>
      <c r="B53" s="41">
        <f t="shared" si="4"/>
        <v>23719668</v>
      </c>
      <c r="C53" s="41">
        <f t="shared" si="5"/>
        <v>22768814</v>
      </c>
      <c r="D53" s="41">
        <f t="shared" si="6"/>
        <v>7</v>
      </c>
      <c r="E53" s="42" t="str">
        <f t="shared" si="2"/>
        <v>MALAGA</v>
      </c>
      <c r="F53" s="42">
        <f t="shared" si="7"/>
        <v>6070014</v>
      </c>
      <c r="G53" s="42">
        <f t="shared" si="8"/>
        <v>4664642</v>
      </c>
    </row>
    <row r="54" spans="1:7" x14ac:dyDescent="0.25">
      <c r="A54" s="42" t="str">
        <f t="shared" si="3"/>
        <v>MALAGA</v>
      </c>
      <c r="B54" s="41">
        <f t="shared" si="4"/>
        <v>6070014</v>
      </c>
      <c r="C54" s="41">
        <f t="shared" si="5"/>
        <v>4664642</v>
      </c>
      <c r="D54" s="41">
        <f t="shared" si="6"/>
        <v>16</v>
      </c>
      <c r="E54" s="42" t="str">
        <f t="shared" si="2"/>
        <v>AVILES</v>
      </c>
      <c r="F54" s="42">
        <f t="shared" si="7"/>
        <v>5917754</v>
      </c>
      <c r="G54" s="42">
        <f t="shared" si="8"/>
        <v>4948704</v>
      </c>
    </row>
    <row r="55" spans="1:7" x14ac:dyDescent="0.25">
      <c r="A55" s="42" t="str">
        <f t="shared" si="3"/>
        <v>MARIN Y RIA DE PONTEVEDRA</v>
      </c>
      <c r="B55" s="41">
        <f t="shared" si="4"/>
        <v>1759075</v>
      </c>
      <c r="C55" s="41">
        <f t="shared" si="5"/>
        <v>1849467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5856385</v>
      </c>
      <c r="G55" s="42">
        <f t="shared" si="8"/>
        <v>6636688</v>
      </c>
    </row>
    <row r="56" spans="1:7" x14ac:dyDescent="0.25">
      <c r="A56" s="42" t="str">
        <f t="shared" si="3"/>
        <v>MELILLA</v>
      </c>
      <c r="B56" s="41">
        <f t="shared" si="4"/>
        <v>810740</v>
      </c>
      <c r="C56" s="41">
        <f t="shared" si="5"/>
        <v>801291</v>
      </c>
      <c r="D56" s="41">
        <f t="shared" si="6"/>
        <v>28</v>
      </c>
      <c r="E56" s="42" t="str">
        <f t="shared" si="2"/>
        <v>BAHIA DE CADIZ</v>
      </c>
      <c r="F56" s="42">
        <f t="shared" si="9"/>
        <v>5760648</v>
      </c>
      <c r="G56" s="42">
        <f t="shared" si="8"/>
        <v>5702370</v>
      </c>
    </row>
    <row r="57" spans="1:7" x14ac:dyDescent="0.25">
      <c r="A57" s="42" t="str">
        <f t="shared" si="3"/>
        <v>MOTRIL</v>
      </c>
      <c r="B57" s="41">
        <f t="shared" si="4"/>
        <v>2853726</v>
      </c>
      <c r="C57" s="41">
        <f t="shared" si="5"/>
        <v>2761812</v>
      </c>
      <c r="D57" s="41">
        <f t="shared" si="6"/>
        <v>24</v>
      </c>
      <c r="E57" s="42" t="str">
        <f t="shared" si="2"/>
        <v>PASAIA</v>
      </c>
      <c r="F57" s="42">
        <f t="shared" si="9"/>
        <v>5451553</v>
      </c>
      <c r="G57" s="42">
        <f t="shared" si="8"/>
        <v>5360492</v>
      </c>
    </row>
    <row r="58" spans="1:7" x14ac:dyDescent="0.25">
      <c r="A58" s="42" t="str">
        <f t="shared" si="3"/>
        <v>PASAIA</v>
      </c>
      <c r="B58" s="41">
        <f t="shared" si="4"/>
        <v>5451553</v>
      </c>
      <c r="C58" s="41">
        <f t="shared" si="5"/>
        <v>5360492</v>
      </c>
      <c r="D58" s="41">
        <f t="shared" si="6"/>
        <v>20</v>
      </c>
      <c r="E58" s="42" t="str">
        <f t="shared" si="2"/>
        <v>SEVILLA</v>
      </c>
      <c r="F58" s="42">
        <f t="shared" si="9"/>
        <v>5281064</v>
      </c>
      <c r="G58" s="42">
        <f t="shared" si="8"/>
        <v>4857393</v>
      </c>
    </row>
    <row r="59" spans="1:7" x14ac:dyDescent="0.25">
      <c r="A59" s="42" t="str">
        <f t="shared" si="3"/>
        <v>SANTA CRUZ DE TENERIFE</v>
      </c>
      <c r="B59" s="41">
        <f t="shared" si="4"/>
        <v>18863541</v>
      </c>
      <c r="C59" s="41">
        <f t="shared" si="5"/>
        <v>18724782</v>
      </c>
      <c r="D59" s="41">
        <f t="shared" si="6"/>
        <v>10</v>
      </c>
      <c r="E59" s="42" t="str">
        <f t="shared" si="2"/>
        <v>VIGO</v>
      </c>
      <c r="F59" s="42">
        <f t="shared" si="9"/>
        <v>4724114</v>
      </c>
      <c r="G59" s="42">
        <f t="shared" si="8"/>
        <v>4252290</v>
      </c>
    </row>
    <row r="60" spans="1:7" x14ac:dyDescent="0.25">
      <c r="A60" s="42" t="str">
        <f t="shared" si="3"/>
        <v>SANTANDER</v>
      </c>
      <c r="B60" s="41">
        <f t="shared" si="4"/>
        <v>5856385</v>
      </c>
      <c r="C60" s="41">
        <f t="shared" si="5"/>
        <v>6636688</v>
      </c>
      <c r="D60" s="41">
        <f t="shared" si="6"/>
        <v>18</v>
      </c>
      <c r="E60" s="42" t="str">
        <f t="shared" si="2"/>
        <v>ALICANTE</v>
      </c>
      <c r="F60" s="42">
        <f t="shared" si="9"/>
        <v>3653117</v>
      </c>
      <c r="G60" s="42">
        <f t="shared" si="8"/>
        <v>3493935</v>
      </c>
    </row>
    <row r="61" spans="1:7" x14ac:dyDescent="0.25">
      <c r="A61" s="42" t="str">
        <f t="shared" si="3"/>
        <v>SEVILLA</v>
      </c>
      <c r="B61" s="41">
        <f t="shared" si="4"/>
        <v>5281064</v>
      </c>
      <c r="C61" s="41">
        <f t="shared" si="5"/>
        <v>4857393</v>
      </c>
      <c r="D61" s="41">
        <f t="shared" si="6"/>
        <v>21</v>
      </c>
      <c r="E61" s="42" t="str">
        <f t="shared" si="2"/>
        <v>MOTRIL</v>
      </c>
      <c r="F61" s="42">
        <f t="shared" si="9"/>
        <v>2853726</v>
      </c>
      <c r="G61" s="42">
        <f t="shared" si="8"/>
        <v>2761812</v>
      </c>
    </row>
    <row r="62" spans="1:7" x14ac:dyDescent="0.25">
      <c r="A62" s="42" t="str">
        <f t="shared" si="3"/>
        <v>TARRAGONA</v>
      </c>
      <c r="B62" s="41">
        <f t="shared" si="4"/>
        <v>31327848</v>
      </c>
      <c r="C62" s="41">
        <f t="shared" si="5"/>
        <v>30986590</v>
      </c>
      <c r="D62" s="41">
        <f t="shared" si="6"/>
        <v>5</v>
      </c>
      <c r="E62" s="42" t="str">
        <f t="shared" si="2"/>
        <v>CEUTA</v>
      </c>
      <c r="F62" s="42">
        <f t="shared" si="9"/>
        <v>1922574</v>
      </c>
      <c r="G62" s="42">
        <f t="shared" si="8"/>
        <v>1543459</v>
      </c>
    </row>
    <row r="63" spans="1:7" x14ac:dyDescent="0.25">
      <c r="A63" s="42" t="str">
        <f t="shared" si="3"/>
        <v>VALENCIA</v>
      </c>
      <c r="B63" s="41">
        <f t="shared" si="4"/>
        <v>47285771</v>
      </c>
      <c r="C63" s="41">
        <f t="shared" si="5"/>
        <v>40862005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1759075</v>
      </c>
      <c r="G63" s="42">
        <f t="shared" si="8"/>
        <v>1849467</v>
      </c>
    </row>
    <row r="64" spans="1:7" x14ac:dyDescent="0.25">
      <c r="A64" s="42" t="str">
        <f t="shared" si="3"/>
        <v>VIGO</v>
      </c>
      <c r="B64" s="41">
        <f t="shared" si="4"/>
        <v>4724114</v>
      </c>
      <c r="C64" s="41">
        <f t="shared" si="5"/>
        <v>4252290</v>
      </c>
      <c r="D64" s="41">
        <f t="shared" si="6"/>
        <v>22</v>
      </c>
      <c r="E64" s="42" t="str">
        <f t="shared" si="2"/>
        <v>VILAGARCIA</v>
      </c>
      <c r="F64" s="42">
        <f t="shared" si="9"/>
        <v>1193917</v>
      </c>
      <c r="G64" s="42">
        <f t="shared" si="8"/>
        <v>1184134</v>
      </c>
    </row>
    <row r="65" spans="1:7" x14ac:dyDescent="0.25">
      <c r="A65" s="42" t="str">
        <f t="shared" si="3"/>
        <v>VILAGARCIA</v>
      </c>
      <c r="B65" s="41">
        <f t="shared" si="4"/>
        <v>1193917</v>
      </c>
      <c r="C65" s="41">
        <f t="shared" si="5"/>
        <v>1184134</v>
      </c>
      <c r="D65" s="41">
        <f t="shared" si="6"/>
        <v>27</v>
      </c>
      <c r="E65" s="42" t="str">
        <f t="shared" si="2"/>
        <v>MELILLA</v>
      </c>
      <c r="F65" s="42">
        <f t="shared" si="9"/>
        <v>810740</v>
      </c>
      <c r="G65" s="42">
        <f t="shared" si="8"/>
        <v>801291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L6" sqref="L6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776714</v>
      </c>
      <c r="C7" s="37">
        <v>680146</v>
      </c>
      <c r="D7" s="37">
        <v>8533758</v>
      </c>
      <c r="E7" s="37">
        <v>8205047</v>
      </c>
      <c r="F7" s="10">
        <f>((E7*100)/D7)-100</f>
        <v>-3.8518903395198265</v>
      </c>
      <c r="G7" s="1"/>
      <c r="H7" s="1"/>
      <c r="I7" s="1"/>
    </row>
    <row r="8" spans="1:12" x14ac:dyDescent="0.25">
      <c r="A8" s="11" t="s">
        <v>42</v>
      </c>
      <c r="B8" s="38">
        <v>17304</v>
      </c>
      <c r="C8" s="38">
        <v>15207</v>
      </c>
      <c r="D8" s="38">
        <v>151912</v>
      </c>
      <c r="E8" s="38">
        <v>189406</v>
      </c>
      <c r="F8" s="13">
        <f t="shared" ref="F8:F35" si="0">((E8*100)/D8)-100</f>
        <v>24.681394491547735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9479</v>
      </c>
      <c r="E9" s="37">
        <v>6613</v>
      </c>
      <c r="F9" s="10">
        <f t="shared" si="0"/>
        <v>-30.235256883637518</v>
      </c>
      <c r="G9" s="1"/>
      <c r="H9" s="1"/>
      <c r="I9" s="1"/>
    </row>
    <row r="10" spans="1:12" x14ac:dyDescent="0.25">
      <c r="A10" s="11" t="s">
        <v>44</v>
      </c>
      <c r="B10" s="38">
        <v>76408</v>
      </c>
      <c r="C10" s="38">
        <v>81160</v>
      </c>
      <c r="D10" s="38">
        <v>740095</v>
      </c>
      <c r="E10" s="38">
        <v>814455</v>
      </c>
      <c r="F10" s="13">
        <f t="shared" si="0"/>
        <v>10.047358785020847</v>
      </c>
      <c r="G10" s="1"/>
      <c r="H10" s="1"/>
      <c r="I10" s="1"/>
    </row>
    <row r="11" spans="1:12" x14ac:dyDescent="0.25">
      <c r="A11" s="8" t="s">
        <v>45</v>
      </c>
      <c r="B11" s="37">
        <v>1591566</v>
      </c>
      <c r="C11" s="37">
        <v>1630238</v>
      </c>
      <c r="D11" s="37">
        <v>21447071</v>
      </c>
      <c r="E11" s="37">
        <v>20262632</v>
      </c>
      <c r="F11" s="10">
        <f t="shared" si="0"/>
        <v>-5.5226142534801141</v>
      </c>
      <c r="G11" s="1"/>
      <c r="H11" s="1"/>
      <c r="I11" s="1"/>
    </row>
    <row r="12" spans="1:12" x14ac:dyDescent="0.25">
      <c r="A12" s="11" t="s">
        <v>46</v>
      </c>
      <c r="B12" s="38">
        <v>7738</v>
      </c>
      <c r="C12" s="38">
        <v>7501</v>
      </c>
      <c r="D12" s="38">
        <v>107985</v>
      </c>
      <c r="E12" s="38">
        <v>73815</v>
      </c>
      <c r="F12" s="13">
        <f t="shared" si="0"/>
        <v>-31.643283789415193</v>
      </c>
      <c r="G12" s="1"/>
      <c r="H12" s="1"/>
      <c r="I12" s="1"/>
    </row>
    <row r="13" spans="1:12" x14ac:dyDescent="0.25">
      <c r="A13" s="8" t="s">
        <v>47</v>
      </c>
      <c r="B13" s="37">
        <v>156254</v>
      </c>
      <c r="C13" s="37">
        <v>121653</v>
      </c>
      <c r="D13" s="37">
        <v>2030682</v>
      </c>
      <c r="E13" s="37">
        <v>2169278</v>
      </c>
      <c r="F13" s="10">
        <f t="shared" si="0"/>
        <v>6.8250961992079482</v>
      </c>
      <c r="G13" s="1"/>
      <c r="H13" s="1"/>
      <c r="I13" s="1"/>
    </row>
    <row r="14" spans="1:12" x14ac:dyDescent="0.25">
      <c r="A14" s="11" t="s">
        <v>48</v>
      </c>
      <c r="B14" s="38">
        <v>1056075</v>
      </c>
      <c r="C14" s="38">
        <v>1087875</v>
      </c>
      <c r="D14" s="38">
        <v>12530921</v>
      </c>
      <c r="E14" s="38">
        <v>10536375</v>
      </c>
      <c r="F14" s="13">
        <f t="shared" si="0"/>
        <v>-15.916994449170971</v>
      </c>
      <c r="G14" s="1"/>
      <c r="H14" s="1"/>
      <c r="I14" s="1"/>
    </row>
    <row r="15" spans="1:12" x14ac:dyDescent="0.25">
      <c r="A15" s="8" t="s">
        <v>49</v>
      </c>
      <c r="B15" s="37">
        <v>1558330</v>
      </c>
      <c r="C15" s="37">
        <v>2025048</v>
      </c>
      <c r="D15" s="37">
        <v>19684508</v>
      </c>
      <c r="E15" s="37">
        <v>22289779</v>
      </c>
      <c r="F15" s="10">
        <f t="shared" si="0"/>
        <v>13.235133943911634</v>
      </c>
      <c r="G15" s="1"/>
      <c r="H15" s="1"/>
      <c r="I15" s="1"/>
    </row>
    <row r="16" spans="1:12" x14ac:dyDescent="0.25">
      <c r="A16" s="11" t="s">
        <v>50</v>
      </c>
      <c r="B16" s="38">
        <v>1871480</v>
      </c>
      <c r="C16" s="38">
        <v>1706588</v>
      </c>
      <c r="D16" s="38">
        <v>20847754</v>
      </c>
      <c r="E16" s="38">
        <v>19348682</v>
      </c>
      <c r="F16" s="13">
        <f t="shared" si="0"/>
        <v>-7.19056834611537</v>
      </c>
      <c r="G16" s="1"/>
      <c r="H16" s="1"/>
      <c r="I16" s="1"/>
    </row>
    <row r="17" spans="1:9" x14ac:dyDescent="0.25">
      <c r="A17" s="8" t="s">
        <v>51</v>
      </c>
      <c r="B17" s="37">
        <v>689571</v>
      </c>
      <c r="C17" s="37">
        <v>838725</v>
      </c>
      <c r="D17" s="37">
        <v>8949177</v>
      </c>
      <c r="E17" s="37">
        <v>8120272</v>
      </c>
      <c r="F17" s="10">
        <f t="shared" si="0"/>
        <v>-9.2623601030575173</v>
      </c>
      <c r="G17" s="1"/>
      <c r="H17" s="1"/>
      <c r="I17" s="1"/>
    </row>
    <row r="18" spans="1:9" x14ac:dyDescent="0.25">
      <c r="A18" s="11" t="s">
        <v>52</v>
      </c>
      <c r="B18" s="38">
        <v>58082</v>
      </c>
      <c r="C18" s="38">
        <v>58783</v>
      </c>
      <c r="D18" s="38">
        <v>611010</v>
      </c>
      <c r="E18" s="38">
        <v>964503</v>
      </c>
      <c r="F18" s="13">
        <f t="shared" si="0"/>
        <v>57.853881278538807</v>
      </c>
      <c r="G18" s="1"/>
      <c r="H18" s="1"/>
      <c r="I18" s="1"/>
    </row>
    <row r="19" spans="1:9" x14ac:dyDescent="0.25">
      <c r="A19" s="8" t="s">
        <v>53</v>
      </c>
      <c r="B19" s="37">
        <v>86146</v>
      </c>
      <c r="C19" s="37">
        <v>75120</v>
      </c>
      <c r="D19" s="37">
        <v>822346</v>
      </c>
      <c r="E19" s="37">
        <v>936920</v>
      </c>
      <c r="F19" s="10">
        <f t="shared" si="0"/>
        <v>13.932578257813617</v>
      </c>
      <c r="G19" s="1"/>
      <c r="H19" s="1"/>
      <c r="I19" s="1"/>
    </row>
    <row r="20" spans="1:9" x14ac:dyDescent="0.25">
      <c r="A20" s="11" t="s">
        <v>54</v>
      </c>
      <c r="B20" s="38">
        <v>150900</v>
      </c>
      <c r="C20" s="38">
        <v>105681</v>
      </c>
      <c r="D20" s="38">
        <v>1418466</v>
      </c>
      <c r="E20" s="38">
        <v>1356232</v>
      </c>
      <c r="F20" s="13">
        <f t="shared" si="0"/>
        <v>-4.3874157011870523</v>
      </c>
      <c r="G20" s="1"/>
      <c r="H20" s="1"/>
      <c r="I20" s="1"/>
    </row>
    <row r="21" spans="1:9" x14ac:dyDescent="0.25">
      <c r="A21" s="8" t="s">
        <v>55</v>
      </c>
      <c r="B21" s="37">
        <v>1577599</v>
      </c>
      <c r="C21" s="37">
        <v>1655938</v>
      </c>
      <c r="D21" s="37">
        <v>12927243</v>
      </c>
      <c r="E21" s="37">
        <v>13381338</v>
      </c>
      <c r="F21" s="10">
        <f t="shared" si="0"/>
        <v>3.5126979511408649</v>
      </c>
      <c r="G21" s="1"/>
      <c r="H21" s="1"/>
      <c r="I21" s="1"/>
    </row>
    <row r="22" spans="1:9" x14ac:dyDescent="0.25">
      <c r="A22" s="11" t="s">
        <v>56</v>
      </c>
      <c r="B22" s="38">
        <v>394567</v>
      </c>
      <c r="C22" s="38">
        <v>377805</v>
      </c>
      <c r="D22" s="38">
        <v>4792965</v>
      </c>
      <c r="E22" s="38">
        <v>4833722</v>
      </c>
      <c r="F22" s="13">
        <f t="shared" si="0"/>
        <v>0.85035046156188798</v>
      </c>
      <c r="G22" s="1"/>
      <c r="H22" s="1"/>
      <c r="I22" s="1"/>
    </row>
    <row r="23" spans="1:9" x14ac:dyDescent="0.25">
      <c r="A23" s="8" t="s">
        <v>57</v>
      </c>
      <c r="B23" s="37">
        <v>3068</v>
      </c>
      <c r="C23" s="37">
        <v>17322</v>
      </c>
      <c r="D23" s="37">
        <v>75928</v>
      </c>
      <c r="E23" s="37">
        <v>66448</v>
      </c>
      <c r="F23" s="10">
        <f t="shared" si="0"/>
        <v>-12.485512590875572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3</v>
      </c>
      <c r="E24" s="38">
        <v>10</v>
      </c>
      <c r="F24" s="17">
        <f t="shared" si="0"/>
        <v>233.33333333333331</v>
      </c>
      <c r="G24" s="1"/>
      <c r="H24" s="1"/>
      <c r="I24" s="1"/>
    </row>
    <row r="25" spans="1:9" x14ac:dyDescent="0.25">
      <c r="A25" s="8" t="s">
        <v>59</v>
      </c>
      <c r="B25" s="37">
        <v>8476</v>
      </c>
      <c r="C25" s="37">
        <v>5142</v>
      </c>
      <c r="D25" s="37">
        <v>74088</v>
      </c>
      <c r="E25" s="37">
        <v>74447</v>
      </c>
      <c r="F25" s="10">
        <f t="shared" si="0"/>
        <v>0.4845589029262527</v>
      </c>
      <c r="G25" s="1"/>
      <c r="H25" s="1"/>
      <c r="I25" s="1"/>
    </row>
    <row r="26" spans="1:9" x14ac:dyDescent="0.25">
      <c r="A26" s="11" t="s">
        <v>60</v>
      </c>
      <c r="B26" s="38">
        <v>146390</v>
      </c>
      <c r="C26" s="38">
        <v>100572</v>
      </c>
      <c r="D26" s="38">
        <v>1320118</v>
      </c>
      <c r="E26" s="38">
        <v>1422384</v>
      </c>
      <c r="F26" s="13">
        <f t="shared" si="0"/>
        <v>7.7467317315573325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773092</v>
      </c>
      <c r="C28" s="38">
        <v>796964</v>
      </c>
      <c r="D28" s="38">
        <v>9558027</v>
      </c>
      <c r="E28" s="38">
        <v>9542821</v>
      </c>
      <c r="F28" s="13">
        <f t="shared" si="0"/>
        <v>-0.15909141081104394</v>
      </c>
      <c r="G28" s="1"/>
      <c r="H28" s="1"/>
      <c r="I28" s="1"/>
    </row>
    <row r="29" spans="1:9" x14ac:dyDescent="0.25">
      <c r="A29" s="8" t="s">
        <v>63</v>
      </c>
      <c r="B29" s="37">
        <v>9027</v>
      </c>
      <c r="C29" s="37">
        <v>28050</v>
      </c>
      <c r="D29" s="37">
        <v>277558</v>
      </c>
      <c r="E29" s="37">
        <v>425652</v>
      </c>
      <c r="F29" s="10">
        <f t="shared" si="0"/>
        <v>53.356055310962034</v>
      </c>
      <c r="G29" s="1"/>
      <c r="H29" s="1"/>
      <c r="I29" s="1"/>
    </row>
    <row r="30" spans="1:9" x14ac:dyDescent="0.25">
      <c r="A30" s="11" t="s">
        <v>64</v>
      </c>
      <c r="B30" s="38">
        <v>39358</v>
      </c>
      <c r="C30" s="38">
        <v>29046</v>
      </c>
      <c r="D30" s="38">
        <v>364271</v>
      </c>
      <c r="E30" s="38">
        <v>358727</v>
      </c>
      <c r="F30" s="13">
        <f t="shared" si="0"/>
        <v>-1.5219438275349972</v>
      </c>
      <c r="G30" s="1"/>
      <c r="H30" s="1"/>
      <c r="I30" s="1"/>
    </row>
    <row r="31" spans="1:9" x14ac:dyDescent="0.25">
      <c r="A31" s="8" t="s">
        <v>65</v>
      </c>
      <c r="B31" s="37">
        <v>1468982</v>
      </c>
      <c r="C31" s="37">
        <v>1718359</v>
      </c>
      <c r="D31" s="37">
        <v>17906990</v>
      </c>
      <c r="E31" s="37">
        <v>18646119</v>
      </c>
      <c r="F31" s="10">
        <f t="shared" si="0"/>
        <v>4.1276004509970647</v>
      </c>
      <c r="G31" s="1"/>
      <c r="H31" s="1"/>
      <c r="I31" s="1"/>
    </row>
    <row r="32" spans="1:9" x14ac:dyDescent="0.25">
      <c r="A32" s="11" t="s">
        <v>66</v>
      </c>
      <c r="B32" s="38">
        <v>71874</v>
      </c>
      <c r="C32" s="38">
        <v>460416</v>
      </c>
      <c r="D32" s="38">
        <v>1380287</v>
      </c>
      <c r="E32" s="38">
        <v>4355962</v>
      </c>
      <c r="F32" s="13">
        <f t="shared" si="0"/>
        <v>215.58378800930529</v>
      </c>
      <c r="G32" s="1"/>
      <c r="H32" s="1"/>
      <c r="I32" s="1"/>
    </row>
    <row r="33" spans="1:9" x14ac:dyDescent="0.25">
      <c r="A33" s="8" t="s">
        <v>67</v>
      </c>
      <c r="B33" s="37">
        <v>4955</v>
      </c>
      <c r="C33" s="37">
        <v>0</v>
      </c>
      <c r="D33" s="37">
        <v>64547</v>
      </c>
      <c r="E33" s="37">
        <v>89225</v>
      </c>
      <c r="F33" s="10">
        <f t="shared" si="0"/>
        <v>38.232605698173415</v>
      </c>
      <c r="G33" s="1"/>
      <c r="H33" s="1"/>
      <c r="I33" s="1"/>
    </row>
    <row r="34" spans="1:9" x14ac:dyDescent="0.25">
      <c r="A34" s="11" t="s">
        <v>68</v>
      </c>
      <c r="B34" s="38">
        <v>37871</v>
      </c>
      <c r="C34" s="38">
        <v>14900</v>
      </c>
      <c r="D34" s="38">
        <v>365514</v>
      </c>
      <c r="E34" s="38">
        <v>334244</v>
      </c>
      <c r="F34" s="13">
        <f t="shared" si="0"/>
        <v>-8.5550758657671082</v>
      </c>
      <c r="G34" s="1"/>
      <c r="H34" s="1"/>
      <c r="I34" s="1"/>
    </row>
    <row r="35" spans="1:9" x14ac:dyDescent="0.25">
      <c r="A35" s="14" t="s">
        <v>69</v>
      </c>
      <c r="B35" s="15">
        <f>SUM(B7:B34)</f>
        <v>12631827</v>
      </c>
      <c r="C35" s="15">
        <f t="shared" ref="C35:E35" si="1">SUM(C7:C34)</f>
        <v>13638239</v>
      </c>
      <c r="D35" s="15">
        <f t="shared" si="1"/>
        <v>146992703</v>
      </c>
      <c r="E35" s="15">
        <f t="shared" si="1"/>
        <v>148805108</v>
      </c>
      <c r="F35" s="16">
        <f t="shared" si="0"/>
        <v>1.2329897763700615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8205047</v>
      </c>
      <c r="C38" s="41">
        <f>D7</f>
        <v>8533758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BILBAO</v>
      </c>
      <c r="F38" s="42">
        <f>LOOKUP(E38,$A$38:$A$65,$B$38:$B$65)</f>
        <v>22289779</v>
      </c>
      <c r="G38" s="42">
        <f>LOOKUP(E38,$A$38:$A$65,$C$38:$C$65)</f>
        <v>19684508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189406</v>
      </c>
      <c r="C39" s="41">
        <f t="shared" ref="C39:C65" si="5">D8</f>
        <v>151912</v>
      </c>
      <c r="D39" s="41">
        <f t="shared" ref="D39:D65" si="6">_xlfn.RANK.EQ(B39,$B$38:$B$65)+COUNTIF($B$38:$B$65,B39)-1</f>
        <v>21</v>
      </c>
      <c r="E39" s="42" t="str">
        <f t="shared" si="2"/>
        <v>BAHIA DE ALGECIRAS</v>
      </c>
      <c r="F39" s="42">
        <f t="shared" ref="F39:F54" si="7">LOOKUP(E39,$A$38:$A$65,$B$38:$B$65)</f>
        <v>20262632</v>
      </c>
      <c r="G39" s="42">
        <f t="shared" ref="G39:G65" si="8">LOOKUP(E39,$A$38:$A$65,$C$38:$C$65)</f>
        <v>21447071</v>
      </c>
    </row>
    <row r="40" spans="1:9" x14ac:dyDescent="0.25">
      <c r="A40" s="42" t="str">
        <f t="shared" si="3"/>
        <v>ALMERIA</v>
      </c>
      <c r="B40" s="41">
        <f t="shared" si="4"/>
        <v>6613</v>
      </c>
      <c r="C40" s="41">
        <f t="shared" si="5"/>
        <v>9479</v>
      </c>
      <c r="D40" s="41">
        <f t="shared" si="6"/>
        <v>26</v>
      </c>
      <c r="E40" s="42" t="str">
        <f t="shared" si="2"/>
        <v>CARTAGENA</v>
      </c>
      <c r="F40" s="42">
        <f t="shared" si="7"/>
        <v>19348682</v>
      </c>
      <c r="G40" s="42">
        <f t="shared" si="8"/>
        <v>20847754</v>
      </c>
    </row>
    <row r="41" spans="1:9" x14ac:dyDescent="0.25">
      <c r="A41" s="42" t="str">
        <f t="shared" si="3"/>
        <v>AVILES</v>
      </c>
      <c r="B41" s="41">
        <f t="shared" si="4"/>
        <v>814455</v>
      </c>
      <c r="C41" s="41">
        <f t="shared" si="5"/>
        <v>740095</v>
      </c>
      <c r="D41" s="41">
        <f t="shared" si="6"/>
        <v>17</v>
      </c>
      <c r="E41" s="42" t="str">
        <f t="shared" si="2"/>
        <v>TARRAGONA</v>
      </c>
      <c r="F41" s="42">
        <f t="shared" si="7"/>
        <v>18646119</v>
      </c>
      <c r="G41" s="42">
        <f t="shared" si="8"/>
        <v>17906990</v>
      </c>
    </row>
    <row r="42" spans="1:9" x14ac:dyDescent="0.25">
      <c r="A42" s="42" t="str">
        <f t="shared" si="3"/>
        <v>BAHIA DE ALGECIRAS</v>
      </c>
      <c r="B42" s="41">
        <f t="shared" si="4"/>
        <v>20262632</v>
      </c>
      <c r="C42" s="41">
        <f t="shared" si="5"/>
        <v>21447071</v>
      </c>
      <c r="D42" s="41">
        <f t="shared" si="6"/>
        <v>2</v>
      </c>
      <c r="E42" s="42" t="str">
        <f t="shared" si="2"/>
        <v>HUELVA</v>
      </c>
      <c r="F42" s="42">
        <f t="shared" si="7"/>
        <v>13381338</v>
      </c>
      <c r="G42" s="42">
        <f t="shared" si="8"/>
        <v>12927243</v>
      </c>
    </row>
    <row r="43" spans="1:9" x14ac:dyDescent="0.25">
      <c r="A43" s="42" t="str">
        <f t="shared" si="3"/>
        <v>BAHIA DE CADIZ</v>
      </c>
      <c r="B43" s="41">
        <f t="shared" si="4"/>
        <v>73815</v>
      </c>
      <c r="C43" s="41">
        <f t="shared" si="5"/>
        <v>107985</v>
      </c>
      <c r="D43" s="41">
        <f t="shared" si="6"/>
        <v>24</v>
      </c>
      <c r="E43" s="42" t="str">
        <f t="shared" si="2"/>
        <v>BARCELONA</v>
      </c>
      <c r="F43" s="42">
        <f t="shared" si="7"/>
        <v>10536375</v>
      </c>
      <c r="G43" s="42">
        <f t="shared" si="8"/>
        <v>12530921</v>
      </c>
    </row>
    <row r="44" spans="1:9" x14ac:dyDescent="0.25">
      <c r="A44" s="42" t="str">
        <f t="shared" si="3"/>
        <v>BALEARES</v>
      </c>
      <c r="B44" s="41">
        <f t="shared" si="4"/>
        <v>2169278</v>
      </c>
      <c r="C44" s="41">
        <f t="shared" si="5"/>
        <v>2030682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9542821</v>
      </c>
      <c r="G44" s="42">
        <f t="shared" si="8"/>
        <v>9558027</v>
      </c>
    </row>
    <row r="45" spans="1:9" x14ac:dyDescent="0.25">
      <c r="A45" s="42" t="str">
        <f t="shared" si="3"/>
        <v>BARCELONA</v>
      </c>
      <c r="B45" s="41">
        <f t="shared" si="4"/>
        <v>10536375</v>
      </c>
      <c r="C45" s="41">
        <f t="shared" si="5"/>
        <v>12530921</v>
      </c>
      <c r="D45" s="41">
        <f t="shared" si="6"/>
        <v>6</v>
      </c>
      <c r="E45" s="42" t="str">
        <f t="shared" si="2"/>
        <v>A CORUÑA</v>
      </c>
      <c r="F45" s="42">
        <f t="shared" si="7"/>
        <v>8205047</v>
      </c>
      <c r="G45" s="42">
        <f t="shared" si="8"/>
        <v>8533758</v>
      </c>
    </row>
    <row r="46" spans="1:9" x14ac:dyDescent="0.25">
      <c r="A46" s="42" t="str">
        <f t="shared" si="3"/>
        <v>BILBAO</v>
      </c>
      <c r="B46" s="41">
        <f t="shared" si="4"/>
        <v>22289779</v>
      </c>
      <c r="C46" s="41">
        <f t="shared" si="5"/>
        <v>19684508</v>
      </c>
      <c r="D46" s="41">
        <f t="shared" si="6"/>
        <v>1</v>
      </c>
      <c r="E46" s="42" t="str">
        <f t="shared" si="2"/>
        <v>CASTELLON</v>
      </c>
      <c r="F46" s="42">
        <f t="shared" si="7"/>
        <v>8120272</v>
      </c>
      <c r="G46" s="42">
        <f t="shared" si="8"/>
        <v>8949177</v>
      </c>
    </row>
    <row r="47" spans="1:9" x14ac:dyDescent="0.25">
      <c r="A47" s="42" t="str">
        <f t="shared" si="3"/>
        <v>CARTAGENA</v>
      </c>
      <c r="B47" s="41">
        <f t="shared" si="4"/>
        <v>19348682</v>
      </c>
      <c r="C47" s="41">
        <f t="shared" si="5"/>
        <v>20847754</v>
      </c>
      <c r="D47" s="41">
        <f t="shared" si="6"/>
        <v>3</v>
      </c>
      <c r="E47" s="42" t="str">
        <f t="shared" si="2"/>
        <v>LAS PALMAS</v>
      </c>
      <c r="F47" s="42">
        <f t="shared" si="7"/>
        <v>4833722</v>
      </c>
      <c r="G47" s="42">
        <f t="shared" si="8"/>
        <v>4792965</v>
      </c>
    </row>
    <row r="48" spans="1:9" x14ac:dyDescent="0.25">
      <c r="A48" s="42" t="str">
        <f t="shared" si="3"/>
        <v>CASTELLON</v>
      </c>
      <c r="B48" s="41">
        <f t="shared" si="4"/>
        <v>8120272</v>
      </c>
      <c r="C48" s="41">
        <f t="shared" si="5"/>
        <v>8949177</v>
      </c>
      <c r="D48" s="41">
        <f t="shared" si="6"/>
        <v>9</v>
      </c>
      <c r="E48" s="42" t="str">
        <f t="shared" si="2"/>
        <v>VALENCIA</v>
      </c>
      <c r="F48" s="42">
        <f t="shared" si="7"/>
        <v>4355962</v>
      </c>
      <c r="G48" s="42">
        <f t="shared" si="8"/>
        <v>1380287</v>
      </c>
    </row>
    <row r="49" spans="1:7" x14ac:dyDescent="0.25">
      <c r="A49" s="42" t="str">
        <f t="shared" si="3"/>
        <v>CEUTA</v>
      </c>
      <c r="B49" s="41">
        <f t="shared" si="4"/>
        <v>964503</v>
      </c>
      <c r="C49" s="41">
        <f t="shared" si="5"/>
        <v>611010</v>
      </c>
      <c r="D49" s="41">
        <f t="shared" si="6"/>
        <v>15</v>
      </c>
      <c r="E49" s="42" t="str">
        <f t="shared" si="2"/>
        <v>BALEARES</v>
      </c>
      <c r="F49" s="42">
        <f t="shared" si="7"/>
        <v>2169278</v>
      </c>
      <c r="G49" s="42">
        <f t="shared" si="8"/>
        <v>2030682</v>
      </c>
    </row>
    <row r="50" spans="1:7" x14ac:dyDescent="0.25">
      <c r="A50" s="42" t="str">
        <f t="shared" si="3"/>
        <v>FERROL-SAN CIBRAO</v>
      </c>
      <c r="B50" s="41">
        <f t="shared" si="4"/>
        <v>936920</v>
      </c>
      <c r="C50" s="41">
        <f t="shared" si="5"/>
        <v>822346</v>
      </c>
      <c r="D50" s="41">
        <f t="shared" si="6"/>
        <v>16</v>
      </c>
      <c r="E50" s="42" t="str">
        <f t="shared" si="2"/>
        <v>MOTRIL</v>
      </c>
      <c r="F50" s="42">
        <f t="shared" si="7"/>
        <v>1422384</v>
      </c>
      <c r="G50" s="42">
        <f t="shared" si="8"/>
        <v>1320118</v>
      </c>
    </row>
    <row r="51" spans="1:7" x14ac:dyDescent="0.25">
      <c r="A51" s="42" t="str">
        <f t="shared" si="3"/>
        <v>GIJON</v>
      </c>
      <c r="B51" s="41">
        <f t="shared" si="4"/>
        <v>1356232</v>
      </c>
      <c r="C51" s="41">
        <f t="shared" si="5"/>
        <v>1418466</v>
      </c>
      <c r="D51" s="41">
        <f t="shared" si="6"/>
        <v>14</v>
      </c>
      <c r="E51" s="42" t="str">
        <f t="shared" si="2"/>
        <v>GIJON</v>
      </c>
      <c r="F51" s="42">
        <f t="shared" si="7"/>
        <v>1356232</v>
      </c>
      <c r="G51" s="42">
        <f t="shared" si="8"/>
        <v>1418466</v>
      </c>
    </row>
    <row r="52" spans="1:7" x14ac:dyDescent="0.25">
      <c r="A52" s="42" t="str">
        <f t="shared" si="3"/>
        <v>HUELVA</v>
      </c>
      <c r="B52" s="41">
        <f t="shared" si="4"/>
        <v>13381338</v>
      </c>
      <c r="C52" s="41">
        <f t="shared" si="5"/>
        <v>12927243</v>
      </c>
      <c r="D52" s="41">
        <f t="shared" si="6"/>
        <v>5</v>
      </c>
      <c r="E52" s="42" t="str">
        <f t="shared" si="2"/>
        <v>CEUTA</v>
      </c>
      <c r="F52" s="42">
        <f t="shared" si="7"/>
        <v>964503</v>
      </c>
      <c r="G52" s="42">
        <f t="shared" si="8"/>
        <v>611010</v>
      </c>
    </row>
    <row r="53" spans="1:7" x14ac:dyDescent="0.25">
      <c r="A53" s="42" t="str">
        <f t="shared" si="3"/>
        <v>LAS PALMAS</v>
      </c>
      <c r="B53" s="41">
        <f t="shared" si="4"/>
        <v>4833722</v>
      </c>
      <c r="C53" s="41">
        <f t="shared" si="5"/>
        <v>4792965</v>
      </c>
      <c r="D53" s="41">
        <f t="shared" si="6"/>
        <v>10</v>
      </c>
      <c r="E53" s="42" t="str">
        <f t="shared" si="2"/>
        <v>FERROL-SAN CIBRAO</v>
      </c>
      <c r="F53" s="42">
        <f t="shared" si="7"/>
        <v>936920</v>
      </c>
      <c r="G53" s="42">
        <f t="shared" si="8"/>
        <v>822346</v>
      </c>
    </row>
    <row r="54" spans="1:7" x14ac:dyDescent="0.25">
      <c r="A54" s="42" t="str">
        <f t="shared" si="3"/>
        <v>MALAGA</v>
      </c>
      <c r="B54" s="41">
        <f t="shared" si="4"/>
        <v>66448</v>
      </c>
      <c r="C54" s="41">
        <f t="shared" si="5"/>
        <v>75928</v>
      </c>
      <c r="D54" s="41">
        <f t="shared" si="6"/>
        <v>25</v>
      </c>
      <c r="E54" s="42" t="str">
        <f t="shared" si="2"/>
        <v>AVILES</v>
      </c>
      <c r="F54" s="42">
        <f t="shared" si="7"/>
        <v>814455</v>
      </c>
      <c r="G54" s="42">
        <f t="shared" si="8"/>
        <v>740095</v>
      </c>
    </row>
    <row r="55" spans="1:7" x14ac:dyDescent="0.25">
      <c r="A55" s="42" t="str">
        <f t="shared" si="3"/>
        <v>MARIN Y RIA DE PONTEVEDRA</v>
      </c>
      <c r="B55" s="41">
        <f t="shared" si="4"/>
        <v>10</v>
      </c>
      <c r="C55" s="41">
        <f t="shared" si="5"/>
        <v>3</v>
      </c>
      <c r="D55" s="41">
        <f t="shared" si="6"/>
        <v>27</v>
      </c>
      <c r="E55" s="42" t="str">
        <f t="shared" si="2"/>
        <v>SANTANDER</v>
      </c>
      <c r="F55" s="42">
        <f t="shared" ref="F55:F65" si="9">LOOKUP(E55,$A$38:$A$65,$B$38:$B$65)</f>
        <v>425652</v>
      </c>
      <c r="G55" s="42">
        <f t="shared" si="8"/>
        <v>277558</v>
      </c>
    </row>
    <row r="56" spans="1:7" x14ac:dyDescent="0.25">
      <c r="A56" s="42" t="str">
        <f t="shared" si="3"/>
        <v>MELILLA</v>
      </c>
      <c r="B56" s="41">
        <f t="shared" si="4"/>
        <v>74447</v>
      </c>
      <c r="C56" s="41">
        <f t="shared" si="5"/>
        <v>74088</v>
      </c>
      <c r="D56" s="41">
        <f t="shared" si="6"/>
        <v>23</v>
      </c>
      <c r="E56" s="42" t="str">
        <f t="shared" si="2"/>
        <v>SEVILLA</v>
      </c>
      <c r="F56" s="42">
        <f t="shared" si="9"/>
        <v>358727</v>
      </c>
      <c r="G56" s="42">
        <f t="shared" si="8"/>
        <v>364271</v>
      </c>
    </row>
    <row r="57" spans="1:7" x14ac:dyDescent="0.25">
      <c r="A57" s="42" t="str">
        <f t="shared" si="3"/>
        <v>MOTRIL</v>
      </c>
      <c r="B57" s="41">
        <f t="shared" si="4"/>
        <v>1422384</v>
      </c>
      <c r="C57" s="41">
        <f t="shared" si="5"/>
        <v>1320118</v>
      </c>
      <c r="D57" s="41">
        <f t="shared" si="6"/>
        <v>13</v>
      </c>
      <c r="E57" s="42" t="str">
        <f t="shared" si="2"/>
        <v>VILAGARCIA</v>
      </c>
      <c r="F57" s="42">
        <f t="shared" si="9"/>
        <v>334244</v>
      </c>
      <c r="G57" s="42">
        <f t="shared" si="8"/>
        <v>365514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189406</v>
      </c>
      <c r="G58" s="42">
        <f t="shared" si="8"/>
        <v>151912</v>
      </c>
    </row>
    <row r="59" spans="1:7" x14ac:dyDescent="0.25">
      <c r="A59" s="42" t="str">
        <f t="shared" si="3"/>
        <v>SANTA CRUZ DE TENERIFE</v>
      </c>
      <c r="B59" s="41">
        <f t="shared" si="4"/>
        <v>9542821</v>
      </c>
      <c r="C59" s="41">
        <f t="shared" si="5"/>
        <v>9558027</v>
      </c>
      <c r="D59" s="41">
        <f t="shared" si="6"/>
        <v>7</v>
      </c>
      <c r="E59" s="42" t="str">
        <f t="shared" si="2"/>
        <v>VIGO</v>
      </c>
      <c r="F59" s="42">
        <f t="shared" si="9"/>
        <v>89225</v>
      </c>
      <c r="G59" s="42">
        <f t="shared" si="8"/>
        <v>64547</v>
      </c>
    </row>
    <row r="60" spans="1:7" x14ac:dyDescent="0.25">
      <c r="A60" s="42" t="str">
        <f t="shared" si="3"/>
        <v>SANTANDER</v>
      </c>
      <c r="B60" s="41">
        <f t="shared" si="4"/>
        <v>425652</v>
      </c>
      <c r="C60" s="41">
        <f t="shared" si="5"/>
        <v>277558</v>
      </c>
      <c r="D60" s="41">
        <f t="shared" si="6"/>
        <v>18</v>
      </c>
      <c r="E60" s="42" t="str">
        <f t="shared" si="2"/>
        <v>MELILLA</v>
      </c>
      <c r="F60" s="42">
        <f t="shared" si="9"/>
        <v>74447</v>
      </c>
      <c r="G60" s="42">
        <f t="shared" si="8"/>
        <v>74088</v>
      </c>
    </row>
    <row r="61" spans="1:7" x14ac:dyDescent="0.25">
      <c r="A61" s="42" t="str">
        <f t="shared" si="3"/>
        <v>SEVILLA</v>
      </c>
      <c r="B61" s="41">
        <f t="shared" si="4"/>
        <v>358727</v>
      </c>
      <c r="C61" s="41">
        <f t="shared" si="5"/>
        <v>364271</v>
      </c>
      <c r="D61" s="41">
        <f t="shared" si="6"/>
        <v>19</v>
      </c>
      <c r="E61" s="42" t="str">
        <f t="shared" si="2"/>
        <v>BAHIA DE CADIZ</v>
      </c>
      <c r="F61" s="42">
        <f t="shared" si="9"/>
        <v>73815</v>
      </c>
      <c r="G61" s="42">
        <f t="shared" si="8"/>
        <v>107985</v>
      </c>
    </row>
    <row r="62" spans="1:7" x14ac:dyDescent="0.25">
      <c r="A62" s="42" t="str">
        <f t="shared" si="3"/>
        <v>TARRAGONA</v>
      </c>
      <c r="B62" s="41">
        <f t="shared" si="4"/>
        <v>18646119</v>
      </c>
      <c r="C62" s="41">
        <f t="shared" si="5"/>
        <v>17906990</v>
      </c>
      <c r="D62" s="41">
        <f t="shared" si="6"/>
        <v>4</v>
      </c>
      <c r="E62" s="42" t="str">
        <f t="shared" si="2"/>
        <v>MALAGA</v>
      </c>
      <c r="F62" s="42">
        <f t="shared" si="9"/>
        <v>66448</v>
      </c>
      <c r="G62" s="42">
        <f t="shared" si="8"/>
        <v>75928</v>
      </c>
    </row>
    <row r="63" spans="1:7" x14ac:dyDescent="0.25">
      <c r="A63" s="42" t="str">
        <f t="shared" si="3"/>
        <v>VALENCIA</v>
      </c>
      <c r="B63" s="41">
        <f t="shared" si="4"/>
        <v>4355962</v>
      </c>
      <c r="C63" s="41">
        <f t="shared" si="5"/>
        <v>1380287</v>
      </c>
      <c r="D63" s="41">
        <f t="shared" si="6"/>
        <v>11</v>
      </c>
      <c r="E63" s="42" t="str">
        <f t="shared" si="2"/>
        <v>ALMERIA</v>
      </c>
      <c r="F63" s="42">
        <f t="shared" si="9"/>
        <v>6613</v>
      </c>
      <c r="G63" s="42">
        <f t="shared" si="8"/>
        <v>9479</v>
      </c>
    </row>
    <row r="64" spans="1:7" x14ac:dyDescent="0.25">
      <c r="A64" s="42" t="str">
        <f t="shared" si="3"/>
        <v>VIGO</v>
      </c>
      <c r="B64" s="41">
        <f t="shared" si="4"/>
        <v>89225</v>
      </c>
      <c r="C64" s="41">
        <f t="shared" si="5"/>
        <v>64547</v>
      </c>
      <c r="D64" s="41">
        <f t="shared" si="6"/>
        <v>22</v>
      </c>
      <c r="E64" s="42" t="str">
        <f t="shared" si="2"/>
        <v>MARIN Y RIA DE PONTEVEDRA</v>
      </c>
      <c r="F64" s="42">
        <f t="shared" si="9"/>
        <v>10</v>
      </c>
      <c r="G64" s="42">
        <f t="shared" si="8"/>
        <v>3</v>
      </c>
    </row>
    <row r="65" spans="1:7" x14ac:dyDescent="0.25">
      <c r="A65" s="42" t="str">
        <f t="shared" si="3"/>
        <v>VILAGARCIA</v>
      </c>
      <c r="B65" s="41">
        <f t="shared" si="4"/>
        <v>334244</v>
      </c>
      <c r="C65" s="41">
        <f t="shared" si="5"/>
        <v>365514</v>
      </c>
      <c r="D65" s="41">
        <f t="shared" si="6"/>
        <v>20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L6" sqref="L6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19">
        <v>390828</v>
      </c>
      <c r="C7" s="19">
        <v>257654</v>
      </c>
      <c r="D7" s="19">
        <v>4437796</v>
      </c>
      <c r="E7" s="19">
        <v>4095639</v>
      </c>
      <c r="F7" s="10">
        <f>((E7*100)/D7)-100</f>
        <v>-7.7100659877110189</v>
      </c>
      <c r="G7" s="1"/>
      <c r="H7" s="1"/>
      <c r="I7" s="1"/>
    </row>
    <row r="8" spans="1:12" x14ac:dyDescent="0.25">
      <c r="A8" s="11" t="s">
        <v>42</v>
      </c>
      <c r="B8" s="20">
        <v>183758</v>
      </c>
      <c r="C8" s="20">
        <v>124253</v>
      </c>
      <c r="D8" s="20">
        <v>1667536</v>
      </c>
      <c r="E8" s="20">
        <v>1642514</v>
      </c>
      <c r="F8" s="13">
        <f t="shared" ref="F8:F35" si="0">((E8*100)/D8)-100</f>
        <v>-1.5005373197340219</v>
      </c>
      <c r="G8" s="1"/>
      <c r="H8" s="1"/>
      <c r="I8" s="1"/>
    </row>
    <row r="9" spans="1:12" x14ac:dyDescent="0.25">
      <c r="A9" s="8" t="s">
        <v>43</v>
      </c>
      <c r="B9" s="19">
        <v>607196</v>
      </c>
      <c r="C9" s="19">
        <v>448331</v>
      </c>
      <c r="D9" s="19">
        <v>6306756</v>
      </c>
      <c r="E9" s="19">
        <v>5964929</v>
      </c>
      <c r="F9" s="10">
        <f t="shared" si="0"/>
        <v>-5.4200130780388491</v>
      </c>
      <c r="G9" s="1"/>
      <c r="H9" s="1"/>
      <c r="I9" s="1"/>
    </row>
    <row r="10" spans="1:12" x14ac:dyDescent="0.25">
      <c r="A10" s="11" t="s">
        <v>44</v>
      </c>
      <c r="B10" s="20">
        <v>288408</v>
      </c>
      <c r="C10" s="20">
        <v>237350</v>
      </c>
      <c r="D10" s="20">
        <v>3082731</v>
      </c>
      <c r="E10" s="20">
        <v>3615486</v>
      </c>
      <c r="F10" s="13">
        <f t="shared" si="0"/>
        <v>17.281916586299616</v>
      </c>
      <c r="G10" s="1"/>
      <c r="H10" s="1"/>
      <c r="I10" s="1"/>
    </row>
    <row r="11" spans="1:12" x14ac:dyDescent="0.25">
      <c r="A11" s="8" t="s">
        <v>45</v>
      </c>
      <c r="B11" s="19">
        <v>62841</v>
      </c>
      <c r="C11" s="19">
        <v>277964</v>
      </c>
      <c r="D11" s="19">
        <v>2652263</v>
      </c>
      <c r="E11" s="19">
        <v>2708226</v>
      </c>
      <c r="F11" s="10">
        <f t="shared" si="0"/>
        <v>2.110009452305448</v>
      </c>
      <c r="G11" s="1"/>
      <c r="H11" s="1"/>
      <c r="I11" s="1"/>
    </row>
    <row r="12" spans="1:12" x14ac:dyDescent="0.25">
      <c r="A12" s="11" t="s">
        <v>46</v>
      </c>
      <c r="B12" s="20">
        <v>195988</v>
      </c>
      <c r="C12" s="20">
        <v>163826</v>
      </c>
      <c r="D12" s="20">
        <v>2557442</v>
      </c>
      <c r="E12" s="20">
        <v>2699354</v>
      </c>
      <c r="F12" s="13">
        <f t="shared" si="0"/>
        <v>5.5489821470047076</v>
      </c>
      <c r="G12" s="1"/>
      <c r="H12" s="1"/>
      <c r="I12" s="1"/>
    </row>
    <row r="13" spans="1:12" x14ac:dyDescent="0.25">
      <c r="A13" s="8" t="s">
        <v>47</v>
      </c>
      <c r="B13" s="19">
        <v>183133</v>
      </c>
      <c r="C13" s="19">
        <v>171179</v>
      </c>
      <c r="D13" s="19">
        <v>2318339</v>
      </c>
      <c r="E13" s="19">
        <v>2188436</v>
      </c>
      <c r="F13" s="10">
        <f t="shared" si="0"/>
        <v>-5.6032788992464049</v>
      </c>
      <c r="G13" s="1"/>
      <c r="H13" s="1"/>
      <c r="I13" s="1"/>
    </row>
    <row r="14" spans="1:12" x14ac:dyDescent="0.25">
      <c r="A14" s="11" t="s">
        <v>48</v>
      </c>
      <c r="B14" s="20">
        <v>389046</v>
      </c>
      <c r="C14" s="20">
        <v>261767</v>
      </c>
      <c r="D14" s="20">
        <v>4051927</v>
      </c>
      <c r="E14" s="20">
        <v>4107582</v>
      </c>
      <c r="F14" s="13">
        <f t="shared" si="0"/>
        <v>1.3735439952397996</v>
      </c>
      <c r="G14" s="1"/>
      <c r="H14" s="1"/>
      <c r="I14" s="1"/>
    </row>
    <row r="15" spans="1:12" x14ac:dyDescent="0.25">
      <c r="A15" s="8" t="s">
        <v>49</v>
      </c>
      <c r="B15" s="19">
        <v>540874</v>
      </c>
      <c r="C15" s="19">
        <v>524910</v>
      </c>
      <c r="D15" s="19">
        <v>4261127</v>
      </c>
      <c r="E15" s="19">
        <v>5524178</v>
      </c>
      <c r="F15" s="10">
        <f t="shared" si="0"/>
        <v>29.641242797973405</v>
      </c>
      <c r="G15" s="1"/>
      <c r="H15" s="1"/>
      <c r="I15" s="1"/>
    </row>
    <row r="16" spans="1:12" x14ac:dyDescent="0.25">
      <c r="A16" s="11" t="s">
        <v>50</v>
      </c>
      <c r="B16" s="20">
        <v>312321</v>
      </c>
      <c r="C16" s="20">
        <v>427050</v>
      </c>
      <c r="D16" s="20">
        <v>5082060</v>
      </c>
      <c r="E16" s="20">
        <v>5173022</v>
      </c>
      <c r="F16" s="13">
        <f t="shared" si="0"/>
        <v>1.7898647398889409</v>
      </c>
      <c r="G16" s="1"/>
      <c r="H16" s="1"/>
      <c r="I16" s="1"/>
    </row>
    <row r="17" spans="1:9" x14ac:dyDescent="0.25">
      <c r="A17" s="8" t="s">
        <v>51</v>
      </c>
      <c r="B17" s="19">
        <v>268203</v>
      </c>
      <c r="C17" s="19">
        <v>375757</v>
      </c>
      <c r="D17" s="19">
        <v>3293591</v>
      </c>
      <c r="E17" s="19">
        <v>3590891</v>
      </c>
      <c r="F17" s="10">
        <f t="shared" si="0"/>
        <v>9.0266217025732658</v>
      </c>
      <c r="G17" s="1"/>
      <c r="H17" s="1"/>
      <c r="I17" s="1"/>
    </row>
    <row r="18" spans="1:9" x14ac:dyDescent="0.25">
      <c r="A18" s="11" t="s">
        <v>52</v>
      </c>
      <c r="B18" s="20">
        <v>4400</v>
      </c>
      <c r="C18" s="20">
        <v>6162</v>
      </c>
      <c r="D18" s="20">
        <v>71229</v>
      </c>
      <c r="E18" s="20">
        <v>66793</v>
      </c>
      <c r="F18" s="13">
        <f t="shared" si="0"/>
        <v>-6.2278004745258215</v>
      </c>
      <c r="G18" s="1"/>
      <c r="H18" s="1"/>
      <c r="I18" s="1"/>
    </row>
    <row r="19" spans="1:9" x14ac:dyDescent="0.25">
      <c r="A19" s="8" t="s">
        <v>53</v>
      </c>
      <c r="B19" s="19">
        <v>735173</v>
      </c>
      <c r="C19" s="19">
        <v>614806</v>
      </c>
      <c r="D19" s="19">
        <v>8289621</v>
      </c>
      <c r="E19" s="19">
        <v>8709257</v>
      </c>
      <c r="F19" s="10">
        <f t="shared" si="0"/>
        <v>5.062185593285875</v>
      </c>
      <c r="G19" s="1"/>
      <c r="H19" s="1"/>
      <c r="I19" s="1"/>
    </row>
    <row r="20" spans="1:9" x14ac:dyDescent="0.25">
      <c r="A20" s="11" t="s">
        <v>54</v>
      </c>
      <c r="B20" s="20">
        <v>1182712</v>
      </c>
      <c r="C20" s="20">
        <v>1440727</v>
      </c>
      <c r="D20" s="20">
        <v>19658167</v>
      </c>
      <c r="E20" s="20">
        <v>18298185</v>
      </c>
      <c r="F20" s="13">
        <f t="shared" si="0"/>
        <v>-6.9181526436315295</v>
      </c>
      <c r="G20" s="1"/>
      <c r="H20" s="1"/>
      <c r="I20" s="1"/>
    </row>
    <row r="21" spans="1:9" x14ac:dyDescent="0.25">
      <c r="A21" s="8" t="s">
        <v>55</v>
      </c>
      <c r="B21" s="19">
        <v>1118063</v>
      </c>
      <c r="C21" s="19">
        <v>994692</v>
      </c>
      <c r="D21" s="19">
        <v>7512508</v>
      </c>
      <c r="E21" s="19">
        <v>7394282</v>
      </c>
      <c r="F21" s="10">
        <f t="shared" si="0"/>
        <v>-1.5737221178333556</v>
      </c>
      <c r="G21" s="1"/>
      <c r="H21" s="1"/>
      <c r="I21" s="1"/>
    </row>
    <row r="22" spans="1:9" x14ac:dyDescent="0.25">
      <c r="A22" s="11" t="s">
        <v>56</v>
      </c>
      <c r="B22" s="20">
        <v>145111</v>
      </c>
      <c r="C22" s="20">
        <v>142905</v>
      </c>
      <c r="D22" s="20">
        <v>1772615</v>
      </c>
      <c r="E22" s="20">
        <v>1678836</v>
      </c>
      <c r="F22" s="13">
        <f t="shared" si="0"/>
        <v>-5.2904324966222163</v>
      </c>
      <c r="G22" s="1"/>
      <c r="H22" s="1"/>
      <c r="I22" s="1"/>
    </row>
    <row r="23" spans="1:9" x14ac:dyDescent="0.25">
      <c r="A23" s="8" t="s">
        <v>57</v>
      </c>
      <c r="B23" s="19">
        <v>166534</v>
      </c>
      <c r="C23" s="19">
        <v>483630</v>
      </c>
      <c r="D23" s="19">
        <v>2100473</v>
      </c>
      <c r="E23" s="19">
        <v>1953430</v>
      </c>
      <c r="F23" s="10">
        <f t="shared" si="0"/>
        <v>-7.000470846328426</v>
      </c>
      <c r="G23" s="1"/>
      <c r="H23" s="1"/>
      <c r="I23" s="1"/>
    </row>
    <row r="24" spans="1:9" x14ac:dyDescent="0.25">
      <c r="A24" s="11" t="s">
        <v>58</v>
      </c>
      <c r="B24" s="20">
        <v>77666</v>
      </c>
      <c r="C24" s="20">
        <v>54054</v>
      </c>
      <c r="D24" s="20">
        <v>1016241</v>
      </c>
      <c r="E24" s="20">
        <v>891966</v>
      </c>
      <c r="F24" s="13">
        <f t="shared" si="0"/>
        <v>-12.228890587960933</v>
      </c>
      <c r="G24" s="1"/>
      <c r="H24" s="1"/>
      <c r="I24" s="1"/>
    </row>
    <row r="25" spans="1:9" x14ac:dyDescent="0.25">
      <c r="A25" s="8" t="s">
        <v>59</v>
      </c>
      <c r="B25" s="19">
        <v>3848</v>
      </c>
      <c r="C25" s="19">
        <v>3150</v>
      </c>
      <c r="D25" s="19">
        <v>84427</v>
      </c>
      <c r="E25" s="19">
        <v>45826</v>
      </c>
      <c r="F25" s="10">
        <f t="shared" si="0"/>
        <v>-45.721155554502708</v>
      </c>
      <c r="G25" s="1"/>
      <c r="H25" s="1"/>
      <c r="I25" s="1"/>
    </row>
    <row r="26" spans="1:9" x14ac:dyDescent="0.25">
      <c r="A26" s="11" t="s">
        <v>60</v>
      </c>
      <c r="B26" s="20">
        <v>112549</v>
      </c>
      <c r="C26" s="20">
        <v>104525</v>
      </c>
      <c r="D26" s="20">
        <v>1246697</v>
      </c>
      <c r="E26" s="20">
        <v>1172380</v>
      </c>
      <c r="F26" s="13">
        <f t="shared" si="0"/>
        <v>-5.9611116414012457</v>
      </c>
      <c r="G26" s="1"/>
      <c r="H26" s="1"/>
      <c r="I26" s="1"/>
    </row>
    <row r="27" spans="1:9" x14ac:dyDescent="0.25">
      <c r="A27" s="8" t="s">
        <v>61</v>
      </c>
      <c r="B27" s="19">
        <v>292550</v>
      </c>
      <c r="C27" s="19">
        <v>233373</v>
      </c>
      <c r="D27" s="19">
        <v>3281138</v>
      </c>
      <c r="E27" s="19">
        <v>3248288</v>
      </c>
      <c r="F27" s="10">
        <f t="shared" si="0"/>
        <v>-1.0011770306521726</v>
      </c>
      <c r="G27" s="1"/>
      <c r="H27" s="1"/>
      <c r="I27" s="1"/>
    </row>
    <row r="28" spans="1:9" x14ac:dyDescent="0.25">
      <c r="A28" s="11" t="s">
        <v>62</v>
      </c>
      <c r="B28" s="20">
        <v>181498</v>
      </c>
      <c r="C28" s="20">
        <v>255954</v>
      </c>
      <c r="D28" s="20">
        <v>1892082</v>
      </c>
      <c r="E28" s="20">
        <v>1986964</v>
      </c>
      <c r="F28" s="13">
        <f t="shared" si="0"/>
        <v>5.0146875241136541</v>
      </c>
      <c r="G28" s="1"/>
      <c r="H28" s="1"/>
      <c r="I28" s="1"/>
    </row>
    <row r="29" spans="1:9" x14ac:dyDescent="0.25">
      <c r="A29" s="8" t="s">
        <v>63</v>
      </c>
      <c r="B29" s="19">
        <v>462720</v>
      </c>
      <c r="C29" s="19">
        <v>392571</v>
      </c>
      <c r="D29" s="19">
        <v>5139652</v>
      </c>
      <c r="E29" s="19">
        <v>4164897</v>
      </c>
      <c r="F29" s="10">
        <f t="shared" si="0"/>
        <v>-18.965389096382395</v>
      </c>
      <c r="G29" s="1"/>
      <c r="H29" s="1"/>
      <c r="I29" s="1"/>
    </row>
    <row r="30" spans="1:9" x14ac:dyDescent="0.25">
      <c r="A30" s="11" t="s">
        <v>64</v>
      </c>
      <c r="B30" s="20">
        <v>242830</v>
      </c>
      <c r="C30" s="20">
        <v>214426</v>
      </c>
      <c r="D30" s="20">
        <v>2788885</v>
      </c>
      <c r="E30" s="20">
        <v>2827598</v>
      </c>
      <c r="F30" s="13">
        <f t="shared" si="0"/>
        <v>1.3881174734705866</v>
      </c>
      <c r="G30" s="1"/>
      <c r="H30" s="1"/>
      <c r="I30" s="1"/>
    </row>
    <row r="31" spans="1:9" x14ac:dyDescent="0.25">
      <c r="A31" s="8" t="s">
        <v>65</v>
      </c>
      <c r="B31" s="19">
        <v>1026379</v>
      </c>
      <c r="C31" s="19">
        <v>885532</v>
      </c>
      <c r="D31" s="19">
        <v>11903296</v>
      </c>
      <c r="E31" s="19">
        <v>11237751</v>
      </c>
      <c r="F31" s="10">
        <f t="shared" si="0"/>
        <v>-5.5912664861900367</v>
      </c>
      <c r="G31" s="1"/>
      <c r="H31" s="1"/>
      <c r="I31" s="1"/>
    </row>
    <row r="32" spans="1:9" x14ac:dyDescent="0.25">
      <c r="A32" s="11" t="s">
        <v>66</v>
      </c>
      <c r="B32" s="20">
        <v>388735</v>
      </c>
      <c r="C32" s="20">
        <v>733075</v>
      </c>
      <c r="D32" s="20">
        <v>6360690</v>
      </c>
      <c r="E32" s="20">
        <v>7148231</v>
      </c>
      <c r="F32" s="13">
        <f t="shared" si="0"/>
        <v>12.38137686320195</v>
      </c>
      <c r="G32" s="1"/>
      <c r="H32" s="1"/>
      <c r="I32" s="1"/>
    </row>
    <row r="33" spans="1:9" x14ac:dyDescent="0.25">
      <c r="A33" s="8" t="s">
        <v>67</v>
      </c>
      <c r="B33" s="19">
        <v>59908</v>
      </c>
      <c r="C33" s="19">
        <v>50604</v>
      </c>
      <c r="D33" s="19">
        <v>692535</v>
      </c>
      <c r="E33" s="19">
        <v>701899</v>
      </c>
      <c r="F33" s="10">
        <f t="shared" si="0"/>
        <v>1.3521338271711869</v>
      </c>
      <c r="G33" s="1"/>
      <c r="H33" s="1"/>
      <c r="I33" s="1"/>
    </row>
    <row r="34" spans="1:9" x14ac:dyDescent="0.25">
      <c r="A34" s="11" t="s">
        <v>68</v>
      </c>
      <c r="B34" s="20">
        <v>59045</v>
      </c>
      <c r="C34" s="20">
        <v>48786</v>
      </c>
      <c r="D34" s="20">
        <v>578235</v>
      </c>
      <c r="E34" s="20">
        <v>613257</v>
      </c>
      <c r="F34" s="13">
        <f t="shared" si="0"/>
        <v>6.0567070481724556</v>
      </c>
      <c r="G34" s="1"/>
      <c r="H34" s="1"/>
      <c r="I34" s="1"/>
    </row>
    <row r="35" spans="1:9" x14ac:dyDescent="0.25">
      <c r="A35" s="14" t="s">
        <v>69</v>
      </c>
      <c r="B35" s="15">
        <f>SUM(B7:B34)</f>
        <v>9682317</v>
      </c>
      <c r="C35" s="15">
        <f t="shared" ref="C35:E35" si="1">SUM(C7:C34)</f>
        <v>9929013</v>
      </c>
      <c r="D35" s="15">
        <f t="shared" si="1"/>
        <v>114100059</v>
      </c>
      <c r="E35" s="15">
        <f t="shared" si="1"/>
        <v>113450097</v>
      </c>
      <c r="F35" s="16">
        <f t="shared" si="0"/>
        <v>-0.56964212437436856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4095639</v>
      </c>
      <c r="C38" s="41">
        <f>D7</f>
        <v>4437796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GIJON</v>
      </c>
      <c r="F38" s="42">
        <f>LOOKUP(E38,$A$38:$A$65,$B$38:$B$65)</f>
        <v>18298185</v>
      </c>
      <c r="G38" s="42">
        <f>LOOKUP(E38,$A$38:$A$65,$C$38:$C$65)</f>
        <v>19658167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1642514</v>
      </c>
      <c r="C39" s="41">
        <f t="shared" ref="C39:C65" si="5">D8</f>
        <v>1667536</v>
      </c>
      <c r="D39" s="41">
        <f t="shared" ref="D39:D65" si="6">_xlfn.RANK.EQ(B39,$B$38:$B$65)+COUNTIF($B$38:$B$65,B39)-1</f>
        <v>22</v>
      </c>
      <c r="E39" s="42" t="str">
        <f t="shared" si="2"/>
        <v>TARRAGONA</v>
      </c>
      <c r="F39" s="42">
        <f t="shared" ref="F39:F54" si="7">LOOKUP(E39,$A$38:$A$65,$B$38:$B$65)</f>
        <v>11237751</v>
      </c>
      <c r="G39" s="42">
        <f t="shared" ref="G39:G65" si="8">LOOKUP(E39,$A$38:$A$65,$C$38:$C$65)</f>
        <v>11903296</v>
      </c>
    </row>
    <row r="40" spans="1:9" x14ac:dyDescent="0.25">
      <c r="A40" s="42" t="str">
        <f t="shared" si="3"/>
        <v>ALMERIA</v>
      </c>
      <c r="B40" s="41">
        <f t="shared" si="4"/>
        <v>5964929</v>
      </c>
      <c r="C40" s="41">
        <f t="shared" si="5"/>
        <v>6306756</v>
      </c>
      <c r="D40" s="41">
        <f t="shared" si="6"/>
        <v>6</v>
      </c>
      <c r="E40" s="42" t="str">
        <f t="shared" si="2"/>
        <v>FERROL-SAN CIBRAO</v>
      </c>
      <c r="F40" s="42">
        <f t="shared" si="7"/>
        <v>8709257</v>
      </c>
      <c r="G40" s="42">
        <f t="shared" si="8"/>
        <v>8289621</v>
      </c>
    </row>
    <row r="41" spans="1:9" x14ac:dyDescent="0.25">
      <c r="A41" s="42" t="str">
        <f t="shared" si="3"/>
        <v>AVILES</v>
      </c>
      <c r="B41" s="41">
        <f t="shared" si="4"/>
        <v>3615486</v>
      </c>
      <c r="C41" s="41">
        <f t="shared" si="5"/>
        <v>3082731</v>
      </c>
      <c r="D41" s="41">
        <f t="shared" si="6"/>
        <v>12</v>
      </c>
      <c r="E41" s="42" t="str">
        <f t="shared" si="2"/>
        <v>HUELVA</v>
      </c>
      <c r="F41" s="42">
        <f t="shared" si="7"/>
        <v>7394282</v>
      </c>
      <c r="G41" s="42">
        <f t="shared" si="8"/>
        <v>7512508</v>
      </c>
    </row>
    <row r="42" spans="1:9" x14ac:dyDescent="0.25">
      <c r="A42" s="42" t="str">
        <f t="shared" si="3"/>
        <v>BAHIA DE ALGECIRAS</v>
      </c>
      <c r="B42" s="41">
        <f t="shared" si="4"/>
        <v>2708226</v>
      </c>
      <c r="C42" s="41">
        <f t="shared" si="5"/>
        <v>2652263</v>
      </c>
      <c r="D42" s="41">
        <f t="shared" si="6"/>
        <v>16</v>
      </c>
      <c r="E42" s="42" t="str">
        <f t="shared" si="2"/>
        <v>VALENCIA</v>
      </c>
      <c r="F42" s="42">
        <f t="shared" si="7"/>
        <v>7148231</v>
      </c>
      <c r="G42" s="42">
        <f t="shared" si="8"/>
        <v>6360690</v>
      </c>
    </row>
    <row r="43" spans="1:9" x14ac:dyDescent="0.25">
      <c r="A43" s="42" t="str">
        <f t="shared" si="3"/>
        <v>BAHIA DE CADIZ</v>
      </c>
      <c r="B43" s="41">
        <f t="shared" si="4"/>
        <v>2699354</v>
      </c>
      <c r="C43" s="41">
        <f t="shared" si="5"/>
        <v>2557442</v>
      </c>
      <c r="D43" s="41">
        <f t="shared" si="6"/>
        <v>17</v>
      </c>
      <c r="E43" s="42" t="str">
        <f t="shared" si="2"/>
        <v>ALMERIA</v>
      </c>
      <c r="F43" s="42">
        <f t="shared" si="7"/>
        <v>5964929</v>
      </c>
      <c r="G43" s="42">
        <f t="shared" si="8"/>
        <v>6306756</v>
      </c>
    </row>
    <row r="44" spans="1:9" x14ac:dyDescent="0.25">
      <c r="A44" s="42" t="str">
        <f t="shared" si="3"/>
        <v>BALEARES</v>
      </c>
      <c r="B44" s="41">
        <f t="shared" si="4"/>
        <v>2188436</v>
      </c>
      <c r="C44" s="41">
        <f t="shared" si="5"/>
        <v>2318339</v>
      </c>
      <c r="D44" s="41">
        <f t="shared" si="6"/>
        <v>18</v>
      </c>
      <c r="E44" s="42" t="str">
        <f t="shared" si="2"/>
        <v>BILBAO</v>
      </c>
      <c r="F44" s="42">
        <f t="shared" si="7"/>
        <v>5524178</v>
      </c>
      <c r="G44" s="42">
        <f t="shared" si="8"/>
        <v>4261127</v>
      </c>
    </row>
    <row r="45" spans="1:9" x14ac:dyDescent="0.25">
      <c r="A45" s="42" t="str">
        <f t="shared" si="3"/>
        <v>BARCELONA</v>
      </c>
      <c r="B45" s="41">
        <f t="shared" si="4"/>
        <v>4107582</v>
      </c>
      <c r="C45" s="41">
        <f t="shared" si="5"/>
        <v>4051927</v>
      </c>
      <c r="D45" s="41">
        <f t="shared" si="6"/>
        <v>10</v>
      </c>
      <c r="E45" s="42" t="str">
        <f t="shared" si="2"/>
        <v>CARTAGENA</v>
      </c>
      <c r="F45" s="42">
        <f t="shared" si="7"/>
        <v>5173022</v>
      </c>
      <c r="G45" s="42">
        <f t="shared" si="8"/>
        <v>5082060</v>
      </c>
    </row>
    <row r="46" spans="1:9" x14ac:dyDescent="0.25">
      <c r="A46" s="42" t="str">
        <f t="shared" si="3"/>
        <v>BILBAO</v>
      </c>
      <c r="B46" s="41">
        <f t="shared" si="4"/>
        <v>5524178</v>
      </c>
      <c r="C46" s="41">
        <f t="shared" si="5"/>
        <v>4261127</v>
      </c>
      <c r="D46" s="41">
        <f t="shared" si="6"/>
        <v>7</v>
      </c>
      <c r="E46" s="42" t="str">
        <f t="shared" si="2"/>
        <v>SANTANDER</v>
      </c>
      <c r="F46" s="42">
        <f t="shared" si="7"/>
        <v>4164897</v>
      </c>
      <c r="G46" s="42">
        <f t="shared" si="8"/>
        <v>5139652</v>
      </c>
    </row>
    <row r="47" spans="1:9" x14ac:dyDescent="0.25">
      <c r="A47" s="42" t="str">
        <f t="shared" si="3"/>
        <v>CARTAGENA</v>
      </c>
      <c r="B47" s="41">
        <f t="shared" si="4"/>
        <v>5173022</v>
      </c>
      <c r="C47" s="41">
        <f t="shared" si="5"/>
        <v>5082060</v>
      </c>
      <c r="D47" s="41">
        <f t="shared" si="6"/>
        <v>8</v>
      </c>
      <c r="E47" s="42" t="str">
        <f t="shared" si="2"/>
        <v>BARCELONA</v>
      </c>
      <c r="F47" s="42">
        <f t="shared" si="7"/>
        <v>4107582</v>
      </c>
      <c r="G47" s="42">
        <f t="shared" si="8"/>
        <v>4051927</v>
      </c>
    </row>
    <row r="48" spans="1:9" x14ac:dyDescent="0.25">
      <c r="A48" s="42" t="str">
        <f t="shared" si="3"/>
        <v>CASTELLON</v>
      </c>
      <c r="B48" s="41">
        <f t="shared" si="4"/>
        <v>3590891</v>
      </c>
      <c r="C48" s="41">
        <f t="shared" si="5"/>
        <v>3293591</v>
      </c>
      <c r="D48" s="41">
        <f t="shared" si="6"/>
        <v>13</v>
      </c>
      <c r="E48" s="42" t="str">
        <f t="shared" si="2"/>
        <v>A CORUÑA</v>
      </c>
      <c r="F48" s="42">
        <f t="shared" si="7"/>
        <v>4095639</v>
      </c>
      <c r="G48" s="42">
        <f t="shared" si="8"/>
        <v>4437796</v>
      </c>
    </row>
    <row r="49" spans="1:7" x14ac:dyDescent="0.25">
      <c r="A49" s="42" t="str">
        <f t="shared" si="3"/>
        <v>CEUTA</v>
      </c>
      <c r="B49" s="41">
        <f t="shared" si="4"/>
        <v>66793</v>
      </c>
      <c r="C49" s="41">
        <f t="shared" si="5"/>
        <v>71229</v>
      </c>
      <c r="D49" s="41">
        <f t="shared" si="6"/>
        <v>27</v>
      </c>
      <c r="E49" s="42" t="str">
        <f t="shared" si="2"/>
        <v>AVILES</v>
      </c>
      <c r="F49" s="42">
        <f t="shared" si="7"/>
        <v>3615486</v>
      </c>
      <c r="G49" s="42">
        <f t="shared" si="8"/>
        <v>3082731</v>
      </c>
    </row>
    <row r="50" spans="1:7" x14ac:dyDescent="0.25">
      <c r="A50" s="42" t="str">
        <f t="shared" si="3"/>
        <v>FERROL-SAN CIBRAO</v>
      </c>
      <c r="B50" s="41">
        <f t="shared" si="4"/>
        <v>8709257</v>
      </c>
      <c r="C50" s="41">
        <f t="shared" si="5"/>
        <v>8289621</v>
      </c>
      <c r="D50" s="41">
        <f t="shared" si="6"/>
        <v>3</v>
      </c>
      <c r="E50" s="42" t="str">
        <f t="shared" si="2"/>
        <v>CASTELLON</v>
      </c>
      <c r="F50" s="42">
        <f t="shared" si="7"/>
        <v>3590891</v>
      </c>
      <c r="G50" s="42">
        <f t="shared" si="8"/>
        <v>3293591</v>
      </c>
    </row>
    <row r="51" spans="1:7" x14ac:dyDescent="0.25">
      <c r="A51" s="42" t="str">
        <f t="shared" si="3"/>
        <v>GIJON</v>
      </c>
      <c r="B51" s="41">
        <f t="shared" si="4"/>
        <v>18298185</v>
      </c>
      <c r="C51" s="41">
        <f t="shared" si="5"/>
        <v>19658167</v>
      </c>
      <c r="D51" s="41">
        <f t="shared" si="6"/>
        <v>1</v>
      </c>
      <c r="E51" s="42" t="str">
        <f t="shared" si="2"/>
        <v>PASAIA</v>
      </c>
      <c r="F51" s="42">
        <f t="shared" si="7"/>
        <v>3248288</v>
      </c>
      <c r="G51" s="42">
        <f t="shared" si="8"/>
        <v>3281138</v>
      </c>
    </row>
    <row r="52" spans="1:7" x14ac:dyDescent="0.25">
      <c r="A52" s="42" t="str">
        <f t="shared" si="3"/>
        <v>HUELVA</v>
      </c>
      <c r="B52" s="41">
        <f t="shared" si="4"/>
        <v>7394282</v>
      </c>
      <c r="C52" s="41">
        <f t="shared" si="5"/>
        <v>7512508</v>
      </c>
      <c r="D52" s="41">
        <f t="shared" si="6"/>
        <v>4</v>
      </c>
      <c r="E52" s="42" t="str">
        <f t="shared" si="2"/>
        <v>SEVILLA</v>
      </c>
      <c r="F52" s="42">
        <f t="shared" si="7"/>
        <v>2827598</v>
      </c>
      <c r="G52" s="42">
        <f t="shared" si="8"/>
        <v>2788885</v>
      </c>
    </row>
    <row r="53" spans="1:7" x14ac:dyDescent="0.25">
      <c r="A53" s="42" t="str">
        <f t="shared" si="3"/>
        <v>LAS PALMAS</v>
      </c>
      <c r="B53" s="41">
        <f t="shared" si="4"/>
        <v>1678836</v>
      </c>
      <c r="C53" s="41">
        <f t="shared" si="5"/>
        <v>1772615</v>
      </c>
      <c r="D53" s="41">
        <f t="shared" si="6"/>
        <v>21</v>
      </c>
      <c r="E53" s="42" t="str">
        <f t="shared" si="2"/>
        <v>BAHIA DE ALGECIRAS</v>
      </c>
      <c r="F53" s="42">
        <f t="shared" si="7"/>
        <v>2708226</v>
      </c>
      <c r="G53" s="42">
        <f t="shared" si="8"/>
        <v>2652263</v>
      </c>
    </row>
    <row r="54" spans="1:7" x14ac:dyDescent="0.25">
      <c r="A54" s="42" t="str">
        <f t="shared" si="3"/>
        <v>MALAGA</v>
      </c>
      <c r="B54" s="41">
        <f t="shared" si="4"/>
        <v>1953430</v>
      </c>
      <c r="C54" s="41">
        <f t="shared" si="5"/>
        <v>2100473</v>
      </c>
      <c r="D54" s="41">
        <f t="shared" si="6"/>
        <v>20</v>
      </c>
      <c r="E54" s="42" t="str">
        <f t="shared" si="2"/>
        <v>BAHIA DE CADIZ</v>
      </c>
      <c r="F54" s="42">
        <f t="shared" si="7"/>
        <v>2699354</v>
      </c>
      <c r="G54" s="42">
        <f t="shared" si="8"/>
        <v>2557442</v>
      </c>
    </row>
    <row r="55" spans="1:7" x14ac:dyDescent="0.25">
      <c r="A55" s="42" t="str">
        <f t="shared" si="3"/>
        <v>MARIN Y RIA DE PONTEVEDRA</v>
      </c>
      <c r="B55" s="41">
        <f t="shared" si="4"/>
        <v>891966</v>
      </c>
      <c r="C55" s="41">
        <f t="shared" si="5"/>
        <v>1016241</v>
      </c>
      <c r="D55" s="41">
        <f t="shared" si="6"/>
        <v>24</v>
      </c>
      <c r="E55" s="42" t="str">
        <f t="shared" si="2"/>
        <v>BALEARES</v>
      </c>
      <c r="F55" s="42">
        <f t="shared" ref="F55:F65" si="9">LOOKUP(E55,$A$38:$A$65,$B$38:$B$65)</f>
        <v>2188436</v>
      </c>
      <c r="G55" s="42">
        <f t="shared" si="8"/>
        <v>2318339</v>
      </c>
    </row>
    <row r="56" spans="1:7" x14ac:dyDescent="0.25">
      <c r="A56" s="42" t="str">
        <f t="shared" si="3"/>
        <v>MELILLA</v>
      </c>
      <c r="B56" s="41">
        <f t="shared" si="4"/>
        <v>45826</v>
      </c>
      <c r="C56" s="41">
        <f t="shared" si="5"/>
        <v>84427</v>
      </c>
      <c r="D56" s="41">
        <f t="shared" si="6"/>
        <v>28</v>
      </c>
      <c r="E56" s="42" t="str">
        <f t="shared" si="2"/>
        <v>SANTA CRUZ DE TENERIFE</v>
      </c>
      <c r="F56" s="42">
        <f t="shared" si="9"/>
        <v>1986964</v>
      </c>
      <c r="G56" s="42">
        <f t="shared" si="8"/>
        <v>1892082</v>
      </c>
    </row>
    <row r="57" spans="1:7" x14ac:dyDescent="0.25">
      <c r="A57" s="42" t="str">
        <f t="shared" si="3"/>
        <v>MOTRIL</v>
      </c>
      <c r="B57" s="41">
        <f t="shared" si="4"/>
        <v>1172380</v>
      </c>
      <c r="C57" s="41">
        <f t="shared" si="5"/>
        <v>1246697</v>
      </c>
      <c r="D57" s="41">
        <f t="shared" si="6"/>
        <v>23</v>
      </c>
      <c r="E57" s="42" t="str">
        <f t="shared" si="2"/>
        <v>MALAGA</v>
      </c>
      <c r="F57" s="42">
        <f t="shared" si="9"/>
        <v>1953430</v>
      </c>
      <c r="G57" s="42">
        <f t="shared" si="8"/>
        <v>2100473</v>
      </c>
    </row>
    <row r="58" spans="1:7" x14ac:dyDescent="0.25">
      <c r="A58" s="42" t="str">
        <f t="shared" si="3"/>
        <v>PASAIA</v>
      </c>
      <c r="B58" s="41">
        <f t="shared" si="4"/>
        <v>3248288</v>
      </c>
      <c r="C58" s="41">
        <f t="shared" si="5"/>
        <v>3281138</v>
      </c>
      <c r="D58" s="41">
        <f t="shared" si="6"/>
        <v>14</v>
      </c>
      <c r="E58" s="42" t="str">
        <f t="shared" si="2"/>
        <v>LAS PALMAS</v>
      </c>
      <c r="F58" s="42">
        <f t="shared" si="9"/>
        <v>1678836</v>
      </c>
      <c r="G58" s="42">
        <f t="shared" si="8"/>
        <v>1772615</v>
      </c>
    </row>
    <row r="59" spans="1:7" x14ac:dyDescent="0.25">
      <c r="A59" s="42" t="str">
        <f t="shared" si="3"/>
        <v>SANTA CRUZ DE TENERIFE</v>
      </c>
      <c r="B59" s="41">
        <f t="shared" si="4"/>
        <v>1986964</v>
      </c>
      <c r="C59" s="41">
        <f t="shared" si="5"/>
        <v>1892082</v>
      </c>
      <c r="D59" s="41">
        <f t="shared" si="6"/>
        <v>19</v>
      </c>
      <c r="E59" s="42" t="str">
        <f t="shared" si="2"/>
        <v>ALICANTE</v>
      </c>
      <c r="F59" s="42">
        <f t="shared" si="9"/>
        <v>1642514</v>
      </c>
      <c r="G59" s="42">
        <f t="shared" si="8"/>
        <v>1667536</v>
      </c>
    </row>
    <row r="60" spans="1:7" x14ac:dyDescent="0.25">
      <c r="A60" s="42" t="str">
        <f t="shared" si="3"/>
        <v>SANTANDER</v>
      </c>
      <c r="B60" s="41">
        <f t="shared" si="4"/>
        <v>4164897</v>
      </c>
      <c r="C60" s="41">
        <f t="shared" si="5"/>
        <v>5139652</v>
      </c>
      <c r="D60" s="41">
        <f t="shared" si="6"/>
        <v>9</v>
      </c>
      <c r="E60" s="42" t="str">
        <f t="shared" si="2"/>
        <v>MOTRIL</v>
      </c>
      <c r="F60" s="42">
        <f t="shared" si="9"/>
        <v>1172380</v>
      </c>
      <c r="G60" s="42">
        <f t="shared" si="8"/>
        <v>1246697</v>
      </c>
    </row>
    <row r="61" spans="1:7" x14ac:dyDescent="0.25">
      <c r="A61" s="42" t="str">
        <f t="shared" si="3"/>
        <v>SEVILLA</v>
      </c>
      <c r="B61" s="41">
        <f t="shared" si="4"/>
        <v>2827598</v>
      </c>
      <c r="C61" s="41">
        <f t="shared" si="5"/>
        <v>2788885</v>
      </c>
      <c r="D61" s="41">
        <f t="shared" si="6"/>
        <v>15</v>
      </c>
      <c r="E61" s="42" t="str">
        <f t="shared" si="2"/>
        <v>MARIN Y RIA DE PONTEVEDRA</v>
      </c>
      <c r="F61" s="42">
        <f t="shared" si="9"/>
        <v>891966</v>
      </c>
      <c r="G61" s="42">
        <f t="shared" si="8"/>
        <v>1016241</v>
      </c>
    </row>
    <row r="62" spans="1:7" x14ac:dyDescent="0.25">
      <c r="A62" s="42" t="str">
        <f t="shared" si="3"/>
        <v>TARRAGONA</v>
      </c>
      <c r="B62" s="41">
        <f t="shared" si="4"/>
        <v>11237751</v>
      </c>
      <c r="C62" s="41">
        <f t="shared" si="5"/>
        <v>11903296</v>
      </c>
      <c r="D62" s="41">
        <f t="shared" si="6"/>
        <v>2</v>
      </c>
      <c r="E62" s="42" t="str">
        <f t="shared" si="2"/>
        <v>VIGO</v>
      </c>
      <c r="F62" s="42">
        <f t="shared" si="9"/>
        <v>701899</v>
      </c>
      <c r="G62" s="42">
        <f t="shared" si="8"/>
        <v>692535</v>
      </c>
    </row>
    <row r="63" spans="1:7" x14ac:dyDescent="0.25">
      <c r="A63" s="42" t="str">
        <f t="shared" si="3"/>
        <v>VALENCIA</v>
      </c>
      <c r="B63" s="41">
        <f t="shared" si="4"/>
        <v>7148231</v>
      </c>
      <c r="C63" s="41">
        <f t="shared" si="5"/>
        <v>6360690</v>
      </c>
      <c r="D63" s="41">
        <f t="shared" si="6"/>
        <v>5</v>
      </c>
      <c r="E63" s="42" t="str">
        <f t="shared" si="2"/>
        <v>VILAGARCIA</v>
      </c>
      <c r="F63" s="42">
        <f t="shared" si="9"/>
        <v>613257</v>
      </c>
      <c r="G63" s="42">
        <f t="shared" si="8"/>
        <v>578235</v>
      </c>
    </row>
    <row r="64" spans="1:7" x14ac:dyDescent="0.25">
      <c r="A64" s="42" t="str">
        <f t="shared" si="3"/>
        <v>VIGO</v>
      </c>
      <c r="B64" s="41">
        <f t="shared" si="4"/>
        <v>701899</v>
      </c>
      <c r="C64" s="41">
        <f t="shared" si="5"/>
        <v>692535</v>
      </c>
      <c r="D64" s="41">
        <f t="shared" si="6"/>
        <v>25</v>
      </c>
      <c r="E64" s="42" t="str">
        <f t="shared" si="2"/>
        <v>CEUTA</v>
      </c>
      <c r="F64" s="42">
        <f t="shared" si="9"/>
        <v>66793</v>
      </c>
      <c r="G64" s="42">
        <f t="shared" si="8"/>
        <v>71229</v>
      </c>
    </row>
    <row r="65" spans="1:7" x14ac:dyDescent="0.25">
      <c r="A65" s="42" t="str">
        <f t="shared" si="3"/>
        <v>VILAGARCIA</v>
      </c>
      <c r="B65" s="41">
        <f t="shared" si="4"/>
        <v>613257</v>
      </c>
      <c r="C65" s="41">
        <f t="shared" si="5"/>
        <v>578235</v>
      </c>
      <c r="D65" s="41">
        <f t="shared" si="6"/>
        <v>26</v>
      </c>
      <c r="E65" s="42" t="str">
        <f t="shared" si="2"/>
        <v>MELILLA</v>
      </c>
      <c r="F65" s="42">
        <f t="shared" si="9"/>
        <v>45826</v>
      </c>
      <c r="G65" s="42">
        <f t="shared" si="8"/>
        <v>84427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L6" sqref="L6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1">
        <v>95650</v>
      </c>
      <c r="C7" s="21">
        <v>85239</v>
      </c>
      <c r="D7" s="21">
        <v>1015276</v>
      </c>
      <c r="E7" s="21">
        <v>1050589</v>
      </c>
      <c r="F7" s="10">
        <f>((E7*100)/D7)-100</f>
        <v>3.478167513070332</v>
      </c>
      <c r="G7" s="1"/>
      <c r="H7" s="1"/>
      <c r="I7" s="1"/>
    </row>
    <row r="8" spans="1:12" x14ac:dyDescent="0.25">
      <c r="A8" s="11" t="s">
        <v>42</v>
      </c>
      <c r="B8" s="22">
        <v>136217</v>
      </c>
      <c r="C8" s="22">
        <v>167916</v>
      </c>
      <c r="D8" s="22">
        <v>1674487</v>
      </c>
      <c r="E8" s="22">
        <v>1821197</v>
      </c>
      <c r="F8" s="13">
        <f t="shared" ref="F8:F35" si="0">((E8*100)/D8)-100</f>
        <v>8.7614893397201712</v>
      </c>
      <c r="G8" s="1"/>
      <c r="H8" s="1"/>
      <c r="I8" s="1"/>
    </row>
    <row r="9" spans="1:12" x14ac:dyDescent="0.25">
      <c r="A9" s="8" t="s">
        <v>43</v>
      </c>
      <c r="B9" s="21">
        <v>60379</v>
      </c>
      <c r="C9" s="21">
        <v>54177</v>
      </c>
      <c r="D9" s="21">
        <v>535818</v>
      </c>
      <c r="E9" s="21">
        <v>575515</v>
      </c>
      <c r="F9" s="10">
        <f t="shared" si="0"/>
        <v>7.408672347700147</v>
      </c>
      <c r="G9" s="1"/>
      <c r="H9" s="1"/>
      <c r="I9" s="1"/>
    </row>
    <row r="10" spans="1:12" x14ac:dyDescent="0.25">
      <c r="A10" s="11" t="s">
        <v>44</v>
      </c>
      <c r="B10" s="22">
        <v>108418</v>
      </c>
      <c r="C10" s="22">
        <v>89645</v>
      </c>
      <c r="D10" s="22">
        <v>1125878</v>
      </c>
      <c r="E10" s="22">
        <v>1487813</v>
      </c>
      <c r="F10" s="13">
        <f t="shared" si="0"/>
        <v>32.146911121808927</v>
      </c>
      <c r="G10" s="1"/>
      <c r="H10" s="1"/>
      <c r="I10" s="1"/>
    </row>
    <row r="11" spans="1:12" x14ac:dyDescent="0.25">
      <c r="A11" s="8" t="s">
        <v>45</v>
      </c>
      <c r="B11" s="21">
        <v>3173906</v>
      </c>
      <c r="C11" s="21">
        <v>4193051</v>
      </c>
      <c r="D11" s="21">
        <v>39467683</v>
      </c>
      <c r="E11" s="21">
        <v>43354091</v>
      </c>
      <c r="F11" s="10">
        <f t="shared" si="0"/>
        <v>9.8470639890363003</v>
      </c>
      <c r="G11" s="1"/>
      <c r="H11" s="1"/>
      <c r="I11" s="1"/>
    </row>
    <row r="12" spans="1:12" x14ac:dyDescent="0.25">
      <c r="A12" s="11" t="s">
        <v>46</v>
      </c>
      <c r="B12" s="22">
        <v>307875</v>
      </c>
      <c r="C12" s="22">
        <v>236619</v>
      </c>
      <c r="D12" s="22">
        <v>3036943</v>
      </c>
      <c r="E12" s="22">
        <v>2987479</v>
      </c>
      <c r="F12" s="13">
        <f t="shared" si="0"/>
        <v>-1.6287431143752116</v>
      </c>
      <c r="G12" s="1"/>
      <c r="H12" s="1"/>
      <c r="I12" s="1"/>
    </row>
    <row r="13" spans="1:12" x14ac:dyDescent="0.25">
      <c r="A13" s="8" t="s">
        <v>47</v>
      </c>
      <c r="B13" s="21">
        <v>643368</v>
      </c>
      <c r="C13" s="21">
        <v>652833</v>
      </c>
      <c r="D13" s="21">
        <v>8678283</v>
      </c>
      <c r="E13" s="21">
        <v>9937796</v>
      </c>
      <c r="F13" s="10">
        <f t="shared" si="0"/>
        <v>14.51338934210834</v>
      </c>
      <c r="G13" s="1"/>
      <c r="H13" s="1"/>
      <c r="I13" s="1"/>
    </row>
    <row r="14" spans="1:12" x14ac:dyDescent="0.25">
      <c r="A14" s="11" t="s">
        <v>48</v>
      </c>
      <c r="B14" s="22">
        <v>2251004</v>
      </c>
      <c r="C14" s="22">
        <v>2650111</v>
      </c>
      <c r="D14" s="22">
        <v>27253997</v>
      </c>
      <c r="E14" s="22">
        <v>31762162</v>
      </c>
      <c r="F14" s="13">
        <f t="shared" si="0"/>
        <v>16.541298511187179</v>
      </c>
      <c r="G14" s="1"/>
      <c r="H14" s="1"/>
      <c r="I14" s="1"/>
    </row>
    <row r="15" spans="1:12" x14ac:dyDescent="0.25">
      <c r="A15" s="8" t="s">
        <v>49</v>
      </c>
      <c r="B15" s="21">
        <v>883304</v>
      </c>
      <c r="C15" s="21">
        <v>894607</v>
      </c>
      <c r="D15" s="21">
        <v>9291535</v>
      </c>
      <c r="E15" s="21">
        <v>9394336</v>
      </c>
      <c r="F15" s="10">
        <f t="shared" si="0"/>
        <v>1.1063941533880097</v>
      </c>
      <c r="G15" s="1"/>
      <c r="H15" s="1"/>
      <c r="I15" s="1"/>
    </row>
    <row r="16" spans="1:12" x14ac:dyDescent="0.25">
      <c r="A16" s="11" t="s">
        <v>50</v>
      </c>
      <c r="B16" s="22">
        <v>65528</v>
      </c>
      <c r="C16" s="22">
        <v>33281</v>
      </c>
      <c r="D16" s="22">
        <v>840404</v>
      </c>
      <c r="E16" s="22">
        <v>998686</v>
      </c>
      <c r="F16" s="13">
        <f t="shared" si="0"/>
        <v>18.834036963174853</v>
      </c>
      <c r="G16" s="1"/>
      <c r="H16" s="1"/>
      <c r="I16" s="1"/>
    </row>
    <row r="17" spans="1:9" x14ac:dyDescent="0.25">
      <c r="A17" s="8" t="s">
        <v>51</v>
      </c>
      <c r="B17" s="21">
        <v>117137</v>
      </c>
      <c r="C17" s="21">
        <v>175905</v>
      </c>
      <c r="D17" s="21">
        <v>1129985</v>
      </c>
      <c r="E17" s="21">
        <v>1546441</v>
      </c>
      <c r="F17" s="10">
        <f t="shared" si="0"/>
        <v>36.85500250003318</v>
      </c>
      <c r="G17" s="1"/>
      <c r="H17" s="1"/>
      <c r="I17" s="1"/>
    </row>
    <row r="18" spans="1:9" x14ac:dyDescent="0.25">
      <c r="A18" s="11" t="s">
        <v>52</v>
      </c>
      <c r="B18" s="22">
        <v>68724</v>
      </c>
      <c r="C18" s="22">
        <v>72292</v>
      </c>
      <c r="D18" s="22">
        <v>861220</v>
      </c>
      <c r="E18" s="22">
        <v>891278</v>
      </c>
      <c r="F18" s="13">
        <f t="shared" si="0"/>
        <v>3.4901651146048636</v>
      </c>
      <c r="G18" s="1"/>
      <c r="H18" s="1"/>
      <c r="I18" s="1"/>
    </row>
    <row r="19" spans="1:9" x14ac:dyDescent="0.25">
      <c r="A19" s="8" t="s">
        <v>53</v>
      </c>
      <c r="B19" s="21">
        <v>67027</v>
      </c>
      <c r="C19" s="21">
        <v>62435</v>
      </c>
      <c r="D19" s="21">
        <v>566570</v>
      </c>
      <c r="E19" s="21">
        <v>557720</v>
      </c>
      <c r="F19" s="10">
        <f t="shared" si="0"/>
        <v>-1.5620311700231184</v>
      </c>
      <c r="G19" s="1"/>
      <c r="H19" s="1"/>
      <c r="I19" s="1"/>
    </row>
    <row r="20" spans="1:9" x14ac:dyDescent="0.25">
      <c r="A20" s="11" t="s">
        <v>54</v>
      </c>
      <c r="B20" s="22">
        <v>47291</v>
      </c>
      <c r="C20" s="22">
        <v>66953</v>
      </c>
      <c r="D20" s="22">
        <v>489425</v>
      </c>
      <c r="E20" s="22">
        <v>600585</v>
      </c>
      <c r="F20" s="13">
        <f t="shared" si="0"/>
        <v>22.712366552587213</v>
      </c>
      <c r="G20" s="1"/>
      <c r="H20" s="1"/>
      <c r="I20" s="1"/>
    </row>
    <row r="21" spans="1:9" x14ac:dyDescent="0.25">
      <c r="A21" s="8" t="s">
        <v>55</v>
      </c>
      <c r="B21" s="21">
        <v>51153</v>
      </c>
      <c r="C21" s="21">
        <v>122627</v>
      </c>
      <c r="D21" s="21">
        <v>465509</v>
      </c>
      <c r="E21" s="21">
        <v>684392</v>
      </c>
      <c r="F21" s="10">
        <f t="shared" si="0"/>
        <v>47.020143541800479</v>
      </c>
      <c r="G21" s="1"/>
      <c r="H21" s="1"/>
      <c r="I21" s="1"/>
    </row>
    <row r="22" spans="1:9" x14ac:dyDescent="0.25">
      <c r="A22" s="11" t="s">
        <v>56</v>
      </c>
      <c r="B22" s="22">
        <v>1235609</v>
      </c>
      <c r="C22" s="22">
        <v>1422018</v>
      </c>
      <c r="D22" s="22">
        <v>16203234</v>
      </c>
      <c r="E22" s="22">
        <v>17207110</v>
      </c>
      <c r="F22" s="13">
        <f t="shared" si="0"/>
        <v>6.1955286210147875</v>
      </c>
      <c r="G22" s="1"/>
      <c r="H22" s="1"/>
      <c r="I22" s="1"/>
    </row>
    <row r="23" spans="1:9" x14ac:dyDescent="0.25">
      <c r="A23" s="8" t="s">
        <v>57</v>
      </c>
      <c r="B23" s="21">
        <v>261703</v>
      </c>
      <c r="C23" s="21">
        <v>1318590</v>
      </c>
      <c r="D23" s="21">
        <v>2488241</v>
      </c>
      <c r="E23" s="21">
        <v>4050136</v>
      </c>
      <c r="F23" s="10">
        <f t="shared" si="0"/>
        <v>62.771049910358357</v>
      </c>
      <c r="G23" s="1"/>
      <c r="H23" s="1"/>
      <c r="I23" s="1"/>
    </row>
    <row r="24" spans="1:9" x14ac:dyDescent="0.25">
      <c r="A24" s="11" t="s">
        <v>58</v>
      </c>
      <c r="B24" s="22">
        <v>77383</v>
      </c>
      <c r="C24" s="22">
        <v>61154</v>
      </c>
      <c r="D24" s="22">
        <v>833223</v>
      </c>
      <c r="E24" s="22">
        <v>867099</v>
      </c>
      <c r="F24" s="13">
        <f t="shared" si="0"/>
        <v>4.065658293158009</v>
      </c>
      <c r="G24" s="1"/>
      <c r="H24" s="1"/>
      <c r="I24" s="1"/>
    </row>
    <row r="25" spans="1:9" x14ac:dyDescent="0.25">
      <c r="A25" s="8" t="s">
        <v>59</v>
      </c>
      <c r="B25" s="21">
        <v>54244</v>
      </c>
      <c r="C25" s="21">
        <v>54684</v>
      </c>
      <c r="D25" s="21">
        <v>642776</v>
      </c>
      <c r="E25" s="21">
        <v>690467</v>
      </c>
      <c r="F25" s="10">
        <f t="shared" si="0"/>
        <v>7.4195365103861945</v>
      </c>
      <c r="G25" s="1"/>
      <c r="H25" s="1"/>
      <c r="I25" s="1"/>
    </row>
    <row r="26" spans="1:9" x14ac:dyDescent="0.25">
      <c r="A26" s="11" t="s">
        <v>60</v>
      </c>
      <c r="B26" s="22">
        <v>12367</v>
      </c>
      <c r="C26" s="22">
        <v>33081</v>
      </c>
      <c r="D26" s="22">
        <v>194997</v>
      </c>
      <c r="E26" s="22">
        <v>258962</v>
      </c>
      <c r="F26" s="13">
        <f t="shared" si="0"/>
        <v>32.803068765160504</v>
      </c>
      <c r="G26" s="1"/>
      <c r="H26" s="1"/>
      <c r="I26" s="1"/>
    </row>
    <row r="27" spans="1:9" x14ac:dyDescent="0.25">
      <c r="A27" s="8" t="s">
        <v>61</v>
      </c>
      <c r="B27" s="21">
        <v>163448</v>
      </c>
      <c r="C27" s="21">
        <v>213190</v>
      </c>
      <c r="D27" s="21">
        <v>2079354</v>
      </c>
      <c r="E27" s="21">
        <v>2203265</v>
      </c>
      <c r="F27" s="10">
        <f t="shared" si="0"/>
        <v>5.9591103775499477</v>
      </c>
      <c r="G27" s="1"/>
      <c r="H27" s="1"/>
      <c r="I27" s="1"/>
    </row>
    <row r="28" spans="1:9" x14ac:dyDescent="0.25">
      <c r="A28" s="11" t="s">
        <v>62</v>
      </c>
      <c r="B28" s="22">
        <v>641407</v>
      </c>
      <c r="C28" s="22">
        <v>602825</v>
      </c>
      <c r="D28" s="22">
        <v>7274673</v>
      </c>
      <c r="E28" s="22">
        <v>7333756</v>
      </c>
      <c r="F28" s="13">
        <f t="shared" si="0"/>
        <v>0.81217396300837663</v>
      </c>
      <c r="G28" s="1"/>
      <c r="H28" s="1"/>
      <c r="I28" s="1"/>
    </row>
    <row r="29" spans="1:9" x14ac:dyDescent="0.25">
      <c r="A29" s="8" t="s">
        <v>63</v>
      </c>
      <c r="B29" s="21">
        <v>104887</v>
      </c>
      <c r="C29" s="21">
        <v>122715</v>
      </c>
      <c r="D29" s="21">
        <v>1219478</v>
      </c>
      <c r="E29" s="21">
        <v>1265836</v>
      </c>
      <c r="F29" s="10">
        <f t="shared" si="0"/>
        <v>3.8014625930111094</v>
      </c>
      <c r="G29" s="1"/>
      <c r="H29" s="1"/>
      <c r="I29" s="1"/>
    </row>
    <row r="30" spans="1:9" x14ac:dyDescent="0.25">
      <c r="A30" s="11" t="s">
        <v>64</v>
      </c>
      <c r="B30" s="22">
        <v>172357</v>
      </c>
      <c r="C30" s="22">
        <v>183355</v>
      </c>
      <c r="D30" s="22">
        <v>1704237</v>
      </c>
      <c r="E30" s="22">
        <v>2094739</v>
      </c>
      <c r="F30" s="13">
        <f t="shared" si="0"/>
        <v>22.913597111199905</v>
      </c>
      <c r="G30" s="1"/>
      <c r="H30" s="1"/>
      <c r="I30" s="1"/>
    </row>
    <row r="31" spans="1:9" x14ac:dyDescent="0.25">
      <c r="A31" s="8" t="s">
        <v>65</v>
      </c>
      <c r="B31" s="21">
        <v>92655</v>
      </c>
      <c r="C31" s="21">
        <v>106886</v>
      </c>
      <c r="D31" s="21">
        <v>1176304</v>
      </c>
      <c r="E31" s="21">
        <v>1443978</v>
      </c>
      <c r="F31" s="10">
        <f t="shared" si="0"/>
        <v>22.755512180524761</v>
      </c>
      <c r="G31" s="1"/>
      <c r="H31" s="1"/>
      <c r="I31" s="1"/>
    </row>
    <row r="32" spans="1:9" x14ac:dyDescent="0.25">
      <c r="A32" s="11" t="s">
        <v>66</v>
      </c>
      <c r="B32" s="22">
        <v>2921343</v>
      </c>
      <c r="C32" s="22">
        <v>3132414</v>
      </c>
      <c r="D32" s="22">
        <v>33121028</v>
      </c>
      <c r="E32" s="22">
        <v>35781578</v>
      </c>
      <c r="F32" s="13">
        <f t="shared" si="0"/>
        <v>8.0328122665757888</v>
      </c>
      <c r="G32" s="1"/>
      <c r="H32" s="1"/>
      <c r="I32" s="1"/>
    </row>
    <row r="33" spans="1:9" x14ac:dyDescent="0.25">
      <c r="A33" s="8" t="s">
        <v>67</v>
      </c>
      <c r="B33" s="21">
        <v>263152</v>
      </c>
      <c r="C33" s="21">
        <v>331175</v>
      </c>
      <c r="D33" s="21">
        <v>3495208</v>
      </c>
      <c r="E33" s="21">
        <v>3932990</v>
      </c>
      <c r="F33" s="10">
        <f t="shared" si="0"/>
        <v>12.525205939102904</v>
      </c>
      <c r="G33" s="1"/>
      <c r="H33" s="1"/>
      <c r="I33" s="1"/>
    </row>
    <row r="34" spans="1:9" x14ac:dyDescent="0.25">
      <c r="A34" s="11" t="s">
        <v>68</v>
      </c>
      <c r="B34" s="22">
        <v>17373</v>
      </c>
      <c r="C34" s="22">
        <v>29336</v>
      </c>
      <c r="D34" s="22">
        <v>240385</v>
      </c>
      <c r="E34" s="22">
        <v>246416</v>
      </c>
      <c r="F34" s="13">
        <f t="shared" si="0"/>
        <v>2.50889198577282</v>
      </c>
      <c r="G34" s="1"/>
      <c r="H34" s="1"/>
      <c r="I34" s="1"/>
    </row>
    <row r="35" spans="1:9" x14ac:dyDescent="0.25">
      <c r="A35" s="14" t="s">
        <v>69</v>
      </c>
      <c r="B35" s="15">
        <f>SUM(B7:B34)</f>
        <v>14094909</v>
      </c>
      <c r="C35" s="15">
        <f t="shared" ref="C35:E35" si="1">SUM(C7:C34)</f>
        <v>17169114</v>
      </c>
      <c r="D35" s="15">
        <f t="shared" si="1"/>
        <v>167106151</v>
      </c>
      <c r="E35" s="15">
        <f t="shared" si="1"/>
        <v>185026412</v>
      </c>
      <c r="F35" s="16">
        <f t="shared" si="0"/>
        <v>10.723878739807731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1050589</v>
      </c>
      <c r="C38" s="41">
        <f>D7</f>
        <v>1015276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43354091</v>
      </c>
      <c r="G38" s="42">
        <f>LOOKUP(E38,$A$38:$A$65,$C$38:$C$65)</f>
        <v>39467683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1821197</v>
      </c>
      <c r="C39" s="41">
        <f t="shared" ref="C39:C65" si="5">D8</f>
        <v>1674487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35781578</v>
      </c>
      <c r="G39" s="42">
        <f t="shared" ref="G39:G65" si="8">LOOKUP(E39,$A$38:$A$65,$C$38:$C$65)</f>
        <v>33121028</v>
      </c>
    </row>
    <row r="40" spans="1:9" x14ac:dyDescent="0.25">
      <c r="A40" s="42" t="str">
        <f t="shared" si="3"/>
        <v>ALMERIA</v>
      </c>
      <c r="B40" s="41">
        <f t="shared" si="4"/>
        <v>575515</v>
      </c>
      <c r="C40" s="41">
        <f t="shared" si="5"/>
        <v>535818</v>
      </c>
      <c r="D40" s="41">
        <f t="shared" si="6"/>
        <v>25</v>
      </c>
      <c r="E40" s="42" t="str">
        <f t="shared" si="2"/>
        <v>BARCELONA</v>
      </c>
      <c r="F40" s="42">
        <f t="shared" si="7"/>
        <v>31762162</v>
      </c>
      <c r="G40" s="42">
        <f t="shared" si="8"/>
        <v>27253997</v>
      </c>
    </row>
    <row r="41" spans="1:9" x14ac:dyDescent="0.25">
      <c r="A41" s="42" t="str">
        <f t="shared" si="3"/>
        <v>AVILES</v>
      </c>
      <c r="B41" s="41">
        <f t="shared" si="4"/>
        <v>1487813</v>
      </c>
      <c r="C41" s="41">
        <f t="shared" si="5"/>
        <v>1125878</v>
      </c>
      <c r="D41" s="41">
        <f t="shared" si="6"/>
        <v>15</v>
      </c>
      <c r="E41" s="42" t="str">
        <f t="shared" si="2"/>
        <v>LAS PALMAS</v>
      </c>
      <c r="F41" s="42">
        <f t="shared" si="7"/>
        <v>17207110</v>
      </c>
      <c r="G41" s="42">
        <f t="shared" si="8"/>
        <v>16203234</v>
      </c>
    </row>
    <row r="42" spans="1:9" x14ac:dyDescent="0.25">
      <c r="A42" s="42" t="str">
        <f t="shared" si="3"/>
        <v>BAHIA DE ALGECIRAS</v>
      </c>
      <c r="B42" s="41">
        <f t="shared" si="4"/>
        <v>43354091</v>
      </c>
      <c r="C42" s="41">
        <f t="shared" si="5"/>
        <v>39467683</v>
      </c>
      <c r="D42" s="41">
        <f t="shared" si="6"/>
        <v>1</v>
      </c>
      <c r="E42" s="42" t="str">
        <f t="shared" si="2"/>
        <v>BALEARES</v>
      </c>
      <c r="F42" s="42">
        <f t="shared" si="7"/>
        <v>9937796</v>
      </c>
      <c r="G42" s="42">
        <f t="shared" si="8"/>
        <v>8678283</v>
      </c>
    </row>
    <row r="43" spans="1:9" x14ac:dyDescent="0.25">
      <c r="A43" s="42" t="str">
        <f t="shared" si="3"/>
        <v>BAHIA DE CADIZ</v>
      </c>
      <c r="B43" s="41">
        <f t="shared" si="4"/>
        <v>2987479</v>
      </c>
      <c r="C43" s="41">
        <f t="shared" si="5"/>
        <v>3036943</v>
      </c>
      <c r="D43" s="41">
        <f t="shared" si="6"/>
        <v>10</v>
      </c>
      <c r="E43" s="42" t="str">
        <f t="shared" si="2"/>
        <v>BILBAO</v>
      </c>
      <c r="F43" s="42">
        <f t="shared" si="7"/>
        <v>9394336</v>
      </c>
      <c r="G43" s="42">
        <f t="shared" si="8"/>
        <v>9291535</v>
      </c>
    </row>
    <row r="44" spans="1:9" x14ac:dyDescent="0.25">
      <c r="A44" s="42" t="str">
        <f t="shared" si="3"/>
        <v>BALEARES</v>
      </c>
      <c r="B44" s="41">
        <f t="shared" si="4"/>
        <v>9937796</v>
      </c>
      <c r="C44" s="41">
        <f t="shared" si="5"/>
        <v>8678283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7333756</v>
      </c>
      <c r="G44" s="42">
        <f t="shared" si="8"/>
        <v>7274673</v>
      </c>
    </row>
    <row r="45" spans="1:9" x14ac:dyDescent="0.25">
      <c r="A45" s="42" t="str">
        <f t="shared" si="3"/>
        <v>BARCELONA</v>
      </c>
      <c r="B45" s="41">
        <f t="shared" si="4"/>
        <v>31762162</v>
      </c>
      <c r="C45" s="41">
        <f t="shared" si="5"/>
        <v>27253997</v>
      </c>
      <c r="D45" s="41">
        <f t="shared" si="6"/>
        <v>3</v>
      </c>
      <c r="E45" s="42" t="str">
        <f t="shared" si="2"/>
        <v>MALAGA</v>
      </c>
      <c r="F45" s="42">
        <f t="shared" si="7"/>
        <v>4050136</v>
      </c>
      <c r="G45" s="42">
        <f t="shared" si="8"/>
        <v>2488241</v>
      </c>
    </row>
    <row r="46" spans="1:9" x14ac:dyDescent="0.25">
      <c r="A46" s="42" t="str">
        <f t="shared" si="3"/>
        <v>BILBAO</v>
      </c>
      <c r="B46" s="41">
        <f t="shared" si="4"/>
        <v>9394336</v>
      </c>
      <c r="C46" s="41">
        <f t="shared" si="5"/>
        <v>9291535</v>
      </c>
      <c r="D46" s="41">
        <f t="shared" si="6"/>
        <v>6</v>
      </c>
      <c r="E46" s="42" t="str">
        <f t="shared" si="2"/>
        <v>VIGO</v>
      </c>
      <c r="F46" s="42">
        <f t="shared" si="7"/>
        <v>3932990</v>
      </c>
      <c r="G46" s="42">
        <f t="shared" si="8"/>
        <v>3495208</v>
      </c>
    </row>
    <row r="47" spans="1:9" x14ac:dyDescent="0.25">
      <c r="A47" s="42" t="str">
        <f t="shared" si="3"/>
        <v>CARTAGENA</v>
      </c>
      <c r="B47" s="41">
        <f t="shared" si="4"/>
        <v>998686</v>
      </c>
      <c r="C47" s="41">
        <f t="shared" si="5"/>
        <v>840404</v>
      </c>
      <c r="D47" s="41">
        <f t="shared" si="6"/>
        <v>19</v>
      </c>
      <c r="E47" s="42" t="str">
        <f t="shared" si="2"/>
        <v>BAHIA DE CADIZ</v>
      </c>
      <c r="F47" s="42">
        <f t="shared" si="7"/>
        <v>2987479</v>
      </c>
      <c r="G47" s="42">
        <f t="shared" si="8"/>
        <v>3036943</v>
      </c>
    </row>
    <row r="48" spans="1:9" x14ac:dyDescent="0.25">
      <c r="A48" s="42" t="str">
        <f t="shared" si="3"/>
        <v>CASTELLON</v>
      </c>
      <c r="B48" s="41">
        <f t="shared" si="4"/>
        <v>1546441</v>
      </c>
      <c r="C48" s="41">
        <f t="shared" si="5"/>
        <v>1129985</v>
      </c>
      <c r="D48" s="41">
        <f t="shared" si="6"/>
        <v>14</v>
      </c>
      <c r="E48" s="42" t="str">
        <f t="shared" si="2"/>
        <v>PASAIA</v>
      </c>
      <c r="F48" s="42">
        <f t="shared" si="7"/>
        <v>2203265</v>
      </c>
      <c r="G48" s="42">
        <f t="shared" si="8"/>
        <v>2079354</v>
      </c>
    </row>
    <row r="49" spans="1:7" x14ac:dyDescent="0.25">
      <c r="A49" s="42" t="str">
        <f t="shared" si="3"/>
        <v>CEUTA</v>
      </c>
      <c r="B49" s="41">
        <f t="shared" si="4"/>
        <v>891278</v>
      </c>
      <c r="C49" s="41">
        <f t="shared" si="5"/>
        <v>861220</v>
      </c>
      <c r="D49" s="41">
        <f t="shared" si="6"/>
        <v>20</v>
      </c>
      <c r="E49" s="42" t="str">
        <f t="shared" si="2"/>
        <v>SEVILLA</v>
      </c>
      <c r="F49" s="42">
        <f t="shared" si="7"/>
        <v>2094739</v>
      </c>
      <c r="G49" s="42">
        <f t="shared" si="8"/>
        <v>1704237</v>
      </c>
    </row>
    <row r="50" spans="1:7" x14ac:dyDescent="0.25">
      <c r="A50" s="42" t="str">
        <f t="shared" si="3"/>
        <v>FERROL-SAN CIBRAO</v>
      </c>
      <c r="B50" s="41">
        <f t="shared" si="4"/>
        <v>557720</v>
      </c>
      <c r="C50" s="41">
        <f t="shared" si="5"/>
        <v>566570</v>
      </c>
      <c r="D50" s="41">
        <f t="shared" si="6"/>
        <v>26</v>
      </c>
      <c r="E50" s="42" t="str">
        <f t="shared" si="2"/>
        <v>ALICANTE</v>
      </c>
      <c r="F50" s="42">
        <f t="shared" si="7"/>
        <v>1821197</v>
      </c>
      <c r="G50" s="42">
        <f t="shared" si="8"/>
        <v>1674487</v>
      </c>
    </row>
    <row r="51" spans="1:7" x14ac:dyDescent="0.25">
      <c r="A51" s="42" t="str">
        <f t="shared" si="3"/>
        <v>GIJON</v>
      </c>
      <c r="B51" s="41">
        <f t="shared" si="4"/>
        <v>600585</v>
      </c>
      <c r="C51" s="41">
        <f t="shared" si="5"/>
        <v>489425</v>
      </c>
      <c r="D51" s="41">
        <f t="shared" si="6"/>
        <v>24</v>
      </c>
      <c r="E51" s="42" t="str">
        <f t="shared" si="2"/>
        <v>CASTELLON</v>
      </c>
      <c r="F51" s="42">
        <f t="shared" si="7"/>
        <v>1546441</v>
      </c>
      <c r="G51" s="42">
        <f t="shared" si="8"/>
        <v>1129985</v>
      </c>
    </row>
    <row r="52" spans="1:7" x14ac:dyDescent="0.25">
      <c r="A52" s="42" t="str">
        <f t="shared" si="3"/>
        <v>HUELVA</v>
      </c>
      <c r="B52" s="41">
        <f t="shared" si="4"/>
        <v>684392</v>
      </c>
      <c r="C52" s="41">
        <f t="shared" si="5"/>
        <v>465509</v>
      </c>
      <c r="D52" s="41">
        <f t="shared" si="6"/>
        <v>23</v>
      </c>
      <c r="E52" s="42" t="str">
        <f t="shared" si="2"/>
        <v>AVILES</v>
      </c>
      <c r="F52" s="42">
        <f t="shared" si="7"/>
        <v>1487813</v>
      </c>
      <c r="G52" s="42">
        <f t="shared" si="8"/>
        <v>1125878</v>
      </c>
    </row>
    <row r="53" spans="1:7" x14ac:dyDescent="0.25">
      <c r="A53" s="42" t="str">
        <f t="shared" si="3"/>
        <v>LAS PALMAS</v>
      </c>
      <c r="B53" s="41">
        <f t="shared" si="4"/>
        <v>17207110</v>
      </c>
      <c r="C53" s="41">
        <f t="shared" si="5"/>
        <v>16203234</v>
      </c>
      <c r="D53" s="41">
        <f t="shared" si="6"/>
        <v>4</v>
      </c>
      <c r="E53" s="42" t="str">
        <f t="shared" si="2"/>
        <v>TARRAGONA</v>
      </c>
      <c r="F53" s="42">
        <f t="shared" si="7"/>
        <v>1443978</v>
      </c>
      <c r="G53" s="42">
        <f t="shared" si="8"/>
        <v>1176304</v>
      </c>
    </row>
    <row r="54" spans="1:7" x14ac:dyDescent="0.25">
      <c r="A54" s="42" t="str">
        <f t="shared" si="3"/>
        <v>MALAGA</v>
      </c>
      <c r="B54" s="41">
        <f t="shared" si="4"/>
        <v>4050136</v>
      </c>
      <c r="C54" s="41">
        <f t="shared" si="5"/>
        <v>2488241</v>
      </c>
      <c r="D54" s="41">
        <f t="shared" si="6"/>
        <v>8</v>
      </c>
      <c r="E54" s="42" t="str">
        <f t="shared" si="2"/>
        <v>SANTANDER</v>
      </c>
      <c r="F54" s="42">
        <f t="shared" si="7"/>
        <v>1265836</v>
      </c>
      <c r="G54" s="42">
        <f t="shared" si="8"/>
        <v>1219478</v>
      </c>
    </row>
    <row r="55" spans="1:7" x14ac:dyDescent="0.25">
      <c r="A55" s="42" t="str">
        <f t="shared" si="3"/>
        <v>MARIN Y RIA DE PONTEVEDRA</v>
      </c>
      <c r="B55" s="41">
        <f t="shared" si="4"/>
        <v>867099</v>
      </c>
      <c r="C55" s="41">
        <f t="shared" si="5"/>
        <v>833223</v>
      </c>
      <c r="D55" s="41">
        <f t="shared" si="6"/>
        <v>21</v>
      </c>
      <c r="E55" s="42" t="str">
        <f t="shared" si="2"/>
        <v>A CORUÑA</v>
      </c>
      <c r="F55" s="42">
        <f t="shared" ref="F55:F65" si="9">LOOKUP(E55,$A$38:$A$65,$B$38:$B$65)</f>
        <v>1050589</v>
      </c>
      <c r="G55" s="42">
        <f t="shared" si="8"/>
        <v>1015276</v>
      </c>
    </row>
    <row r="56" spans="1:7" x14ac:dyDescent="0.25">
      <c r="A56" s="42" t="str">
        <f t="shared" si="3"/>
        <v>MELILLA</v>
      </c>
      <c r="B56" s="41">
        <f t="shared" si="4"/>
        <v>690467</v>
      </c>
      <c r="C56" s="41">
        <f t="shared" si="5"/>
        <v>642776</v>
      </c>
      <c r="D56" s="41">
        <f t="shared" si="6"/>
        <v>22</v>
      </c>
      <c r="E56" s="42" t="str">
        <f t="shared" si="2"/>
        <v>CARTAGENA</v>
      </c>
      <c r="F56" s="42">
        <f t="shared" si="9"/>
        <v>998686</v>
      </c>
      <c r="G56" s="42">
        <f t="shared" si="8"/>
        <v>840404</v>
      </c>
    </row>
    <row r="57" spans="1:7" x14ac:dyDescent="0.25">
      <c r="A57" s="42" t="str">
        <f t="shared" si="3"/>
        <v>MOTRIL</v>
      </c>
      <c r="B57" s="41">
        <f t="shared" si="4"/>
        <v>258962</v>
      </c>
      <c r="C57" s="41">
        <f t="shared" si="5"/>
        <v>194997</v>
      </c>
      <c r="D57" s="41">
        <f t="shared" si="6"/>
        <v>27</v>
      </c>
      <c r="E57" s="42" t="str">
        <f t="shared" si="2"/>
        <v>CEUTA</v>
      </c>
      <c r="F57" s="42">
        <f t="shared" si="9"/>
        <v>891278</v>
      </c>
      <c r="G57" s="42">
        <f t="shared" si="8"/>
        <v>861220</v>
      </c>
    </row>
    <row r="58" spans="1:7" x14ac:dyDescent="0.25">
      <c r="A58" s="42" t="str">
        <f t="shared" si="3"/>
        <v>PASAIA</v>
      </c>
      <c r="B58" s="41">
        <f t="shared" si="4"/>
        <v>2203265</v>
      </c>
      <c r="C58" s="41">
        <f t="shared" si="5"/>
        <v>2079354</v>
      </c>
      <c r="D58" s="41">
        <f t="shared" si="6"/>
        <v>11</v>
      </c>
      <c r="E58" s="42" t="str">
        <f t="shared" si="2"/>
        <v>MARIN Y RIA DE PONTEVEDRA</v>
      </c>
      <c r="F58" s="42">
        <f t="shared" si="9"/>
        <v>867099</v>
      </c>
      <c r="G58" s="42">
        <f t="shared" si="8"/>
        <v>833223</v>
      </c>
    </row>
    <row r="59" spans="1:7" x14ac:dyDescent="0.25">
      <c r="A59" s="42" t="str">
        <f t="shared" si="3"/>
        <v>SANTA CRUZ DE TENERIFE</v>
      </c>
      <c r="B59" s="41">
        <f t="shared" si="4"/>
        <v>7333756</v>
      </c>
      <c r="C59" s="41">
        <f t="shared" si="5"/>
        <v>7274673</v>
      </c>
      <c r="D59" s="41">
        <f t="shared" si="6"/>
        <v>7</v>
      </c>
      <c r="E59" s="42" t="str">
        <f t="shared" si="2"/>
        <v>MELILLA</v>
      </c>
      <c r="F59" s="42">
        <f t="shared" si="9"/>
        <v>690467</v>
      </c>
      <c r="G59" s="42">
        <f t="shared" si="8"/>
        <v>642776</v>
      </c>
    </row>
    <row r="60" spans="1:7" x14ac:dyDescent="0.25">
      <c r="A60" s="42" t="str">
        <f t="shared" si="3"/>
        <v>SANTANDER</v>
      </c>
      <c r="B60" s="41">
        <f t="shared" si="4"/>
        <v>1265836</v>
      </c>
      <c r="C60" s="41">
        <f t="shared" si="5"/>
        <v>1219478</v>
      </c>
      <c r="D60" s="41">
        <f t="shared" si="6"/>
        <v>17</v>
      </c>
      <c r="E60" s="42" t="str">
        <f t="shared" si="2"/>
        <v>HUELVA</v>
      </c>
      <c r="F60" s="42">
        <f t="shared" si="9"/>
        <v>684392</v>
      </c>
      <c r="G60" s="42">
        <f t="shared" si="8"/>
        <v>465509</v>
      </c>
    </row>
    <row r="61" spans="1:7" x14ac:dyDescent="0.25">
      <c r="A61" s="42" t="str">
        <f t="shared" si="3"/>
        <v>SEVILLA</v>
      </c>
      <c r="B61" s="41">
        <f t="shared" si="4"/>
        <v>2094739</v>
      </c>
      <c r="C61" s="41">
        <f t="shared" si="5"/>
        <v>1704237</v>
      </c>
      <c r="D61" s="41">
        <f t="shared" si="6"/>
        <v>12</v>
      </c>
      <c r="E61" s="42" t="str">
        <f t="shared" si="2"/>
        <v>GIJON</v>
      </c>
      <c r="F61" s="42">
        <f t="shared" si="9"/>
        <v>600585</v>
      </c>
      <c r="G61" s="42">
        <f t="shared" si="8"/>
        <v>489425</v>
      </c>
    </row>
    <row r="62" spans="1:7" x14ac:dyDescent="0.25">
      <c r="A62" s="42" t="str">
        <f t="shared" si="3"/>
        <v>TARRAGONA</v>
      </c>
      <c r="B62" s="41">
        <f t="shared" si="4"/>
        <v>1443978</v>
      </c>
      <c r="C62" s="41">
        <f t="shared" si="5"/>
        <v>1176304</v>
      </c>
      <c r="D62" s="41">
        <f t="shared" si="6"/>
        <v>16</v>
      </c>
      <c r="E62" s="42" t="str">
        <f t="shared" si="2"/>
        <v>ALMERIA</v>
      </c>
      <c r="F62" s="42">
        <f t="shared" si="9"/>
        <v>575515</v>
      </c>
      <c r="G62" s="42">
        <f t="shared" si="8"/>
        <v>535818</v>
      </c>
    </row>
    <row r="63" spans="1:7" x14ac:dyDescent="0.25">
      <c r="A63" s="42" t="str">
        <f t="shared" si="3"/>
        <v>VALENCIA</v>
      </c>
      <c r="B63" s="41">
        <f t="shared" si="4"/>
        <v>35781578</v>
      </c>
      <c r="C63" s="41">
        <f t="shared" si="5"/>
        <v>33121028</v>
      </c>
      <c r="D63" s="41">
        <f t="shared" si="6"/>
        <v>2</v>
      </c>
      <c r="E63" s="42" t="str">
        <f t="shared" si="2"/>
        <v>FERROL-SAN CIBRAO</v>
      </c>
      <c r="F63" s="42">
        <f t="shared" si="9"/>
        <v>557720</v>
      </c>
      <c r="G63" s="42">
        <f t="shared" si="8"/>
        <v>566570</v>
      </c>
    </row>
    <row r="64" spans="1:7" x14ac:dyDescent="0.25">
      <c r="A64" s="42" t="str">
        <f t="shared" si="3"/>
        <v>VIGO</v>
      </c>
      <c r="B64" s="41">
        <f t="shared" si="4"/>
        <v>3932990</v>
      </c>
      <c r="C64" s="41">
        <f t="shared" si="5"/>
        <v>3495208</v>
      </c>
      <c r="D64" s="41">
        <f t="shared" si="6"/>
        <v>9</v>
      </c>
      <c r="E64" s="42" t="str">
        <f t="shared" si="2"/>
        <v>MOTRIL</v>
      </c>
      <c r="F64" s="42">
        <f t="shared" si="9"/>
        <v>258962</v>
      </c>
      <c r="G64" s="42">
        <f t="shared" si="8"/>
        <v>194997</v>
      </c>
    </row>
    <row r="65" spans="1:7" x14ac:dyDescent="0.25">
      <c r="A65" s="42" t="str">
        <f t="shared" si="3"/>
        <v>VILAGARCIA</v>
      </c>
      <c r="B65" s="41">
        <f t="shared" si="4"/>
        <v>246416</v>
      </c>
      <c r="C65" s="41">
        <f t="shared" si="5"/>
        <v>240385</v>
      </c>
      <c r="D65" s="41">
        <f t="shared" si="6"/>
        <v>28</v>
      </c>
      <c r="E65" s="42" t="str">
        <f t="shared" si="2"/>
        <v>VILAGARCIA</v>
      </c>
      <c r="F65" s="42">
        <f t="shared" si="9"/>
        <v>246416</v>
      </c>
      <c r="G65" s="42">
        <f t="shared" si="8"/>
        <v>240385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L6" sqref="L6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3">
        <v>1928</v>
      </c>
      <c r="C7" s="23">
        <v>2067</v>
      </c>
      <c r="D7" s="23">
        <v>28924</v>
      </c>
      <c r="E7" s="23">
        <v>30757</v>
      </c>
      <c r="F7" s="10">
        <f>((E7*100)/D7)-100</f>
        <v>6.3372977458166275</v>
      </c>
      <c r="G7" s="1"/>
      <c r="H7" s="1"/>
      <c r="I7" s="1"/>
    </row>
    <row r="8" spans="1:12" x14ac:dyDescent="0.25">
      <c r="A8" s="11" t="s">
        <v>42</v>
      </c>
      <c r="B8" s="24">
        <v>244</v>
      </c>
      <c r="C8" s="24">
        <v>325</v>
      </c>
      <c r="D8" s="24">
        <v>3754</v>
      </c>
      <c r="E8" s="24">
        <v>2634</v>
      </c>
      <c r="F8" s="13">
        <f t="shared" ref="F8:F35" si="0">((E8*100)/D8)-100</f>
        <v>-29.834842834310066</v>
      </c>
      <c r="G8" s="1"/>
      <c r="H8" s="1"/>
      <c r="I8" s="1"/>
    </row>
    <row r="9" spans="1:12" x14ac:dyDescent="0.25">
      <c r="A9" s="8" t="s">
        <v>43</v>
      </c>
      <c r="B9" s="23">
        <v>520</v>
      </c>
      <c r="C9" s="23">
        <v>646</v>
      </c>
      <c r="D9" s="23">
        <v>5583</v>
      </c>
      <c r="E9" s="23">
        <v>7010</v>
      </c>
      <c r="F9" s="10">
        <f t="shared" si="0"/>
        <v>25.559734909546833</v>
      </c>
      <c r="G9" s="1"/>
      <c r="H9" s="1"/>
      <c r="I9" s="1"/>
    </row>
    <row r="10" spans="1:12" x14ac:dyDescent="0.25">
      <c r="A10" s="11" t="s">
        <v>44</v>
      </c>
      <c r="B10" s="24">
        <v>503</v>
      </c>
      <c r="C10" s="24">
        <v>262</v>
      </c>
      <c r="D10" s="24">
        <v>17000</v>
      </c>
      <c r="E10" s="24">
        <v>14205</v>
      </c>
      <c r="F10" s="13">
        <f t="shared" si="0"/>
        <v>-16.441176470588232</v>
      </c>
      <c r="G10" s="1"/>
      <c r="H10" s="1"/>
      <c r="I10" s="1"/>
    </row>
    <row r="11" spans="1:12" x14ac:dyDescent="0.25">
      <c r="A11" s="8" t="s">
        <v>45</v>
      </c>
      <c r="B11" s="23">
        <v>95</v>
      </c>
      <c r="C11" s="23">
        <v>72</v>
      </c>
      <c r="D11" s="23">
        <v>1119</v>
      </c>
      <c r="E11" s="23">
        <v>1087</v>
      </c>
      <c r="F11" s="10">
        <f t="shared" si="0"/>
        <v>-2.8596961572832953</v>
      </c>
      <c r="G11" s="1"/>
      <c r="H11" s="1"/>
      <c r="I11" s="1"/>
    </row>
    <row r="12" spans="1:12" x14ac:dyDescent="0.25">
      <c r="A12" s="11" t="s">
        <v>46</v>
      </c>
      <c r="B12" s="24">
        <v>1423</v>
      </c>
      <c r="C12" s="24">
        <v>1157</v>
      </c>
      <c r="D12" s="24">
        <v>26209</v>
      </c>
      <c r="E12" s="24">
        <v>23535</v>
      </c>
      <c r="F12" s="13">
        <f t="shared" si="0"/>
        <v>-10.202602159563511</v>
      </c>
      <c r="G12" s="1"/>
      <c r="H12" s="1"/>
      <c r="I12" s="1"/>
    </row>
    <row r="13" spans="1:12" x14ac:dyDescent="0.25">
      <c r="A13" s="8" t="s">
        <v>47</v>
      </c>
      <c r="B13" s="23">
        <v>181</v>
      </c>
      <c r="C13" s="23">
        <v>224</v>
      </c>
      <c r="D13" s="23">
        <v>2954</v>
      </c>
      <c r="E13" s="23">
        <v>2982</v>
      </c>
      <c r="F13" s="10">
        <f t="shared" si="0"/>
        <v>0.94786729857820262</v>
      </c>
      <c r="G13" s="1"/>
      <c r="H13" s="1"/>
      <c r="I13" s="1"/>
    </row>
    <row r="14" spans="1:12" x14ac:dyDescent="0.25">
      <c r="A14" s="11" t="s">
        <v>48</v>
      </c>
      <c r="B14" s="24">
        <v>48</v>
      </c>
      <c r="C14" s="24">
        <v>68</v>
      </c>
      <c r="D14" s="24">
        <v>2858</v>
      </c>
      <c r="E14" s="24">
        <v>3483</v>
      </c>
      <c r="F14" s="13">
        <f t="shared" si="0"/>
        <v>21.868439468159551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94</v>
      </c>
      <c r="C16" s="24">
        <v>95</v>
      </c>
      <c r="D16" s="24">
        <v>1411</v>
      </c>
      <c r="E16" s="24">
        <v>1412</v>
      </c>
      <c r="F16" s="13">
        <f t="shared" si="0"/>
        <v>7.0871722182843655E-2</v>
      </c>
      <c r="G16" s="1"/>
      <c r="H16" s="1"/>
      <c r="I16" s="1"/>
    </row>
    <row r="17" spans="1:9" x14ac:dyDescent="0.25">
      <c r="A17" s="8" t="s">
        <v>51</v>
      </c>
      <c r="B17" s="23">
        <v>197</v>
      </c>
      <c r="C17" s="23">
        <v>180</v>
      </c>
      <c r="D17" s="23">
        <v>7295</v>
      </c>
      <c r="E17" s="23">
        <v>8584</v>
      </c>
      <c r="F17" s="10">
        <f t="shared" si="0"/>
        <v>17.66963673749143</v>
      </c>
      <c r="G17" s="1"/>
      <c r="H17" s="1"/>
      <c r="I17" s="1"/>
    </row>
    <row r="18" spans="1:9" x14ac:dyDescent="0.25">
      <c r="A18" s="11" t="s">
        <v>52</v>
      </c>
      <c r="B18" s="24">
        <v>0</v>
      </c>
      <c r="C18" s="24">
        <v>20</v>
      </c>
      <c r="D18" s="24">
        <v>182</v>
      </c>
      <c r="E18" s="24">
        <v>138</v>
      </c>
      <c r="F18" s="13">
        <f t="shared" si="0"/>
        <v>-24.175824175824175</v>
      </c>
      <c r="G18" s="1"/>
      <c r="H18" s="1"/>
      <c r="I18" s="1"/>
    </row>
    <row r="19" spans="1:9" x14ac:dyDescent="0.25">
      <c r="A19" s="8" t="s">
        <v>53</v>
      </c>
      <c r="B19" s="23">
        <v>30</v>
      </c>
      <c r="C19" s="23">
        <v>11</v>
      </c>
      <c r="D19" s="23">
        <v>321</v>
      </c>
      <c r="E19" s="23">
        <v>159</v>
      </c>
      <c r="F19" s="10">
        <f t="shared" si="0"/>
        <v>-50.467289719626166</v>
      </c>
      <c r="G19" s="1"/>
      <c r="H19" s="1"/>
      <c r="I19" s="1"/>
    </row>
    <row r="20" spans="1:9" x14ac:dyDescent="0.25">
      <c r="A20" s="11" t="s">
        <v>54</v>
      </c>
      <c r="B20" s="24">
        <v>49</v>
      </c>
      <c r="C20" s="24">
        <v>138</v>
      </c>
      <c r="D20" s="24">
        <v>8462</v>
      </c>
      <c r="E20" s="24">
        <v>13470</v>
      </c>
      <c r="F20" s="13">
        <f t="shared" si="0"/>
        <v>59.182226424013237</v>
      </c>
      <c r="G20" s="1"/>
      <c r="H20" s="1"/>
      <c r="I20" s="1"/>
    </row>
    <row r="21" spans="1:9" x14ac:dyDescent="0.25">
      <c r="A21" s="8" t="s">
        <v>55</v>
      </c>
      <c r="B21" s="23">
        <v>131</v>
      </c>
      <c r="C21" s="23">
        <v>157</v>
      </c>
      <c r="D21" s="23">
        <v>1853</v>
      </c>
      <c r="E21" s="23">
        <v>3019</v>
      </c>
      <c r="F21" s="10">
        <f t="shared" si="0"/>
        <v>62.92498650836481</v>
      </c>
      <c r="G21" s="1"/>
      <c r="H21" s="1"/>
      <c r="I21" s="1"/>
    </row>
    <row r="22" spans="1:9" x14ac:dyDescent="0.25">
      <c r="A22" s="11" t="s">
        <v>56</v>
      </c>
      <c r="B22" s="24">
        <v>373</v>
      </c>
      <c r="C22" s="24">
        <v>336</v>
      </c>
      <c r="D22" s="24">
        <v>5764</v>
      </c>
      <c r="E22" s="24">
        <v>4868</v>
      </c>
      <c r="F22" s="13">
        <f t="shared" si="0"/>
        <v>-15.544760582928518</v>
      </c>
      <c r="G22" s="1"/>
      <c r="H22" s="1"/>
      <c r="I22" s="1"/>
    </row>
    <row r="23" spans="1:9" x14ac:dyDescent="0.25">
      <c r="A23" s="8" t="s">
        <v>57</v>
      </c>
      <c r="B23" s="23">
        <v>151</v>
      </c>
      <c r="C23" s="23">
        <v>893</v>
      </c>
      <c r="D23" s="23">
        <v>1338</v>
      </c>
      <c r="E23" s="23">
        <v>2090</v>
      </c>
      <c r="F23" s="10">
        <f t="shared" si="0"/>
        <v>56.203288490283995</v>
      </c>
      <c r="G23" s="1"/>
      <c r="H23" s="1"/>
      <c r="I23" s="1"/>
    </row>
    <row r="24" spans="1:9" x14ac:dyDescent="0.25">
      <c r="A24" s="11" t="s">
        <v>58</v>
      </c>
      <c r="B24" s="24">
        <v>251</v>
      </c>
      <c r="C24" s="24">
        <v>279</v>
      </c>
      <c r="D24" s="24">
        <v>5040</v>
      </c>
      <c r="E24" s="24">
        <v>4369</v>
      </c>
      <c r="F24" s="13">
        <f t="shared" si="0"/>
        <v>-13.313492063492063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0</v>
      </c>
      <c r="C26" s="24">
        <v>395</v>
      </c>
      <c r="D26" s="24">
        <v>3383</v>
      </c>
      <c r="E26" s="24">
        <v>3974</v>
      </c>
      <c r="F26" s="13">
        <f t="shared" si="0"/>
        <v>17.469701448418562</v>
      </c>
      <c r="G26" s="1"/>
      <c r="H26" s="1"/>
      <c r="I26" s="1"/>
    </row>
    <row r="27" spans="1:9" x14ac:dyDescent="0.25">
      <c r="A27" s="8" t="s">
        <v>61</v>
      </c>
      <c r="B27" s="23">
        <v>1019</v>
      </c>
      <c r="C27" s="23">
        <v>997</v>
      </c>
      <c r="D27" s="23">
        <v>8518</v>
      </c>
      <c r="E27" s="23">
        <v>7313</v>
      </c>
      <c r="F27" s="10">
        <f t="shared" si="0"/>
        <v>-14.146513266024883</v>
      </c>
      <c r="G27" s="1"/>
      <c r="H27" s="1"/>
      <c r="I27" s="1"/>
    </row>
    <row r="28" spans="1:9" x14ac:dyDescent="0.25">
      <c r="A28" s="11" t="s">
        <v>62</v>
      </c>
      <c r="B28" s="24">
        <v>66</v>
      </c>
      <c r="C28" s="24">
        <v>181</v>
      </c>
      <c r="D28" s="24">
        <v>3260</v>
      </c>
      <c r="E28" s="24">
        <v>7456</v>
      </c>
      <c r="F28" s="13">
        <f t="shared" si="0"/>
        <v>128.71165644171779</v>
      </c>
      <c r="G28" s="1"/>
      <c r="H28" s="1"/>
      <c r="I28" s="1"/>
    </row>
    <row r="29" spans="1:9" x14ac:dyDescent="0.25">
      <c r="A29" s="8" t="s">
        <v>63</v>
      </c>
      <c r="B29" s="23">
        <v>40</v>
      </c>
      <c r="C29" s="23">
        <v>146</v>
      </c>
      <c r="D29" s="23">
        <v>5549</v>
      </c>
      <c r="E29" s="23">
        <v>6515</v>
      </c>
      <c r="F29" s="10">
        <f t="shared" si="0"/>
        <v>17.408542079653998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204</v>
      </c>
      <c r="C31" s="23">
        <v>268</v>
      </c>
      <c r="D31" s="23">
        <v>4035</v>
      </c>
      <c r="E31" s="23">
        <v>4381</v>
      </c>
      <c r="F31" s="10">
        <f t="shared" si="0"/>
        <v>8.5749690210656695</v>
      </c>
      <c r="G31" s="1"/>
      <c r="H31" s="1"/>
      <c r="I31" s="1"/>
    </row>
    <row r="32" spans="1:9" x14ac:dyDescent="0.25">
      <c r="A32" s="11" t="s">
        <v>66</v>
      </c>
      <c r="B32" s="24">
        <v>103</v>
      </c>
      <c r="C32" s="24">
        <v>255</v>
      </c>
      <c r="D32" s="24">
        <v>1928</v>
      </c>
      <c r="E32" s="24">
        <v>1576</v>
      </c>
      <c r="F32" s="13">
        <f t="shared" si="0"/>
        <v>-18.257261410788388</v>
      </c>
      <c r="G32" s="1"/>
      <c r="H32" s="1"/>
      <c r="I32" s="1"/>
    </row>
    <row r="33" spans="1:9" x14ac:dyDescent="0.25">
      <c r="A33" s="8" t="s">
        <v>67</v>
      </c>
      <c r="B33" s="23">
        <v>10996</v>
      </c>
      <c r="C33" s="23">
        <v>11395</v>
      </c>
      <c r="D33" s="23">
        <v>85787</v>
      </c>
      <c r="E33" s="23">
        <v>91985</v>
      </c>
      <c r="F33" s="10">
        <f t="shared" si="0"/>
        <v>7.224870901185497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18646</v>
      </c>
      <c r="C35" s="15">
        <f t="shared" ref="C35:E35" si="1">SUM(C7:C34)</f>
        <v>20567</v>
      </c>
      <c r="D35" s="15">
        <f t="shared" si="1"/>
        <v>232527</v>
      </c>
      <c r="E35" s="15">
        <f t="shared" si="1"/>
        <v>247002</v>
      </c>
      <c r="F35" s="16">
        <f t="shared" si="0"/>
        <v>6.225083538685837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30757</v>
      </c>
      <c r="C38" s="41">
        <f>D7</f>
        <v>28924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91985</v>
      </c>
      <c r="G38" s="42">
        <f>LOOKUP(E38,$A$38:$A$65,$C$38:$C$65)</f>
        <v>85787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2634</v>
      </c>
      <c r="C39" s="41">
        <f t="shared" ref="C39:C65" si="5">D8</f>
        <v>3754</v>
      </c>
      <c r="D39" s="41">
        <f t="shared" ref="D39:D65" si="6">_xlfn.RANK.EQ(B39,$B$38:$B$65)+COUNTIF($B$38:$B$65,B39)-1</f>
        <v>18</v>
      </c>
      <c r="E39" s="42" t="str">
        <f t="shared" si="2"/>
        <v>A CORUÑA</v>
      </c>
      <c r="F39" s="42">
        <f t="shared" ref="F39:F54" si="7">LOOKUP(E39,$A$38:$A$65,$B$38:$B$65)</f>
        <v>30757</v>
      </c>
      <c r="G39" s="42">
        <f t="shared" ref="G39:G65" si="8">LOOKUP(E39,$A$38:$A$65,$C$38:$C$65)</f>
        <v>28924</v>
      </c>
    </row>
    <row r="40" spans="1:9" x14ac:dyDescent="0.25">
      <c r="A40" s="42" t="str">
        <f t="shared" si="3"/>
        <v>ALMERIA</v>
      </c>
      <c r="B40" s="41">
        <f t="shared" si="4"/>
        <v>7010</v>
      </c>
      <c r="C40" s="41">
        <f t="shared" si="5"/>
        <v>5583</v>
      </c>
      <c r="D40" s="41">
        <f t="shared" si="6"/>
        <v>9</v>
      </c>
      <c r="E40" s="42" t="str">
        <f t="shared" si="2"/>
        <v>BAHIA DE CADIZ</v>
      </c>
      <c r="F40" s="42">
        <f t="shared" si="7"/>
        <v>23535</v>
      </c>
      <c r="G40" s="42">
        <f t="shared" si="8"/>
        <v>26209</v>
      </c>
    </row>
    <row r="41" spans="1:9" x14ac:dyDescent="0.25">
      <c r="A41" s="42" t="str">
        <f t="shared" si="3"/>
        <v>AVILES</v>
      </c>
      <c r="B41" s="41">
        <f t="shared" si="4"/>
        <v>14205</v>
      </c>
      <c r="C41" s="41">
        <f t="shared" si="5"/>
        <v>17000</v>
      </c>
      <c r="D41" s="41">
        <f t="shared" si="6"/>
        <v>4</v>
      </c>
      <c r="E41" s="42" t="str">
        <f t="shared" si="2"/>
        <v>AVILES</v>
      </c>
      <c r="F41" s="42">
        <f t="shared" si="7"/>
        <v>14205</v>
      </c>
      <c r="G41" s="42">
        <f t="shared" si="8"/>
        <v>17000</v>
      </c>
    </row>
    <row r="42" spans="1:9" x14ac:dyDescent="0.25">
      <c r="A42" s="42" t="str">
        <f t="shared" si="3"/>
        <v>BAHIA DE ALGECIRAS</v>
      </c>
      <c r="B42" s="41">
        <f t="shared" si="4"/>
        <v>1087</v>
      </c>
      <c r="C42" s="41">
        <f t="shared" si="5"/>
        <v>1119</v>
      </c>
      <c r="D42" s="41">
        <f t="shared" si="6"/>
        <v>22</v>
      </c>
      <c r="E42" s="42" t="str">
        <f t="shared" si="2"/>
        <v>GIJON</v>
      </c>
      <c r="F42" s="42">
        <f t="shared" si="7"/>
        <v>13470</v>
      </c>
      <c r="G42" s="42">
        <f t="shared" si="8"/>
        <v>8462</v>
      </c>
    </row>
    <row r="43" spans="1:9" x14ac:dyDescent="0.25">
      <c r="A43" s="42" t="str">
        <f t="shared" si="3"/>
        <v>BAHIA DE CADIZ</v>
      </c>
      <c r="B43" s="41">
        <f t="shared" si="4"/>
        <v>23535</v>
      </c>
      <c r="C43" s="41">
        <f t="shared" si="5"/>
        <v>26209</v>
      </c>
      <c r="D43" s="41">
        <f t="shared" si="6"/>
        <v>3</v>
      </c>
      <c r="E43" s="42" t="str">
        <f t="shared" si="2"/>
        <v>CASTELLON</v>
      </c>
      <c r="F43" s="42">
        <f t="shared" si="7"/>
        <v>8584</v>
      </c>
      <c r="G43" s="42">
        <f t="shared" si="8"/>
        <v>7295</v>
      </c>
    </row>
    <row r="44" spans="1:9" x14ac:dyDescent="0.25">
      <c r="A44" s="42" t="str">
        <f t="shared" si="3"/>
        <v>BALEARES</v>
      </c>
      <c r="B44" s="41">
        <f t="shared" si="4"/>
        <v>2982</v>
      </c>
      <c r="C44" s="41">
        <f t="shared" si="5"/>
        <v>2954</v>
      </c>
      <c r="D44" s="41">
        <f t="shared" si="6"/>
        <v>17</v>
      </c>
      <c r="E44" s="42" t="str">
        <f t="shared" si="2"/>
        <v>SANTA CRUZ DE TENERIFE</v>
      </c>
      <c r="F44" s="42">
        <f t="shared" si="7"/>
        <v>7456</v>
      </c>
      <c r="G44" s="42">
        <f t="shared" si="8"/>
        <v>3260</v>
      </c>
    </row>
    <row r="45" spans="1:9" x14ac:dyDescent="0.25">
      <c r="A45" s="42" t="str">
        <f t="shared" si="3"/>
        <v>BARCELONA</v>
      </c>
      <c r="B45" s="41">
        <f t="shared" si="4"/>
        <v>3483</v>
      </c>
      <c r="C45" s="41">
        <f t="shared" si="5"/>
        <v>2858</v>
      </c>
      <c r="D45" s="41">
        <f t="shared" si="6"/>
        <v>15</v>
      </c>
      <c r="E45" s="42" t="str">
        <f t="shared" si="2"/>
        <v>PASAIA</v>
      </c>
      <c r="F45" s="42">
        <f t="shared" si="7"/>
        <v>7313</v>
      </c>
      <c r="G45" s="42">
        <f t="shared" si="8"/>
        <v>8518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ALMERIA</v>
      </c>
      <c r="F46" s="42">
        <f t="shared" si="7"/>
        <v>7010</v>
      </c>
      <c r="G46" s="42">
        <f t="shared" si="8"/>
        <v>5583</v>
      </c>
    </row>
    <row r="47" spans="1:9" x14ac:dyDescent="0.25">
      <c r="A47" s="42" t="str">
        <f t="shared" si="3"/>
        <v>CARTAGENA</v>
      </c>
      <c r="B47" s="41">
        <f t="shared" si="4"/>
        <v>1412</v>
      </c>
      <c r="C47" s="41">
        <f t="shared" si="5"/>
        <v>1411</v>
      </c>
      <c r="D47" s="41">
        <f t="shared" si="6"/>
        <v>21</v>
      </c>
      <c r="E47" s="42" t="str">
        <f t="shared" si="2"/>
        <v>SANTANDER</v>
      </c>
      <c r="F47" s="42">
        <f t="shared" si="7"/>
        <v>6515</v>
      </c>
      <c r="G47" s="42">
        <f t="shared" si="8"/>
        <v>5549</v>
      </c>
    </row>
    <row r="48" spans="1:9" x14ac:dyDescent="0.25">
      <c r="A48" s="42" t="str">
        <f t="shared" si="3"/>
        <v>CASTELLON</v>
      </c>
      <c r="B48" s="41">
        <f t="shared" si="4"/>
        <v>8584</v>
      </c>
      <c r="C48" s="41">
        <f t="shared" si="5"/>
        <v>7295</v>
      </c>
      <c r="D48" s="41">
        <f t="shared" si="6"/>
        <v>6</v>
      </c>
      <c r="E48" s="42" t="str">
        <f t="shared" si="2"/>
        <v>LAS PALMAS</v>
      </c>
      <c r="F48" s="42">
        <f t="shared" si="7"/>
        <v>4868</v>
      </c>
      <c r="G48" s="42">
        <f t="shared" si="8"/>
        <v>5764</v>
      </c>
    </row>
    <row r="49" spans="1:7" x14ac:dyDescent="0.25">
      <c r="A49" s="42" t="str">
        <f t="shared" si="3"/>
        <v>CEUTA</v>
      </c>
      <c r="B49" s="41">
        <f t="shared" si="4"/>
        <v>138</v>
      </c>
      <c r="C49" s="41">
        <f t="shared" si="5"/>
        <v>182</v>
      </c>
      <c r="D49" s="41">
        <f t="shared" si="6"/>
        <v>24</v>
      </c>
      <c r="E49" s="42" t="str">
        <f t="shared" si="2"/>
        <v>TARRAGONA</v>
      </c>
      <c r="F49" s="42">
        <f t="shared" si="7"/>
        <v>4381</v>
      </c>
      <c r="G49" s="42">
        <f t="shared" si="8"/>
        <v>4035</v>
      </c>
    </row>
    <row r="50" spans="1:7" x14ac:dyDescent="0.25">
      <c r="A50" s="42" t="str">
        <f t="shared" si="3"/>
        <v>FERROL-SAN CIBRAO</v>
      </c>
      <c r="B50" s="41">
        <f t="shared" si="4"/>
        <v>159</v>
      </c>
      <c r="C50" s="41">
        <f t="shared" si="5"/>
        <v>321</v>
      </c>
      <c r="D50" s="41">
        <f t="shared" si="6"/>
        <v>23</v>
      </c>
      <c r="E50" s="42" t="str">
        <f t="shared" si="2"/>
        <v>MARIN Y RIA DE PONTEVEDRA</v>
      </c>
      <c r="F50" s="42">
        <f t="shared" si="7"/>
        <v>4369</v>
      </c>
      <c r="G50" s="42">
        <f t="shared" si="8"/>
        <v>5040</v>
      </c>
    </row>
    <row r="51" spans="1:7" x14ac:dyDescent="0.25">
      <c r="A51" s="42" t="str">
        <f t="shared" si="3"/>
        <v>GIJON</v>
      </c>
      <c r="B51" s="41">
        <f t="shared" si="4"/>
        <v>13470</v>
      </c>
      <c r="C51" s="41">
        <f t="shared" si="5"/>
        <v>8462</v>
      </c>
      <c r="D51" s="41">
        <f t="shared" si="6"/>
        <v>5</v>
      </c>
      <c r="E51" s="42" t="str">
        <f t="shared" si="2"/>
        <v>MOTRIL</v>
      </c>
      <c r="F51" s="42">
        <f t="shared" si="7"/>
        <v>3974</v>
      </c>
      <c r="G51" s="42">
        <f t="shared" si="8"/>
        <v>3383</v>
      </c>
    </row>
    <row r="52" spans="1:7" x14ac:dyDescent="0.25">
      <c r="A52" s="42" t="str">
        <f t="shared" si="3"/>
        <v>HUELVA</v>
      </c>
      <c r="B52" s="41">
        <f t="shared" si="4"/>
        <v>3019</v>
      </c>
      <c r="C52" s="41">
        <f t="shared" si="5"/>
        <v>1853</v>
      </c>
      <c r="D52" s="41">
        <f t="shared" si="6"/>
        <v>16</v>
      </c>
      <c r="E52" s="42" t="str">
        <f t="shared" si="2"/>
        <v>BARCELONA</v>
      </c>
      <c r="F52" s="42">
        <f t="shared" si="7"/>
        <v>3483</v>
      </c>
      <c r="G52" s="42">
        <f t="shared" si="8"/>
        <v>2858</v>
      </c>
    </row>
    <row r="53" spans="1:7" x14ac:dyDescent="0.25">
      <c r="A53" s="42" t="str">
        <f t="shared" si="3"/>
        <v>LAS PALMAS</v>
      </c>
      <c r="B53" s="41">
        <f t="shared" si="4"/>
        <v>4868</v>
      </c>
      <c r="C53" s="41">
        <f t="shared" si="5"/>
        <v>5764</v>
      </c>
      <c r="D53" s="41">
        <f t="shared" si="6"/>
        <v>11</v>
      </c>
      <c r="E53" s="42" t="str">
        <f t="shared" si="2"/>
        <v>HUELVA</v>
      </c>
      <c r="F53" s="42">
        <f t="shared" si="7"/>
        <v>3019</v>
      </c>
      <c r="G53" s="42">
        <f t="shared" si="8"/>
        <v>1853</v>
      </c>
    </row>
    <row r="54" spans="1:7" x14ac:dyDescent="0.25">
      <c r="A54" s="42" t="str">
        <f t="shared" si="3"/>
        <v>MALAGA</v>
      </c>
      <c r="B54" s="41">
        <f t="shared" si="4"/>
        <v>2090</v>
      </c>
      <c r="C54" s="41">
        <f t="shared" si="5"/>
        <v>1338</v>
      </c>
      <c r="D54" s="41">
        <f t="shared" si="6"/>
        <v>19</v>
      </c>
      <c r="E54" s="42" t="str">
        <f t="shared" si="2"/>
        <v>BALEARES</v>
      </c>
      <c r="F54" s="42">
        <f t="shared" si="7"/>
        <v>2982</v>
      </c>
      <c r="G54" s="42">
        <f t="shared" si="8"/>
        <v>2954</v>
      </c>
    </row>
    <row r="55" spans="1:7" x14ac:dyDescent="0.25">
      <c r="A55" s="42" t="str">
        <f t="shared" si="3"/>
        <v>MARIN Y RIA DE PONTEVEDRA</v>
      </c>
      <c r="B55" s="41">
        <f t="shared" si="4"/>
        <v>4369</v>
      </c>
      <c r="C55" s="41">
        <f t="shared" si="5"/>
        <v>5040</v>
      </c>
      <c r="D55" s="41">
        <f t="shared" si="6"/>
        <v>13</v>
      </c>
      <c r="E55" s="42" t="str">
        <f t="shared" si="2"/>
        <v>ALICANTE</v>
      </c>
      <c r="F55" s="42">
        <f t="shared" ref="F55:F65" si="9">LOOKUP(E55,$A$38:$A$65,$B$38:$B$65)</f>
        <v>2634</v>
      </c>
      <c r="G55" s="42">
        <f t="shared" si="8"/>
        <v>3754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MALAGA</v>
      </c>
      <c r="F56" s="42">
        <f t="shared" si="9"/>
        <v>2090</v>
      </c>
      <c r="G56" s="42">
        <f t="shared" si="8"/>
        <v>1338</v>
      </c>
    </row>
    <row r="57" spans="1:7" x14ac:dyDescent="0.25">
      <c r="A57" s="42" t="str">
        <f t="shared" si="3"/>
        <v>MOTRIL</v>
      </c>
      <c r="B57" s="41">
        <f t="shared" si="4"/>
        <v>3974</v>
      </c>
      <c r="C57" s="41">
        <f t="shared" si="5"/>
        <v>3383</v>
      </c>
      <c r="D57" s="41">
        <f t="shared" si="6"/>
        <v>14</v>
      </c>
      <c r="E57" s="42" t="str">
        <f t="shared" si="2"/>
        <v>VALENCIA</v>
      </c>
      <c r="F57" s="42">
        <f t="shared" si="9"/>
        <v>1576</v>
      </c>
      <c r="G57" s="42">
        <f t="shared" si="8"/>
        <v>1928</v>
      </c>
    </row>
    <row r="58" spans="1:7" x14ac:dyDescent="0.25">
      <c r="A58" s="42" t="str">
        <f t="shared" si="3"/>
        <v>PASAIA</v>
      </c>
      <c r="B58" s="41">
        <f t="shared" si="4"/>
        <v>7313</v>
      </c>
      <c r="C58" s="41">
        <f t="shared" si="5"/>
        <v>8518</v>
      </c>
      <c r="D58" s="41">
        <f t="shared" si="6"/>
        <v>8</v>
      </c>
      <c r="E58" s="42" t="str">
        <f t="shared" si="2"/>
        <v>CARTAGENA</v>
      </c>
      <c r="F58" s="42">
        <f t="shared" si="9"/>
        <v>1412</v>
      </c>
      <c r="G58" s="42">
        <f t="shared" si="8"/>
        <v>1411</v>
      </c>
    </row>
    <row r="59" spans="1:7" x14ac:dyDescent="0.25">
      <c r="A59" s="42" t="str">
        <f t="shared" si="3"/>
        <v>SANTA CRUZ DE TENERIFE</v>
      </c>
      <c r="B59" s="41">
        <f t="shared" si="4"/>
        <v>7456</v>
      </c>
      <c r="C59" s="41">
        <f t="shared" si="5"/>
        <v>3260</v>
      </c>
      <c r="D59" s="41">
        <f t="shared" si="6"/>
        <v>7</v>
      </c>
      <c r="E59" s="42" t="str">
        <f t="shared" si="2"/>
        <v>BAHIA DE ALGECIRAS</v>
      </c>
      <c r="F59" s="42">
        <f t="shared" si="9"/>
        <v>1087</v>
      </c>
      <c r="G59" s="42">
        <f t="shared" si="8"/>
        <v>1119</v>
      </c>
    </row>
    <row r="60" spans="1:7" x14ac:dyDescent="0.25">
      <c r="A60" s="42" t="str">
        <f t="shared" si="3"/>
        <v>SANTANDER</v>
      </c>
      <c r="B60" s="41">
        <f t="shared" si="4"/>
        <v>6515</v>
      </c>
      <c r="C60" s="41">
        <f t="shared" si="5"/>
        <v>5549</v>
      </c>
      <c r="D60" s="41">
        <f t="shared" si="6"/>
        <v>10</v>
      </c>
      <c r="E60" s="42" t="str">
        <f t="shared" si="2"/>
        <v>FERROL-SAN CIBRAO</v>
      </c>
      <c r="F60" s="42">
        <f t="shared" si="9"/>
        <v>159</v>
      </c>
      <c r="G60" s="42">
        <f t="shared" si="8"/>
        <v>321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138</v>
      </c>
      <c r="G61" s="42">
        <f t="shared" si="8"/>
        <v>182</v>
      </c>
    </row>
    <row r="62" spans="1:7" x14ac:dyDescent="0.25">
      <c r="A62" s="42" t="str">
        <f t="shared" si="3"/>
        <v>TARRAGONA</v>
      </c>
      <c r="B62" s="41">
        <f t="shared" si="4"/>
        <v>4381</v>
      </c>
      <c r="C62" s="41">
        <f t="shared" si="5"/>
        <v>4035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1576</v>
      </c>
      <c r="C63" s="41">
        <f t="shared" si="5"/>
        <v>1928</v>
      </c>
      <c r="D63" s="41">
        <f t="shared" si="6"/>
        <v>20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91985</v>
      </c>
      <c r="C64" s="41">
        <f t="shared" si="5"/>
        <v>85787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L6" sqref="L6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5">
        <v>42303</v>
      </c>
      <c r="C7" s="25">
        <v>37874</v>
      </c>
      <c r="D7" s="25">
        <v>107675</v>
      </c>
      <c r="E7" s="25">
        <v>112363</v>
      </c>
      <c r="F7" s="10">
        <f>((E7*100)/D7)-100</f>
        <v>4.3538425818435087</v>
      </c>
      <c r="G7" s="1"/>
      <c r="H7" s="1"/>
      <c r="I7" s="1"/>
    </row>
    <row r="8" spans="1:12" x14ac:dyDescent="0.25">
      <c r="A8" s="11" t="s">
        <v>42</v>
      </c>
      <c r="B8" s="26">
        <v>3927</v>
      </c>
      <c r="C8" s="26">
        <v>7094</v>
      </c>
      <c r="D8" s="26">
        <v>58917</v>
      </c>
      <c r="E8" s="26">
        <v>75389</v>
      </c>
      <c r="F8" s="13">
        <f t="shared" ref="F8:F35" si="0">((E8*100)/D8)-100</f>
        <v>27.957974778077642</v>
      </c>
      <c r="G8" s="1"/>
      <c r="H8" s="1"/>
      <c r="I8" s="1"/>
    </row>
    <row r="9" spans="1:12" x14ac:dyDescent="0.25">
      <c r="A9" s="8" t="s">
        <v>43</v>
      </c>
      <c r="B9" s="25">
        <v>7490</v>
      </c>
      <c r="C9" s="25">
        <v>10657</v>
      </c>
      <c r="D9" s="25">
        <v>142217</v>
      </c>
      <c r="E9" s="25">
        <v>140111</v>
      </c>
      <c r="F9" s="10">
        <f t="shared" si="0"/>
        <v>-1.4808356244330838</v>
      </c>
      <c r="G9" s="1"/>
      <c r="H9" s="1"/>
      <c r="I9" s="1"/>
    </row>
    <row r="10" spans="1:12" x14ac:dyDescent="0.25">
      <c r="A10" s="11" t="s">
        <v>44</v>
      </c>
      <c r="B10" s="26">
        <v>5023</v>
      </c>
      <c r="C10" s="26">
        <v>3659</v>
      </c>
      <c r="D10" s="26">
        <v>55598</v>
      </c>
      <c r="E10" s="26">
        <v>56636</v>
      </c>
      <c r="F10" s="13">
        <f t="shared" si="0"/>
        <v>1.8669736321450472</v>
      </c>
      <c r="G10" s="1"/>
      <c r="H10" s="1"/>
      <c r="I10" s="1"/>
    </row>
    <row r="11" spans="1:12" x14ac:dyDescent="0.25">
      <c r="A11" s="8" t="s">
        <v>45</v>
      </c>
      <c r="B11" s="25">
        <v>230373</v>
      </c>
      <c r="C11" s="25">
        <v>243421</v>
      </c>
      <c r="D11" s="25">
        <v>2814928</v>
      </c>
      <c r="E11" s="25">
        <v>3053269</v>
      </c>
      <c r="F11" s="10">
        <f t="shared" si="0"/>
        <v>8.4670371675581038</v>
      </c>
      <c r="G11" s="1"/>
      <c r="H11" s="1"/>
      <c r="I11" s="1"/>
    </row>
    <row r="12" spans="1:12" x14ac:dyDescent="0.25">
      <c r="A12" s="11" t="s">
        <v>46</v>
      </c>
      <c r="B12" s="26">
        <v>4862</v>
      </c>
      <c r="C12" s="26">
        <v>5541</v>
      </c>
      <c r="D12" s="26">
        <v>84164</v>
      </c>
      <c r="E12" s="26">
        <v>87537</v>
      </c>
      <c r="F12" s="13">
        <f t="shared" si="0"/>
        <v>4.0076517275794856</v>
      </c>
      <c r="G12" s="1"/>
      <c r="H12" s="1"/>
      <c r="I12" s="1"/>
    </row>
    <row r="13" spans="1:12" x14ac:dyDescent="0.25">
      <c r="A13" s="8" t="s">
        <v>47</v>
      </c>
      <c r="B13" s="25">
        <v>3873</v>
      </c>
      <c r="C13" s="25">
        <v>2303</v>
      </c>
      <c r="D13" s="25">
        <v>277827</v>
      </c>
      <c r="E13" s="25">
        <v>246295</v>
      </c>
      <c r="F13" s="10">
        <f t="shared" si="0"/>
        <v>-11.34950886702876</v>
      </c>
      <c r="G13" s="1"/>
      <c r="H13" s="1"/>
      <c r="I13" s="1"/>
    </row>
    <row r="14" spans="1:12" x14ac:dyDescent="0.25">
      <c r="A14" s="11" t="s">
        <v>48</v>
      </c>
      <c r="B14" s="26">
        <v>86905</v>
      </c>
      <c r="C14" s="26">
        <v>73847</v>
      </c>
      <c r="D14" s="26">
        <v>1198823</v>
      </c>
      <c r="E14" s="26">
        <v>1247918</v>
      </c>
      <c r="F14" s="13">
        <f t="shared" si="0"/>
        <v>4.0952667741609901</v>
      </c>
      <c r="G14" s="1"/>
      <c r="H14" s="1"/>
      <c r="I14" s="1"/>
    </row>
    <row r="15" spans="1:12" x14ac:dyDescent="0.25">
      <c r="A15" s="8" t="s">
        <v>49</v>
      </c>
      <c r="B15" s="25">
        <v>14366</v>
      </c>
      <c r="C15" s="25">
        <v>12180</v>
      </c>
      <c r="D15" s="25">
        <v>137004</v>
      </c>
      <c r="E15" s="25">
        <v>141482</v>
      </c>
      <c r="F15" s="10">
        <f t="shared" si="0"/>
        <v>3.2685177075121885</v>
      </c>
      <c r="G15" s="1"/>
      <c r="H15" s="1"/>
      <c r="I15" s="1"/>
    </row>
    <row r="16" spans="1:12" x14ac:dyDescent="0.25">
      <c r="A16" s="11" t="s">
        <v>50</v>
      </c>
      <c r="B16" s="26">
        <v>9663</v>
      </c>
      <c r="C16" s="26">
        <v>8080</v>
      </c>
      <c r="D16" s="26">
        <v>131783</v>
      </c>
      <c r="E16" s="26">
        <v>115331</v>
      </c>
      <c r="F16" s="13">
        <f t="shared" si="0"/>
        <v>-12.484159565346062</v>
      </c>
      <c r="G16" s="1"/>
      <c r="H16" s="1"/>
      <c r="I16" s="1"/>
    </row>
    <row r="17" spans="1:9" x14ac:dyDescent="0.25">
      <c r="A17" s="8" t="s">
        <v>51</v>
      </c>
      <c r="B17" s="25">
        <v>2888</v>
      </c>
      <c r="C17" s="25">
        <v>3998</v>
      </c>
      <c r="D17" s="25">
        <v>39427</v>
      </c>
      <c r="E17" s="25">
        <v>47531</v>
      </c>
      <c r="F17" s="10">
        <f t="shared" si="0"/>
        <v>20.554442387196588</v>
      </c>
      <c r="G17" s="1"/>
      <c r="H17" s="1"/>
      <c r="I17" s="1"/>
    </row>
    <row r="18" spans="1:9" x14ac:dyDescent="0.25">
      <c r="A18" s="11" t="s">
        <v>52</v>
      </c>
      <c r="B18" s="26">
        <v>46318</v>
      </c>
      <c r="C18" s="26">
        <v>45451</v>
      </c>
      <c r="D18" s="26">
        <v>482243</v>
      </c>
      <c r="E18" s="26">
        <v>509307</v>
      </c>
      <c r="F18" s="13">
        <f t="shared" si="0"/>
        <v>5.612108418369985</v>
      </c>
      <c r="G18" s="1"/>
      <c r="H18" s="1"/>
      <c r="I18" s="1"/>
    </row>
    <row r="19" spans="1:9" x14ac:dyDescent="0.25">
      <c r="A19" s="8" t="s">
        <v>53</v>
      </c>
      <c r="B19" s="25">
        <v>1508</v>
      </c>
      <c r="C19" s="25">
        <v>6334</v>
      </c>
      <c r="D19" s="25">
        <v>16122</v>
      </c>
      <c r="E19" s="25">
        <v>23520</v>
      </c>
      <c r="F19" s="10">
        <f t="shared" si="0"/>
        <v>45.887606996650533</v>
      </c>
      <c r="G19" s="1"/>
      <c r="H19" s="1"/>
      <c r="I19" s="1"/>
    </row>
    <row r="20" spans="1:9" x14ac:dyDescent="0.25">
      <c r="A20" s="11" t="s">
        <v>54</v>
      </c>
      <c r="B20" s="26">
        <v>15542</v>
      </c>
      <c r="C20" s="26">
        <v>18538</v>
      </c>
      <c r="D20" s="26">
        <v>216351</v>
      </c>
      <c r="E20" s="26">
        <v>219821</v>
      </c>
      <c r="F20" s="13">
        <f t="shared" si="0"/>
        <v>1.6038751843069861</v>
      </c>
      <c r="G20" s="1"/>
      <c r="H20" s="1"/>
      <c r="I20" s="1"/>
    </row>
    <row r="21" spans="1:9" x14ac:dyDescent="0.25">
      <c r="A21" s="8" t="s">
        <v>55</v>
      </c>
      <c r="B21" s="25">
        <v>8156</v>
      </c>
      <c r="C21" s="25">
        <v>4170</v>
      </c>
      <c r="D21" s="25">
        <v>123419</v>
      </c>
      <c r="E21" s="25">
        <v>94963</v>
      </c>
      <c r="F21" s="10">
        <f t="shared" si="0"/>
        <v>-23.056417569418002</v>
      </c>
      <c r="G21" s="1"/>
      <c r="H21" s="1"/>
      <c r="I21" s="1"/>
    </row>
    <row r="22" spans="1:9" x14ac:dyDescent="0.25">
      <c r="A22" s="11" t="s">
        <v>56</v>
      </c>
      <c r="B22" s="26">
        <v>208826</v>
      </c>
      <c r="C22" s="26">
        <v>170217</v>
      </c>
      <c r="D22" s="26">
        <v>2162083</v>
      </c>
      <c r="E22" s="26">
        <v>2165264</v>
      </c>
      <c r="F22" s="13">
        <f t="shared" si="0"/>
        <v>0.14712663667398829</v>
      </c>
      <c r="G22" s="1"/>
      <c r="H22" s="1"/>
      <c r="I22" s="1"/>
    </row>
    <row r="23" spans="1:9" x14ac:dyDescent="0.25">
      <c r="A23" s="8" t="s">
        <v>57</v>
      </c>
      <c r="B23" s="25">
        <v>5569</v>
      </c>
      <c r="C23" s="25">
        <v>32197</v>
      </c>
      <c r="D23" s="25">
        <v>116292</v>
      </c>
      <c r="E23" s="25">
        <v>126134</v>
      </c>
      <c r="F23" s="10">
        <f t="shared" si="0"/>
        <v>8.4631788945069246</v>
      </c>
      <c r="G23" s="1"/>
      <c r="H23" s="1"/>
      <c r="I23" s="1"/>
    </row>
    <row r="24" spans="1:9" x14ac:dyDescent="0.25">
      <c r="A24" s="11" t="s">
        <v>58</v>
      </c>
      <c r="B24" s="26">
        <v>5571</v>
      </c>
      <c r="C24" s="26">
        <v>4236</v>
      </c>
      <c r="D24" s="26">
        <v>82129</v>
      </c>
      <c r="E24" s="26">
        <v>69875</v>
      </c>
      <c r="F24" s="13">
        <f t="shared" si="0"/>
        <v>-14.920430055157127</v>
      </c>
      <c r="G24" s="1"/>
      <c r="H24" s="1"/>
      <c r="I24" s="1"/>
    </row>
    <row r="25" spans="1:9" x14ac:dyDescent="0.25">
      <c r="A25" s="8" t="s">
        <v>59</v>
      </c>
      <c r="B25" s="25">
        <v>5261</v>
      </c>
      <c r="C25" s="25">
        <v>5863</v>
      </c>
      <c r="D25" s="25">
        <v>26065</v>
      </c>
      <c r="E25" s="25">
        <v>31176</v>
      </c>
      <c r="F25" s="10">
        <f t="shared" si="0"/>
        <v>19.608670631114521</v>
      </c>
      <c r="G25" s="1"/>
      <c r="H25" s="1"/>
      <c r="I25" s="1"/>
    </row>
    <row r="26" spans="1:9" x14ac:dyDescent="0.25">
      <c r="A26" s="11" t="s">
        <v>60</v>
      </c>
      <c r="B26" s="26">
        <v>426</v>
      </c>
      <c r="C26" s="26">
        <v>1740</v>
      </c>
      <c r="D26" s="26">
        <v>17211</v>
      </c>
      <c r="E26" s="26">
        <v>18828</v>
      </c>
      <c r="F26" s="13">
        <f t="shared" si="0"/>
        <v>9.39515426180931</v>
      </c>
      <c r="G26" s="1"/>
      <c r="H26" s="1"/>
      <c r="I26" s="1"/>
    </row>
    <row r="27" spans="1:9" x14ac:dyDescent="0.25">
      <c r="A27" s="8" t="s">
        <v>61</v>
      </c>
      <c r="B27" s="25">
        <v>3061</v>
      </c>
      <c r="C27" s="25">
        <v>2768</v>
      </c>
      <c r="D27" s="25">
        <v>40978</v>
      </c>
      <c r="E27" s="25">
        <v>45696</v>
      </c>
      <c r="F27" s="10">
        <f t="shared" si="0"/>
        <v>11.513495046122316</v>
      </c>
      <c r="G27" s="1"/>
      <c r="H27" s="1"/>
      <c r="I27" s="1"/>
    </row>
    <row r="28" spans="1:9" x14ac:dyDescent="0.25">
      <c r="A28" s="11" t="s">
        <v>62</v>
      </c>
      <c r="B28" s="26">
        <v>84537</v>
      </c>
      <c r="C28" s="26">
        <v>112938</v>
      </c>
      <c r="D28" s="26">
        <v>1028896</v>
      </c>
      <c r="E28" s="26">
        <v>1002766</v>
      </c>
      <c r="F28" s="13">
        <f t="shared" si="0"/>
        <v>-2.5396152769570506</v>
      </c>
      <c r="G28" s="1"/>
      <c r="H28" s="1"/>
      <c r="I28" s="1"/>
    </row>
    <row r="29" spans="1:9" x14ac:dyDescent="0.25">
      <c r="A29" s="8" t="s">
        <v>63</v>
      </c>
      <c r="B29" s="25">
        <v>1344</v>
      </c>
      <c r="C29" s="25">
        <v>5048</v>
      </c>
      <c r="D29" s="25">
        <v>58640</v>
      </c>
      <c r="E29" s="25">
        <v>65525</v>
      </c>
      <c r="F29" s="10">
        <f t="shared" si="0"/>
        <v>11.741132332878578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47550</v>
      </c>
      <c r="E30" s="26">
        <v>58720</v>
      </c>
      <c r="F30" s="13">
        <f t="shared" si="0"/>
        <v>23.491062039957939</v>
      </c>
      <c r="G30" s="1"/>
      <c r="H30" s="1"/>
      <c r="I30" s="1"/>
    </row>
    <row r="31" spans="1:9" x14ac:dyDescent="0.25">
      <c r="A31" s="8" t="s">
        <v>65</v>
      </c>
      <c r="B31" s="25">
        <v>17317</v>
      </c>
      <c r="C31" s="25">
        <v>16884</v>
      </c>
      <c r="D31" s="25">
        <v>213033</v>
      </c>
      <c r="E31" s="25">
        <v>180891</v>
      </c>
      <c r="F31" s="10">
        <f t="shared" si="0"/>
        <v>-15.087803298080573</v>
      </c>
      <c r="G31" s="1"/>
      <c r="H31" s="1"/>
      <c r="I31" s="1"/>
    </row>
    <row r="32" spans="1:9" x14ac:dyDescent="0.25">
      <c r="A32" s="11" t="s">
        <v>66</v>
      </c>
      <c r="B32" s="26">
        <v>23008</v>
      </c>
      <c r="C32" s="26">
        <v>14322</v>
      </c>
      <c r="D32" s="26">
        <v>328809</v>
      </c>
      <c r="E32" s="26">
        <v>253027</v>
      </c>
      <c r="F32" s="13">
        <f t="shared" si="0"/>
        <v>-23.047422667871018</v>
      </c>
      <c r="G32" s="1"/>
      <c r="H32" s="1"/>
      <c r="I32" s="1"/>
    </row>
    <row r="33" spans="1:9" x14ac:dyDescent="0.25">
      <c r="A33" s="8" t="s">
        <v>67</v>
      </c>
      <c r="B33" s="25">
        <v>35709</v>
      </c>
      <c r="C33" s="25">
        <v>34075</v>
      </c>
      <c r="D33" s="25">
        <v>429754</v>
      </c>
      <c r="E33" s="25">
        <v>446725</v>
      </c>
      <c r="F33" s="10">
        <f t="shared" si="0"/>
        <v>3.9490033833309326</v>
      </c>
      <c r="G33" s="1"/>
      <c r="H33" s="1"/>
      <c r="I33" s="1"/>
    </row>
    <row r="34" spans="1:9" x14ac:dyDescent="0.25">
      <c r="A34" s="11" t="s">
        <v>68</v>
      </c>
      <c r="B34" s="26">
        <v>1725</v>
      </c>
      <c r="C34" s="26">
        <v>1226</v>
      </c>
      <c r="D34" s="26">
        <v>9499</v>
      </c>
      <c r="E34" s="26">
        <v>10776</v>
      </c>
      <c r="F34" s="13">
        <f t="shared" si="0"/>
        <v>13.443520370565324</v>
      </c>
      <c r="G34" s="1"/>
      <c r="H34" s="1"/>
      <c r="I34" s="1"/>
    </row>
    <row r="35" spans="1:9" x14ac:dyDescent="0.25">
      <c r="A35" s="14" t="s">
        <v>69</v>
      </c>
      <c r="B35" s="15">
        <f>SUM(B7:B34)</f>
        <v>875551</v>
      </c>
      <c r="C35" s="15">
        <f t="shared" ref="C35:E35" si="1">SUM(C7:C34)</f>
        <v>884661</v>
      </c>
      <c r="D35" s="15">
        <f t="shared" si="1"/>
        <v>10447437</v>
      </c>
      <c r="E35" s="15">
        <f t="shared" si="1"/>
        <v>10646876</v>
      </c>
      <c r="F35" s="16">
        <f t="shared" si="0"/>
        <v>1.908975378363138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112363</v>
      </c>
      <c r="C38" s="41">
        <f>D7</f>
        <v>107675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3053269</v>
      </c>
      <c r="G38" s="42">
        <f>LOOKUP(E38,$A$38:$A$65,$C$38:$C$65)</f>
        <v>2814928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75389</v>
      </c>
      <c r="C39" s="41">
        <f t="shared" ref="C39:C65" si="5">D8</f>
        <v>58917</v>
      </c>
      <c r="D39" s="41">
        <f t="shared" ref="D39:D65" si="6">_xlfn.RANK.EQ(B39,$B$38:$B$65)+COUNTIF($B$38:$B$65,B39)-1</f>
        <v>18</v>
      </c>
      <c r="E39" s="42" t="str">
        <f t="shared" si="2"/>
        <v>LAS PALMAS</v>
      </c>
      <c r="F39" s="42">
        <f t="shared" ref="F39:F54" si="7">LOOKUP(E39,$A$38:$A$65,$B$38:$B$65)</f>
        <v>2165264</v>
      </c>
      <c r="G39" s="42">
        <f t="shared" ref="G39:G65" si="8">LOOKUP(E39,$A$38:$A$65,$C$38:$C$65)</f>
        <v>2162083</v>
      </c>
    </row>
    <row r="40" spans="1:9" x14ac:dyDescent="0.25">
      <c r="A40" s="42" t="str">
        <f t="shared" si="3"/>
        <v>ALMERIA</v>
      </c>
      <c r="B40" s="41">
        <f t="shared" si="4"/>
        <v>140111</v>
      </c>
      <c r="C40" s="41">
        <f t="shared" si="5"/>
        <v>142217</v>
      </c>
      <c r="D40" s="41">
        <f t="shared" si="6"/>
        <v>12</v>
      </c>
      <c r="E40" s="42" t="str">
        <f t="shared" si="2"/>
        <v>BARCELONA</v>
      </c>
      <c r="F40" s="42">
        <f t="shared" si="7"/>
        <v>1247918</v>
      </c>
      <c r="G40" s="42">
        <f t="shared" si="8"/>
        <v>1198823</v>
      </c>
    </row>
    <row r="41" spans="1:9" x14ac:dyDescent="0.25">
      <c r="A41" s="42" t="str">
        <f t="shared" si="3"/>
        <v>AVILES</v>
      </c>
      <c r="B41" s="41">
        <f t="shared" si="4"/>
        <v>56636</v>
      </c>
      <c r="C41" s="41">
        <f t="shared" si="5"/>
        <v>55598</v>
      </c>
      <c r="D41" s="41">
        <f t="shared" si="6"/>
        <v>22</v>
      </c>
      <c r="E41" s="42" t="str">
        <f t="shared" si="2"/>
        <v>SANTA CRUZ DE TENERIFE</v>
      </c>
      <c r="F41" s="42">
        <f t="shared" si="7"/>
        <v>1002766</v>
      </c>
      <c r="G41" s="42">
        <f t="shared" si="8"/>
        <v>1028896</v>
      </c>
    </row>
    <row r="42" spans="1:9" x14ac:dyDescent="0.25">
      <c r="A42" s="42" t="str">
        <f t="shared" si="3"/>
        <v>BAHIA DE ALGECIRAS</v>
      </c>
      <c r="B42" s="41">
        <f t="shared" si="4"/>
        <v>3053269</v>
      </c>
      <c r="C42" s="41">
        <f t="shared" si="5"/>
        <v>2814928</v>
      </c>
      <c r="D42" s="41">
        <f t="shared" si="6"/>
        <v>1</v>
      </c>
      <c r="E42" s="42" t="str">
        <f t="shared" si="2"/>
        <v>CEUTA</v>
      </c>
      <c r="F42" s="42">
        <f t="shared" si="7"/>
        <v>509307</v>
      </c>
      <c r="G42" s="42">
        <f t="shared" si="8"/>
        <v>482243</v>
      </c>
    </row>
    <row r="43" spans="1:9" x14ac:dyDescent="0.25">
      <c r="A43" s="42" t="str">
        <f t="shared" si="3"/>
        <v>BAHIA DE CADIZ</v>
      </c>
      <c r="B43" s="41">
        <f t="shared" si="4"/>
        <v>87537</v>
      </c>
      <c r="C43" s="41">
        <f t="shared" si="5"/>
        <v>84164</v>
      </c>
      <c r="D43" s="41">
        <f t="shared" si="6"/>
        <v>17</v>
      </c>
      <c r="E43" s="42" t="str">
        <f t="shared" si="2"/>
        <v>VIGO</v>
      </c>
      <c r="F43" s="42">
        <f t="shared" si="7"/>
        <v>446725</v>
      </c>
      <c r="G43" s="42">
        <f t="shared" si="8"/>
        <v>429754</v>
      </c>
    </row>
    <row r="44" spans="1:9" x14ac:dyDescent="0.25">
      <c r="A44" s="42" t="str">
        <f t="shared" si="3"/>
        <v>BALEARES</v>
      </c>
      <c r="B44" s="41">
        <f t="shared" si="4"/>
        <v>246295</v>
      </c>
      <c r="C44" s="41">
        <f t="shared" si="5"/>
        <v>277827</v>
      </c>
      <c r="D44" s="41">
        <f t="shared" si="6"/>
        <v>8</v>
      </c>
      <c r="E44" s="42" t="str">
        <f t="shared" si="2"/>
        <v>VALENCIA</v>
      </c>
      <c r="F44" s="42">
        <f t="shared" si="7"/>
        <v>253027</v>
      </c>
      <c r="G44" s="42">
        <f t="shared" si="8"/>
        <v>328809</v>
      </c>
    </row>
    <row r="45" spans="1:9" x14ac:dyDescent="0.25">
      <c r="A45" s="42" t="str">
        <f t="shared" si="3"/>
        <v>BARCELONA</v>
      </c>
      <c r="B45" s="41">
        <f t="shared" si="4"/>
        <v>1247918</v>
      </c>
      <c r="C45" s="41">
        <f t="shared" si="5"/>
        <v>1198823</v>
      </c>
      <c r="D45" s="41">
        <f t="shared" si="6"/>
        <v>3</v>
      </c>
      <c r="E45" s="42" t="str">
        <f t="shared" si="2"/>
        <v>BALEARES</v>
      </c>
      <c r="F45" s="42">
        <f t="shared" si="7"/>
        <v>246295</v>
      </c>
      <c r="G45" s="42">
        <f t="shared" si="8"/>
        <v>277827</v>
      </c>
    </row>
    <row r="46" spans="1:9" x14ac:dyDescent="0.25">
      <c r="A46" s="42" t="str">
        <f t="shared" si="3"/>
        <v>BILBAO</v>
      </c>
      <c r="B46" s="41">
        <f t="shared" si="4"/>
        <v>141482</v>
      </c>
      <c r="C46" s="41">
        <f t="shared" si="5"/>
        <v>137004</v>
      </c>
      <c r="D46" s="41">
        <f t="shared" si="6"/>
        <v>11</v>
      </c>
      <c r="E46" s="42" t="str">
        <f t="shared" si="2"/>
        <v>GIJON</v>
      </c>
      <c r="F46" s="42">
        <f t="shared" si="7"/>
        <v>219821</v>
      </c>
      <c r="G46" s="42">
        <f t="shared" si="8"/>
        <v>216351</v>
      </c>
    </row>
    <row r="47" spans="1:9" x14ac:dyDescent="0.25">
      <c r="A47" s="42" t="str">
        <f t="shared" si="3"/>
        <v>CARTAGENA</v>
      </c>
      <c r="B47" s="41">
        <f t="shared" si="4"/>
        <v>115331</v>
      </c>
      <c r="C47" s="41">
        <f t="shared" si="5"/>
        <v>131783</v>
      </c>
      <c r="D47" s="41">
        <f t="shared" si="6"/>
        <v>14</v>
      </c>
      <c r="E47" s="42" t="str">
        <f t="shared" si="2"/>
        <v>TARRAGONA</v>
      </c>
      <c r="F47" s="42">
        <f t="shared" si="7"/>
        <v>180891</v>
      </c>
      <c r="G47" s="42">
        <f t="shared" si="8"/>
        <v>213033</v>
      </c>
    </row>
    <row r="48" spans="1:9" x14ac:dyDescent="0.25">
      <c r="A48" s="42" t="str">
        <f t="shared" si="3"/>
        <v>CASTELLON</v>
      </c>
      <c r="B48" s="41">
        <f t="shared" si="4"/>
        <v>47531</v>
      </c>
      <c r="C48" s="41">
        <f t="shared" si="5"/>
        <v>39427</v>
      </c>
      <c r="D48" s="41">
        <f t="shared" si="6"/>
        <v>23</v>
      </c>
      <c r="E48" s="42" t="str">
        <f t="shared" si="2"/>
        <v>BILBAO</v>
      </c>
      <c r="F48" s="42">
        <f t="shared" si="7"/>
        <v>141482</v>
      </c>
      <c r="G48" s="42">
        <f t="shared" si="8"/>
        <v>137004</v>
      </c>
    </row>
    <row r="49" spans="1:7" x14ac:dyDescent="0.25">
      <c r="A49" s="42" t="str">
        <f t="shared" si="3"/>
        <v>CEUTA</v>
      </c>
      <c r="B49" s="41">
        <f t="shared" si="4"/>
        <v>509307</v>
      </c>
      <c r="C49" s="41">
        <f t="shared" si="5"/>
        <v>482243</v>
      </c>
      <c r="D49" s="41">
        <f t="shared" si="6"/>
        <v>5</v>
      </c>
      <c r="E49" s="42" t="str">
        <f t="shared" si="2"/>
        <v>ALMERIA</v>
      </c>
      <c r="F49" s="42">
        <f t="shared" si="7"/>
        <v>140111</v>
      </c>
      <c r="G49" s="42">
        <f t="shared" si="8"/>
        <v>142217</v>
      </c>
    </row>
    <row r="50" spans="1:7" x14ac:dyDescent="0.25">
      <c r="A50" s="42" t="str">
        <f t="shared" si="3"/>
        <v>FERROL-SAN CIBRAO</v>
      </c>
      <c r="B50" s="41">
        <f t="shared" si="4"/>
        <v>23520</v>
      </c>
      <c r="C50" s="41">
        <f t="shared" si="5"/>
        <v>16122</v>
      </c>
      <c r="D50" s="41">
        <f t="shared" si="6"/>
        <v>26</v>
      </c>
      <c r="E50" s="42" t="str">
        <f t="shared" si="2"/>
        <v>MALAGA</v>
      </c>
      <c r="F50" s="42">
        <f t="shared" si="7"/>
        <v>126134</v>
      </c>
      <c r="G50" s="42">
        <f t="shared" si="8"/>
        <v>116292</v>
      </c>
    </row>
    <row r="51" spans="1:7" x14ac:dyDescent="0.25">
      <c r="A51" s="42" t="str">
        <f t="shared" si="3"/>
        <v>GIJON</v>
      </c>
      <c r="B51" s="41">
        <f t="shared" si="4"/>
        <v>219821</v>
      </c>
      <c r="C51" s="41">
        <f t="shared" si="5"/>
        <v>216351</v>
      </c>
      <c r="D51" s="41">
        <f t="shared" si="6"/>
        <v>9</v>
      </c>
      <c r="E51" s="42" t="str">
        <f t="shared" si="2"/>
        <v>CARTAGENA</v>
      </c>
      <c r="F51" s="42">
        <f t="shared" si="7"/>
        <v>115331</v>
      </c>
      <c r="G51" s="42">
        <f t="shared" si="8"/>
        <v>131783</v>
      </c>
    </row>
    <row r="52" spans="1:7" x14ac:dyDescent="0.25">
      <c r="A52" s="42" t="str">
        <f t="shared" si="3"/>
        <v>HUELVA</v>
      </c>
      <c r="B52" s="41">
        <f t="shared" si="4"/>
        <v>94963</v>
      </c>
      <c r="C52" s="41">
        <f t="shared" si="5"/>
        <v>123419</v>
      </c>
      <c r="D52" s="41">
        <f t="shared" si="6"/>
        <v>16</v>
      </c>
      <c r="E52" s="42" t="str">
        <f t="shared" si="2"/>
        <v>A CORUÑA</v>
      </c>
      <c r="F52" s="42">
        <f t="shared" si="7"/>
        <v>112363</v>
      </c>
      <c r="G52" s="42">
        <f t="shared" si="8"/>
        <v>107675</v>
      </c>
    </row>
    <row r="53" spans="1:7" x14ac:dyDescent="0.25">
      <c r="A53" s="42" t="str">
        <f t="shared" si="3"/>
        <v>LAS PALMAS</v>
      </c>
      <c r="B53" s="41">
        <f t="shared" si="4"/>
        <v>2165264</v>
      </c>
      <c r="C53" s="41">
        <f t="shared" si="5"/>
        <v>2162083</v>
      </c>
      <c r="D53" s="41">
        <f t="shared" si="6"/>
        <v>2</v>
      </c>
      <c r="E53" s="42" t="str">
        <f t="shared" si="2"/>
        <v>HUELVA</v>
      </c>
      <c r="F53" s="42">
        <f t="shared" si="7"/>
        <v>94963</v>
      </c>
      <c r="G53" s="42">
        <f t="shared" si="8"/>
        <v>123419</v>
      </c>
    </row>
    <row r="54" spans="1:7" x14ac:dyDescent="0.25">
      <c r="A54" s="42" t="str">
        <f t="shared" si="3"/>
        <v>MALAGA</v>
      </c>
      <c r="B54" s="41">
        <f t="shared" si="4"/>
        <v>126134</v>
      </c>
      <c r="C54" s="41">
        <f t="shared" si="5"/>
        <v>116292</v>
      </c>
      <c r="D54" s="41">
        <f t="shared" si="6"/>
        <v>13</v>
      </c>
      <c r="E54" s="42" t="str">
        <f t="shared" si="2"/>
        <v>BAHIA DE CADIZ</v>
      </c>
      <c r="F54" s="42">
        <f t="shared" si="7"/>
        <v>87537</v>
      </c>
      <c r="G54" s="42">
        <f t="shared" si="8"/>
        <v>84164</v>
      </c>
    </row>
    <row r="55" spans="1:7" x14ac:dyDescent="0.25">
      <c r="A55" s="42" t="str">
        <f t="shared" si="3"/>
        <v>MARIN Y RIA DE PONTEVEDRA</v>
      </c>
      <c r="B55" s="41">
        <f t="shared" si="4"/>
        <v>69875</v>
      </c>
      <c r="C55" s="41">
        <f t="shared" si="5"/>
        <v>82129</v>
      </c>
      <c r="D55" s="41">
        <f t="shared" si="6"/>
        <v>19</v>
      </c>
      <c r="E55" s="42" t="str">
        <f t="shared" si="2"/>
        <v>ALICANTE</v>
      </c>
      <c r="F55" s="42">
        <f t="shared" ref="F55:F65" si="9">LOOKUP(E55,$A$38:$A$65,$B$38:$B$65)</f>
        <v>75389</v>
      </c>
      <c r="G55" s="42">
        <f t="shared" si="8"/>
        <v>58917</v>
      </c>
    </row>
    <row r="56" spans="1:7" x14ac:dyDescent="0.25">
      <c r="A56" s="42" t="str">
        <f t="shared" si="3"/>
        <v>MELILLA</v>
      </c>
      <c r="B56" s="41">
        <f t="shared" si="4"/>
        <v>31176</v>
      </c>
      <c r="C56" s="41">
        <f t="shared" si="5"/>
        <v>26065</v>
      </c>
      <c r="D56" s="41">
        <f t="shared" si="6"/>
        <v>25</v>
      </c>
      <c r="E56" s="42" t="str">
        <f t="shared" si="2"/>
        <v>MARIN Y RIA DE PONTEVEDRA</v>
      </c>
      <c r="F56" s="42">
        <f t="shared" si="9"/>
        <v>69875</v>
      </c>
      <c r="G56" s="42">
        <f t="shared" si="8"/>
        <v>82129</v>
      </c>
    </row>
    <row r="57" spans="1:7" x14ac:dyDescent="0.25">
      <c r="A57" s="42" t="str">
        <f t="shared" si="3"/>
        <v>MOTRIL</v>
      </c>
      <c r="B57" s="41">
        <f t="shared" si="4"/>
        <v>18828</v>
      </c>
      <c r="C57" s="41">
        <f t="shared" si="5"/>
        <v>17211</v>
      </c>
      <c r="D57" s="41">
        <f t="shared" si="6"/>
        <v>27</v>
      </c>
      <c r="E57" s="42" t="str">
        <f t="shared" si="2"/>
        <v>SANTANDER</v>
      </c>
      <c r="F57" s="42">
        <f t="shared" si="9"/>
        <v>65525</v>
      </c>
      <c r="G57" s="42">
        <f t="shared" si="8"/>
        <v>58640</v>
      </c>
    </row>
    <row r="58" spans="1:7" x14ac:dyDescent="0.25">
      <c r="A58" s="42" t="str">
        <f t="shared" si="3"/>
        <v>PASAIA</v>
      </c>
      <c r="B58" s="41">
        <f t="shared" si="4"/>
        <v>45696</v>
      </c>
      <c r="C58" s="41">
        <f t="shared" si="5"/>
        <v>40978</v>
      </c>
      <c r="D58" s="41">
        <f t="shared" si="6"/>
        <v>24</v>
      </c>
      <c r="E58" s="42" t="str">
        <f t="shared" si="2"/>
        <v>SEVILLA</v>
      </c>
      <c r="F58" s="42">
        <f t="shared" si="9"/>
        <v>58720</v>
      </c>
      <c r="G58" s="42">
        <f t="shared" si="8"/>
        <v>47550</v>
      </c>
    </row>
    <row r="59" spans="1:7" x14ac:dyDescent="0.25">
      <c r="A59" s="42" t="str">
        <f t="shared" si="3"/>
        <v>SANTA CRUZ DE TENERIFE</v>
      </c>
      <c r="B59" s="41">
        <f t="shared" si="4"/>
        <v>1002766</v>
      </c>
      <c r="C59" s="41">
        <f t="shared" si="5"/>
        <v>1028896</v>
      </c>
      <c r="D59" s="41">
        <f t="shared" si="6"/>
        <v>4</v>
      </c>
      <c r="E59" s="42" t="str">
        <f t="shared" si="2"/>
        <v>AVILES</v>
      </c>
      <c r="F59" s="42">
        <f t="shared" si="9"/>
        <v>56636</v>
      </c>
      <c r="G59" s="42">
        <f t="shared" si="8"/>
        <v>55598</v>
      </c>
    </row>
    <row r="60" spans="1:7" x14ac:dyDescent="0.25">
      <c r="A60" s="42" t="str">
        <f t="shared" si="3"/>
        <v>SANTANDER</v>
      </c>
      <c r="B60" s="41">
        <f t="shared" si="4"/>
        <v>65525</v>
      </c>
      <c r="C60" s="41">
        <f t="shared" si="5"/>
        <v>58640</v>
      </c>
      <c r="D60" s="41">
        <f t="shared" si="6"/>
        <v>20</v>
      </c>
      <c r="E60" s="42" t="str">
        <f t="shared" si="2"/>
        <v>CASTELLON</v>
      </c>
      <c r="F60" s="42">
        <f t="shared" si="9"/>
        <v>47531</v>
      </c>
      <c r="G60" s="42">
        <f t="shared" si="8"/>
        <v>39427</v>
      </c>
    </row>
    <row r="61" spans="1:7" x14ac:dyDescent="0.25">
      <c r="A61" s="42" t="str">
        <f t="shared" si="3"/>
        <v>SEVILLA</v>
      </c>
      <c r="B61" s="41">
        <f t="shared" si="4"/>
        <v>58720</v>
      </c>
      <c r="C61" s="41">
        <f t="shared" si="5"/>
        <v>47550</v>
      </c>
      <c r="D61" s="41">
        <f t="shared" si="6"/>
        <v>21</v>
      </c>
      <c r="E61" s="42" t="str">
        <f t="shared" si="2"/>
        <v>PASAIA</v>
      </c>
      <c r="F61" s="42">
        <f t="shared" si="9"/>
        <v>45696</v>
      </c>
      <c r="G61" s="42">
        <f t="shared" si="8"/>
        <v>40978</v>
      </c>
    </row>
    <row r="62" spans="1:7" x14ac:dyDescent="0.25">
      <c r="A62" s="42" t="str">
        <f t="shared" si="3"/>
        <v>TARRAGONA</v>
      </c>
      <c r="B62" s="41">
        <f t="shared" si="4"/>
        <v>180891</v>
      </c>
      <c r="C62" s="41">
        <f t="shared" si="5"/>
        <v>213033</v>
      </c>
      <c r="D62" s="41">
        <f t="shared" si="6"/>
        <v>10</v>
      </c>
      <c r="E62" s="42" t="str">
        <f t="shared" si="2"/>
        <v>MELILLA</v>
      </c>
      <c r="F62" s="42">
        <f t="shared" si="9"/>
        <v>31176</v>
      </c>
      <c r="G62" s="42">
        <f t="shared" si="8"/>
        <v>26065</v>
      </c>
    </row>
    <row r="63" spans="1:7" x14ac:dyDescent="0.25">
      <c r="A63" s="42" t="str">
        <f t="shared" si="3"/>
        <v>VALENCIA</v>
      </c>
      <c r="B63" s="41">
        <f t="shared" si="4"/>
        <v>253027</v>
      </c>
      <c r="C63" s="41">
        <f t="shared" si="5"/>
        <v>328809</v>
      </c>
      <c r="D63" s="41">
        <f t="shared" si="6"/>
        <v>7</v>
      </c>
      <c r="E63" s="42" t="str">
        <f t="shared" si="2"/>
        <v>FERROL-SAN CIBRAO</v>
      </c>
      <c r="F63" s="42">
        <f t="shared" si="9"/>
        <v>23520</v>
      </c>
      <c r="G63" s="42">
        <f t="shared" si="8"/>
        <v>16122</v>
      </c>
    </row>
    <row r="64" spans="1:7" x14ac:dyDescent="0.25">
      <c r="A64" s="42" t="str">
        <f t="shared" si="3"/>
        <v>VIGO</v>
      </c>
      <c r="B64" s="41">
        <f t="shared" si="4"/>
        <v>446725</v>
      </c>
      <c r="C64" s="41">
        <f t="shared" si="5"/>
        <v>429754</v>
      </c>
      <c r="D64" s="41">
        <f t="shared" si="6"/>
        <v>6</v>
      </c>
      <c r="E64" s="42" t="str">
        <f t="shared" si="2"/>
        <v>MOTRIL</v>
      </c>
      <c r="F64" s="42">
        <f t="shared" si="9"/>
        <v>18828</v>
      </c>
      <c r="G64" s="42">
        <f t="shared" si="8"/>
        <v>17211</v>
      </c>
    </row>
    <row r="65" spans="1:7" x14ac:dyDescent="0.25">
      <c r="A65" s="42" t="str">
        <f t="shared" si="3"/>
        <v>VILAGARCIA</v>
      </c>
      <c r="B65" s="41">
        <f t="shared" si="4"/>
        <v>10776</v>
      </c>
      <c r="C65" s="41">
        <f t="shared" si="5"/>
        <v>9499</v>
      </c>
      <c r="D65" s="41">
        <f t="shared" si="6"/>
        <v>28</v>
      </c>
      <c r="E65" s="42" t="str">
        <f t="shared" si="2"/>
        <v>VILAGARCIA</v>
      </c>
      <c r="F65" s="42">
        <f t="shared" si="9"/>
        <v>10776</v>
      </c>
      <c r="G65" s="42">
        <f t="shared" si="8"/>
        <v>9499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L6" sqref="L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0</v>
      </c>
      <c r="D7" s="27">
        <v>0</v>
      </c>
      <c r="E7" s="27">
        <v>22851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290</v>
      </c>
      <c r="E8" s="28">
        <v>56</v>
      </c>
      <c r="F8" s="13">
        <f t="shared" ref="F8:F35" si="0">((E8*100)/D8)-100</f>
        <v>-80.689655172413794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0</v>
      </c>
      <c r="E9" s="27">
        <v>114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0</v>
      </c>
      <c r="C10" s="28">
        <v>0</v>
      </c>
      <c r="D10" s="28">
        <v>38534</v>
      </c>
      <c r="E10" s="28">
        <v>14646</v>
      </c>
      <c r="F10" s="13">
        <f t="shared" si="0"/>
        <v>-61.992007058701404</v>
      </c>
      <c r="G10" s="1"/>
      <c r="H10" s="1"/>
      <c r="I10" s="1"/>
    </row>
    <row r="11" spans="1:12" x14ac:dyDescent="0.25">
      <c r="A11" s="8" t="s">
        <v>45</v>
      </c>
      <c r="B11" s="27">
        <v>2535511</v>
      </c>
      <c r="C11" s="27">
        <v>3562554</v>
      </c>
      <c r="D11" s="27">
        <v>32984670</v>
      </c>
      <c r="E11" s="27">
        <v>36629782</v>
      </c>
      <c r="F11" s="10">
        <f t="shared" si="0"/>
        <v>11.05092759757791</v>
      </c>
      <c r="G11" s="1"/>
      <c r="H11" s="1"/>
      <c r="I11" s="1"/>
    </row>
    <row r="12" spans="1:12" x14ac:dyDescent="0.25">
      <c r="A12" s="11" t="s">
        <v>46</v>
      </c>
      <c r="B12" s="28">
        <v>9326</v>
      </c>
      <c r="C12" s="28">
        <v>4827</v>
      </c>
      <c r="D12" s="28">
        <v>46052</v>
      </c>
      <c r="E12" s="28">
        <v>170856</v>
      </c>
      <c r="F12" s="13">
        <f t="shared" si="0"/>
        <v>271.00668809172242</v>
      </c>
      <c r="G12" s="1"/>
      <c r="H12" s="1"/>
      <c r="I12" s="1"/>
    </row>
    <row r="13" spans="1:12" x14ac:dyDescent="0.25">
      <c r="A13" s="8" t="s">
        <v>47</v>
      </c>
      <c r="B13" s="27">
        <v>5485</v>
      </c>
      <c r="C13" s="27">
        <v>11424</v>
      </c>
      <c r="D13" s="27">
        <v>65299</v>
      </c>
      <c r="E13" s="27">
        <v>37672</v>
      </c>
      <c r="F13" s="10">
        <f t="shared" si="0"/>
        <v>-42.308458016202394</v>
      </c>
      <c r="G13" s="1"/>
      <c r="H13" s="1"/>
      <c r="I13" s="1"/>
    </row>
    <row r="14" spans="1:12" x14ac:dyDescent="0.25">
      <c r="A14" s="11" t="s">
        <v>48</v>
      </c>
      <c r="B14" s="28">
        <v>686717</v>
      </c>
      <c r="C14" s="28">
        <v>1045108</v>
      </c>
      <c r="D14" s="28">
        <v>8243831</v>
      </c>
      <c r="E14" s="28">
        <v>10924889</v>
      </c>
      <c r="F14" s="13">
        <f t="shared" si="0"/>
        <v>32.521991292640507</v>
      </c>
      <c r="G14" s="1"/>
      <c r="H14" s="1"/>
      <c r="I14" s="1"/>
    </row>
    <row r="15" spans="1:12" x14ac:dyDescent="0.25">
      <c r="A15" s="8" t="s">
        <v>49</v>
      </c>
      <c r="B15" s="27">
        <v>142587</v>
      </c>
      <c r="C15" s="27">
        <v>114051</v>
      </c>
      <c r="D15" s="27">
        <v>1379942</v>
      </c>
      <c r="E15" s="27">
        <v>1139790</v>
      </c>
      <c r="F15" s="10">
        <f t="shared" si="0"/>
        <v>-17.40305027312742</v>
      </c>
      <c r="G15" s="1"/>
      <c r="H15" s="1"/>
      <c r="I15" s="1"/>
    </row>
    <row r="16" spans="1:12" x14ac:dyDescent="0.25">
      <c r="A16" s="11" t="s">
        <v>50</v>
      </c>
      <c r="B16" s="28">
        <v>182</v>
      </c>
      <c r="C16" s="28">
        <v>0</v>
      </c>
      <c r="D16" s="28">
        <v>2630</v>
      </c>
      <c r="E16" s="28">
        <v>21812</v>
      </c>
      <c r="F16" s="13">
        <f t="shared" si="0"/>
        <v>729.35361216730041</v>
      </c>
      <c r="G16" s="1"/>
      <c r="H16" s="1"/>
      <c r="I16" s="1"/>
    </row>
    <row r="17" spans="1:9" x14ac:dyDescent="0.25">
      <c r="A17" s="8" t="s">
        <v>51</v>
      </c>
      <c r="B17" s="27">
        <v>95</v>
      </c>
      <c r="C17" s="27">
        <v>0</v>
      </c>
      <c r="D17" s="27">
        <v>7866</v>
      </c>
      <c r="E17" s="27">
        <v>14010</v>
      </c>
      <c r="F17" s="10">
        <f t="shared" si="0"/>
        <v>78.108314263920676</v>
      </c>
      <c r="G17" s="1"/>
      <c r="H17" s="1"/>
      <c r="I17" s="1"/>
    </row>
    <row r="18" spans="1:9" x14ac:dyDescent="0.25">
      <c r="A18" s="11" t="s">
        <v>52</v>
      </c>
      <c r="B18" s="28">
        <v>46961</v>
      </c>
      <c r="C18" s="28">
        <v>51309</v>
      </c>
      <c r="D18" s="28">
        <v>440884</v>
      </c>
      <c r="E18" s="28">
        <v>858674</v>
      </c>
      <c r="F18" s="13">
        <f t="shared" si="0"/>
        <v>94.761887480607157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18203</v>
      </c>
      <c r="C20" s="28">
        <v>3556</v>
      </c>
      <c r="D20" s="28">
        <v>27080</v>
      </c>
      <c r="E20" s="28">
        <v>167540</v>
      </c>
      <c r="F20" s="13">
        <f t="shared" si="0"/>
        <v>518.68537666174302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644419</v>
      </c>
      <c r="C22" s="28">
        <v>841521</v>
      </c>
      <c r="D22" s="28">
        <v>9000680</v>
      </c>
      <c r="E22" s="28">
        <v>10013661</v>
      </c>
      <c r="F22" s="13">
        <f t="shared" si="0"/>
        <v>11.254494104889858</v>
      </c>
      <c r="G22" s="1"/>
      <c r="H22" s="1"/>
      <c r="I22" s="1"/>
    </row>
    <row r="23" spans="1:9" x14ac:dyDescent="0.25">
      <c r="A23" s="8" t="s">
        <v>57</v>
      </c>
      <c r="B23" s="27">
        <v>220887</v>
      </c>
      <c r="C23" s="27">
        <v>0</v>
      </c>
      <c r="D23" s="27">
        <v>2050957</v>
      </c>
      <c r="E23" s="27">
        <v>3532855</v>
      </c>
      <c r="F23" s="10">
        <f t="shared" si="0"/>
        <v>72.253977045837615</v>
      </c>
      <c r="G23" s="1"/>
      <c r="H23" s="1"/>
      <c r="I23" s="1"/>
    </row>
    <row r="24" spans="1:9" x14ac:dyDescent="0.25">
      <c r="A24" s="11" t="s">
        <v>58</v>
      </c>
      <c r="B24" s="28">
        <v>0</v>
      </c>
      <c r="C24" s="28">
        <v>0</v>
      </c>
      <c r="D24" s="28">
        <v>0</v>
      </c>
      <c r="E24" s="28">
        <v>602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0</v>
      </c>
      <c r="E25" s="27">
        <v>10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0</v>
      </c>
      <c r="C26" s="28">
        <v>7</v>
      </c>
      <c r="D26" s="28">
        <v>18</v>
      </c>
      <c r="E26" s="28">
        <v>7699</v>
      </c>
      <c r="F26" s="13">
        <f t="shared" si="0"/>
        <v>42672.222222222219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30201</v>
      </c>
      <c r="C28" s="28">
        <v>25353</v>
      </c>
      <c r="D28" s="28">
        <v>482656</v>
      </c>
      <c r="E28" s="28">
        <v>335698</v>
      </c>
      <c r="F28" s="13">
        <f t="shared" si="0"/>
        <v>-30.447772326460253</v>
      </c>
      <c r="G28" s="1"/>
      <c r="H28" s="1"/>
      <c r="I28" s="1"/>
    </row>
    <row r="29" spans="1:9" x14ac:dyDescent="0.25">
      <c r="A29" s="8" t="s">
        <v>63</v>
      </c>
      <c r="B29" s="27">
        <v>894</v>
      </c>
      <c r="C29" s="27">
        <v>700</v>
      </c>
      <c r="D29" s="27">
        <v>5055</v>
      </c>
      <c r="E29" s="27">
        <v>21853</v>
      </c>
      <c r="F29" s="10">
        <f t="shared" si="0"/>
        <v>332.30464886251235</v>
      </c>
      <c r="G29" s="1"/>
      <c r="H29" s="1"/>
      <c r="I29" s="1"/>
    </row>
    <row r="30" spans="1:9" x14ac:dyDescent="0.25">
      <c r="A30" s="11" t="s">
        <v>64</v>
      </c>
      <c r="B30" s="28">
        <v>107</v>
      </c>
      <c r="C30" s="28">
        <v>0</v>
      </c>
      <c r="D30" s="28">
        <v>608</v>
      </c>
      <c r="E30" s="2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27">
        <v>179214</v>
      </c>
      <c r="C31" s="27">
        <v>239435</v>
      </c>
      <c r="D31" s="27">
        <v>2593180</v>
      </c>
      <c r="E31" s="27">
        <v>2712163</v>
      </c>
      <c r="F31" s="10">
        <f t="shared" si="0"/>
        <v>4.5883047069621057</v>
      </c>
      <c r="G31" s="1"/>
      <c r="H31" s="1"/>
      <c r="I31" s="1"/>
    </row>
    <row r="32" spans="1:9" x14ac:dyDescent="0.25">
      <c r="A32" s="11" t="s">
        <v>66</v>
      </c>
      <c r="B32" s="28">
        <v>1093636</v>
      </c>
      <c r="C32" s="28">
        <v>1130774</v>
      </c>
      <c r="D32" s="28">
        <v>10239009</v>
      </c>
      <c r="E32" s="28">
        <v>11037218</v>
      </c>
      <c r="F32" s="13">
        <f t="shared" si="0"/>
        <v>7.7957642189786185</v>
      </c>
      <c r="G32" s="1"/>
      <c r="H32" s="1"/>
      <c r="I32" s="1"/>
    </row>
    <row r="33" spans="1:9" x14ac:dyDescent="0.25">
      <c r="A33" s="8" t="s">
        <v>67</v>
      </c>
      <c r="B33" s="27">
        <v>7572</v>
      </c>
      <c r="C33" s="27">
        <v>9581</v>
      </c>
      <c r="D33" s="27">
        <v>70371</v>
      </c>
      <c r="E33" s="27">
        <v>162212</v>
      </c>
      <c r="F33" s="10">
        <f t="shared" si="0"/>
        <v>130.50972701823196</v>
      </c>
      <c r="G33" s="1"/>
      <c r="H33" s="1"/>
      <c r="I33" s="1"/>
    </row>
    <row r="34" spans="1:9" x14ac:dyDescent="0.25">
      <c r="A34" s="11" t="s">
        <v>68</v>
      </c>
      <c r="B34" s="28">
        <v>0</v>
      </c>
      <c r="C34" s="28">
        <v>0</v>
      </c>
      <c r="D34" s="28">
        <v>0</v>
      </c>
      <c r="E34" s="2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5621997</v>
      </c>
      <c r="C35" s="15">
        <f t="shared" ref="C35:E35" si="1">SUM(C7:C34)</f>
        <v>7040200</v>
      </c>
      <c r="D35" s="15">
        <f t="shared" si="1"/>
        <v>67679612</v>
      </c>
      <c r="E35" s="15">
        <f t="shared" si="1"/>
        <v>77826663</v>
      </c>
      <c r="F35" s="16">
        <f t="shared" si="0"/>
        <v>14.992773599233985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22851</v>
      </c>
      <c r="C38" s="41">
        <f>D7</f>
        <v>0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36629782</v>
      </c>
      <c r="G38" s="42">
        <f>LOOKUP(E38,$A$38:$A$65,$C$38:$C$65)</f>
        <v>32984670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56</v>
      </c>
      <c r="C39" s="41">
        <f t="shared" ref="C39:C65" si="5">D8</f>
        <v>290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11037218</v>
      </c>
      <c r="G39" s="42">
        <f t="shared" ref="G39:G65" si="8">LOOKUP(E39,$A$38:$A$65,$C$38:$C$65)</f>
        <v>10239009</v>
      </c>
    </row>
    <row r="40" spans="1:9" x14ac:dyDescent="0.25">
      <c r="A40" s="42" t="str">
        <f t="shared" si="3"/>
        <v>ALMERIA</v>
      </c>
      <c r="B40" s="41">
        <f t="shared" si="4"/>
        <v>114</v>
      </c>
      <c r="C40" s="41">
        <f t="shared" si="5"/>
        <v>0</v>
      </c>
      <c r="D40" s="41">
        <f t="shared" si="6"/>
        <v>21</v>
      </c>
      <c r="E40" s="42" t="str">
        <f t="shared" si="2"/>
        <v>BARCELONA</v>
      </c>
      <c r="F40" s="42">
        <f t="shared" si="7"/>
        <v>10924889</v>
      </c>
      <c r="G40" s="42">
        <f t="shared" si="8"/>
        <v>8243831</v>
      </c>
    </row>
    <row r="41" spans="1:9" x14ac:dyDescent="0.25">
      <c r="A41" s="42" t="str">
        <f t="shared" si="3"/>
        <v>AVILES</v>
      </c>
      <c r="B41" s="41">
        <f t="shared" si="4"/>
        <v>14646</v>
      </c>
      <c r="C41" s="41">
        <f t="shared" si="5"/>
        <v>38534</v>
      </c>
      <c r="D41" s="41">
        <f t="shared" si="6"/>
        <v>17</v>
      </c>
      <c r="E41" s="42" t="str">
        <f t="shared" si="2"/>
        <v>LAS PALMAS</v>
      </c>
      <c r="F41" s="42">
        <f t="shared" si="7"/>
        <v>10013661</v>
      </c>
      <c r="G41" s="42">
        <f t="shared" si="8"/>
        <v>9000680</v>
      </c>
    </row>
    <row r="42" spans="1:9" x14ac:dyDescent="0.25">
      <c r="A42" s="42" t="str">
        <f t="shared" si="3"/>
        <v>BAHIA DE ALGECIRAS</v>
      </c>
      <c r="B42" s="41">
        <f t="shared" si="4"/>
        <v>36629782</v>
      </c>
      <c r="C42" s="41">
        <f t="shared" si="5"/>
        <v>32984670</v>
      </c>
      <c r="D42" s="41">
        <f t="shared" si="6"/>
        <v>1</v>
      </c>
      <c r="E42" s="42" t="str">
        <f t="shared" si="2"/>
        <v>MALAGA</v>
      </c>
      <c r="F42" s="42">
        <f t="shared" si="7"/>
        <v>3532855</v>
      </c>
      <c r="G42" s="42">
        <f t="shared" si="8"/>
        <v>2050957</v>
      </c>
    </row>
    <row r="43" spans="1:9" x14ac:dyDescent="0.25">
      <c r="A43" s="42" t="str">
        <f t="shared" si="3"/>
        <v>BAHIA DE CADIZ</v>
      </c>
      <c r="B43" s="41">
        <f t="shared" si="4"/>
        <v>170856</v>
      </c>
      <c r="C43" s="41">
        <f t="shared" si="5"/>
        <v>46052</v>
      </c>
      <c r="D43" s="41">
        <f t="shared" si="6"/>
        <v>10</v>
      </c>
      <c r="E43" s="42" t="str">
        <f t="shared" si="2"/>
        <v>TARRAGONA</v>
      </c>
      <c r="F43" s="42">
        <f t="shared" si="7"/>
        <v>2712163</v>
      </c>
      <c r="G43" s="42">
        <f t="shared" si="8"/>
        <v>2593180</v>
      </c>
    </row>
    <row r="44" spans="1:9" x14ac:dyDescent="0.25">
      <c r="A44" s="42" t="str">
        <f t="shared" si="3"/>
        <v>BALEARES</v>
      </c>
      <c r="B44" s="41">
        <f t="shared" si="4"/>
        <v>37672</v>
      </c>
      <c r="C44" s="41">
        <f t="shared" si="5"/>
        <v>65299</v>
      </c>
      <c r="D44" s="41">
        <f t="shared" si="6"/>
        <v>13</v>
      </c>
      <c r="E44" s="42" t="str">
        <f t="shared" si="2"/>
        <v>BILBAO</v>
      </c>
      <c r="F44" s="42">
        <f t="shared" si="7"/>
        <v>1139790</v>
      </c>
      <c r="G44" s="42">
        <f t="shared" si="8"/>
        <v>1379942</v>
      </c>
    </row>
    <row r="45" spans="1:9" x14ac:dyDescent="0.25">
      <c r="A45" s="42" t="str">
        <f t="shared" si="3"/>
        <v>BARCELONA</v>
      </c>
      <c r="B45" s="41">
        <f t="shared" si="4"/>
        <v>10924889</v>
      </c>
      <c r="C45" s="41">
        <f t="shared" si="5"/>
        <v>8243831</v>
      </c>
      <c r="D45" s="41">
        <f t="shared" si="6"/>
        <v>3</v>
      </c>
      <c r="E45" s="42" t="str">
        <f t="shared" si="2"/>
        <v>CEUTA</v>
      </c>
      <c r="F45" s="42">
        <f t="shared" si="7"/>
        <v>858674</v>
      </c>
      <c r="G45" s="42">
        <f t="shared" si="8"/>
        <v>440884</v>
      </c>
    </row>
    <row r="46" spans="1:9" x14ac:dyDescent="0.25">
      <c r="A46" s="42" t="str">
        <f t="shared" si="3"/>
        <v>BILBAO</v>
      </c>
      <c r="B46" s="41">
        <f t="shared" si="4"/>
        <v>1139790</v>
      </c>
      <c r="C46" s="41">
        <f t="shared" si="5"/>
        <v>1379942</v>
      </c>
      <c r="D46" s="41">
        <f t="shared" si="6"/>
        <v>7</v>
      </c>
      <c r="E46" s="42" t="str">
        <f t="shared" si="2"/>
        <v>SANTA CRUZ DE TENERIFE</v>
      </c>
      <c r="F46" s="42">
        <f t="shared" si="7"/>
        <v>335698</v>
      </c>
      <c r="G46" s="42">
        <f t="shared" si="8"/>
        <v>482656</v>
      </c>
    </row>
    <row r="47" spans="1:9" x14ac:dyDescent="0.25">
      <c r="A47" s="42" t="str">
        <f t="shared" si="3"/>
        <v>CARTAGENA</v>
      </c>
      <c r="B47" s="41">
        <f t="shared" si="4"/>
        <v>21812</v>
      </c>
      <c r="C47" s="41">
        <f t="shared" si="5"/>
        <v>2630</v>
      </c>
      <c r="D47" s="41">
        <f t="shared" si="6"/>
        <v>16</v>
      </c>
      <c r="E47" s="42" t="str">
        <f t="shared" si="2"/>
        <v>BAHIA DE CADIZ</v>
      </c>
      <c r="F47" s="42">
        <f t="shared" si="7"/>
        <v>170856</v>
      </c>
      <c r="G47" s="42">
        <f t="shared" si="8"/>
        <v>46052</v>
      </c>
    </row>
    <row r="48" spans="1:9" x14ac:dyDescent="0.25">
      <c r="A48" s="42" t="str">
        <f t="shared" si="3"/>
        <v>CASTELLON</v>
      </c>
      <c r="B48" s="41">
        <f t="shared" si="4"/>
        <v>14010</v>
      </c>
      <c r="C48" s="41">
        <f t="shared" si="5"/>
        <v>7866</v>
      </c>
      <c r="D48" s="41">
        <f t="shared" si="6"/>
        <v>18</v>
      </c>
      <c r="E48" s="42" t="str">
        <f t="shared" si="2"/>
        <v>GIJON</v>
      </c>
      <c r="F48" s="42">
        <f t="shared" si="7"/>
        <v>167540</v>
      </c>
      <c r="G48" s="42">
        <f t="shared" si="8"/>
        <v>27080</v>
      </c>
    </row>
    <row r="49" spans="1:7" x14ac:dyDescent="0.25">
      <c r="A49" s="42" t="str">
        <f t="shared" si="3"/>
        <v>CEUTA</v>
      </c>
      <c r="B49" s="41">
        <f t="shared" si="4"/>
        <v>858674</v>
      </c>
      <c r="C49" s="41">
        <f t="shared" si="5"/>
        <v>440884</v>
      </c>
      <c r="D49" s="41">
        <f t="shared" si="6"/>
        <v>8</v>
      </c>
      <c r="E49" s="42" t="str">
        <f t="shared" si="2"/>
        <v>VIGO</v>
      </c>
      <c r="F49" s="42">
        <f t="shared" si="7"/>
        <v>162212</v>
      </c>
      <c r="G49" s="42">
        <f t="shared" si="8"/>
        <v>70371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37672</v>
      </c>
      <c r="G50" s="42">
        <f t="shared" si="8"/>
        <v>65299</v>
      </c>
    </row>
    <row r="51" spans="1:7" x14ac:dyDescent="0.25">
      <c r="A51" s="42" t="str">
        <f t="shared" si="3"/>
        <v>GIJON</v>
      </c>
      <c r="B51" s="41">
        <f t="shared" si="4"/>
        <v>167540</v>
      </c>
      <c r="C51" s="41">
        <f t="shared" si="5"/>
        <v>27080</v>
      </c>
      <c r="D51" s="41">
        <f t="shared" si="6"/>
        <v>11</v>
      </c>
      <c r="E51" s="42" t="str">
        <f t="shared" si="2"/>
        <v>A CORUÑA</v>
      </c>
      <c r="F51" s="42">
        <f t="shared" si="7"/>
        <v>22851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21853</v>
      </c>
      <c r="G52" s="42">
        <f t="shared" si="8"/>
        <v>5055</v>
      </c>
    </row>
    <row r="53" spans="1:7" x14ac:dyDescent="0.25">
      <c r="A53" s="42" t="str">
        <f t="shared" si="3"/>
        <v>LAS PALMAS</v>
      </c>
      <c r="B53" s="41">
        <f t="shared" si="4"/>
        <v>10013661</v>
      </c>
      <c r="C53" s="41">
        <f t="shared" si="5"/>
        <v>9000680</v>
      </c>
      <c r="D53" s="41">
        <f t="shared" si="6"/>
        <v>4</v>
      </c>
      <c r="E53" s="42" t="str">
        <f t="shared" si="2"/>
        <v>CARTAGENA</v>
      </c>
      <c r="F53" s="42">
        <f t="shared" si="7"/>
        <v>21812</v>
      </c>
      <c r="G53" s="42">
        <f t="shared" si="8"/>
        <v>2630</v>
      </c>
    </row>
    <row r="54" spans="1:7" x14ac:dyDescent="0.25">
      <c r="A54" s="42" t="str">
        <f t="shared" si="3"/>
        <v>MALAGA</v>
      </c>
      <c r="B54" s="41">
        <f t="shared" si="4"/>
        <v>3532855</v>
      </c>
      <c r="C54" s="41">
        <f t="shared" si="5"/>
        <v>2050957</v>
      </c>
      <c r="D54" s="41">
        <f t="shared" si="6"/>
        <v>5</v>
      </c>
      <c r="E54" s="42" t="str">
        <f t="shared" si="2"/>
        <v>AVILES</v>
      </c>
      <c r="F54" s="42">
        <f t="shared" si="7"/>
        <v>14646</v>
      </c>
      <c r="G54" s="42">
        <f t="shared" si="8"/>
        <v>38534</v>
      </c>
    </row>
    <row r="55" spans="1:7" x14ac:dyDescent="0.25">
      <c r="A55" s="42" t="str">
        <f t="shared" si="3"/>
        <v>MARIN Y RIA DE PONTEVEDRA</v>
      </c>
      <c r="B55" s="41">
        <f t="shared" si="4"/>
        <v>602</v>
      </c>
      <c r="C55" s="41">
        <f t="shared" si="5"/>
        <v>0</v>
      </c>
      <c r="D55" s="41">
        <f t="shared" si="6"/>
        <v>20</v>
      </c>
      <c r="E55" s="42" t="str">
        <f t="shared" si="2"/>
        <v>CASTELLON</v>
      </c>
      <c r="F55" s="42">
        <f t="shared" ref="F55:F65" si="9">LOOKUP(E55,$A$38:$A$65,$B$38:$B$65)</f>
        <v>14010</v>
      </c>
      <c r="G55" s="42">
        <f t="shared" si="8"/>
        <v>7866</v>
      </c>
    </row>
    <row r="56" spans="1:7" x14ac:dyDescent="0.25">
      <c r="A56" s="42" t="str">
        <f t="shared" si="3"/>
        <v>MELILLA</v>
      </c>
      <c r="B56" s="41">
        <f t="shared" si="4"/>
        <v>10</v>
      </c>
      <c r="C56" s="41">
        <f t="shared" si="5"/>
        <v>0</v>
      </c>
      <c r="D56" s="41">
        <f t="shared" si="6"/>
        <v>23</v>
      </c>
      <c r="E56" s="42" t="str">
        <f t="shared" si="2"/>
        <v>MOTRIL</v>
      </c>
      <c r="F56" s="42">
        <f t="shared" si="9"/>
        <v>7699</v>
      </c>
      <c r="G56" s="42">
        <f t="shared" si="8"/>
        <v>18</v>
      </c>
    </row>
    <row r="57" spans="1:7" x14ac:dyDescent="0.25">
      <c r="A57" s="42" t="str">
        <f t="shared" si="3"/>
        <v>MOTRIL</v>
      </c>
      <c r="B57" s="41">
        <f t="shared" si="4"/>
        <v>7699</v>
      </c>
      <c r="C57" s="41">
        <f t="shared" si="5"/>
        <v>18</v>
      </c>
      <c r="D57" s="41">
        <f t="shared" si="6"/>
        <v>19</v>
      </c>
      <c r="E57" s="42" t="str">
        <f t="shared" si="2"/>
        <v>MARIN Y RIA DE PONTEVEDRA</v>
      </c>
      <c r="F57" s="42">
        <f t="shared" si="9"/>
        <v>602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9"/>
        <v>114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335698</v>
      </c>
      <c r="C59" s="41">
        <f t="shared" si="5"/>
        <v>482656</v>
      </c>
      <c r="D59" s="41">
        <f t="shared" si="6"/>
        <v>9</v>
      </c>
      <c r="E59" s="42" t="str">
        <f t="shared" si="2"/>
        <v>ALICANTE</v>
      </c>
      <c r="F59" s="42">
        <f t="shared" si="9"/>
        <v>56</v>
      </c>
      <c r="G59" s="42">
        <f t="shared" si="8"/>
        <v>290</v>
      </c>
    </row>
    <row r="60" spans="1:7" x14ac:dyDescent="0.25">
      <c r="A60" s="42" t="str">
        <f t="shared" si="3"/>
        <v>SANTANDER</v>
      </c>
      <c r="B60" s="41">
        <f t="shared" si="4"/>
        <v>21853</v>
      </c>
      <c r="C60" s="41">
        <f t="shared" si="5"/>
        <v>5055</v>
      </c>
      <c r="D60" s="41">
        <f t="shared" si="6"/>
        <v>15</v>
      </c>
      <c r="E60" s="42" t="str">
        <f t="shared" si="2"/>
        <v>MELILLA</v>
      </c>
      <c r="F60" s="42">
        <f t="shared" si="9"/>
        <v>10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608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2712163</v>
      </c>
      <c r="C62" s="41">
        <f t="shared" si="5"/>
        <v>2593180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11037218</v>
      </c>
      <c r="C63" s="41">
        <f t="shared" si="5"/>
        <v>10239009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162212</v>
      </c>
      <c r="C64" s="41">
        <f t="shared" si="5"/>
        <v>70371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FERROL-SAN CIBRAO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L6" sqref="L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290</v>
      </c>
      <c r="E8" s="30">
        <v>56</v>
      </c>
      <c r="F8" s="13">
        <f t="shared" ref="F8:F35" si="0">((E8*100)/D8)-100</f>
        <v>-80.689655172413794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2534360</v>
      </c>
      <c r="C11" s="29">
        <v>3562509</v>
      </c>
      <c r="D11" s="29">
        <v>32982561</v>
      </c>
      <c r="E11" s="29">
        <v>36479029</v>
      </c>
      <c r="F11" s="10">
        <f t="shared" si="0"/>
        <v>10.600959701097807</v>
      </c>
      <c r="G11" s="1"/>
      <c r="H11" s="1"/>
      <c r="I11" s="1"/>
    </row>
    <row r="12" spans="1:12" x14ac:dyDescent="0.25">
      <c r="A12" s="11" t="s">
        <v>46</v>
      </c>
      <c r="B12" s="30">
        <v>9211</v>
      </c>
      <c r="C12" s="30">
        <v>4827</v>
      </c>
      <c r="D12" s="30">
        <v>39900</v>
      </c>
      <c r="E12" s="30">
        <v>99536</v>
      </c>
      <c r="F12" s="13">
        <f t="shared" si="0"/>
        <v>149.46365914786966</v>
      </c>
      <c r="G12" s="1"/>
      <c r="H12" s="1"/>
      <c r="I12" s="1"/>
    </row>
    <row r="13" spans="1:12" x14ac:dyDescent="0.25">
      <c r="A13" s="8" t="s">
        <v>47</v>
      </c>
      <c r="B13" s="29">
        <v>2441</v>
      </c>
      <c r="C13" s="29">
        <v>134</v>
      </c>
      <c r="D13" s="29">
        <v>27373</v>
      </c>
      <c r="E13" s="29">
        <v>4430</v>
      </c>
      <c r="F13" s="10">
        <f t="shared" si="0"/>
        <v>-83.8161692178424</v>
      </c>
      <c r="G13" s="1"/>
      <c r="H13" s="1"/>
      <c r="I13" s="1"/>
    </row>
    <row r="14" spans="1:12" x14ac:dyDescent="0.25">
      <c r="A14" s="11" t="s">
        <v>48</v>
      </c>
      <c r="B14" s="30">
        <v>663954</v>
      </c>
      <c r="C14" s="30">
        <v>1016392</v>
      </c>
      <c r="D14" s="30">
        <v>7980597</v>
      </c>
      <c r="E14" s="30">
        <v>10236342</v>
      </c>
      <c r="F14" s="13">
        <f t="shared" si="0"/>
        <v>28.265366613550327</v>
      </c>
      <c r="G14" s="1"/>
      <c r="H14" s="1"/>
      <c r="I14" s="1"/>
    </row>
    <row r="15" spans="1:12" x14ac:dyDescent="0.25">
      <c r="A15" s="8" t="s">
        <v>49</v>
      </c>
      <c r="B15" s="29">
        <v>15748</v>
      </c>
      <c r="C15" s="29">
        <v>7486</v>
      </c>
      <c r="D15" s="29">
        <v>153936</v>
      </c>
      <c r="E15" s="29">
        <v>136757</v>
      </c>
      <c r="F15" s="10">
        <f t="shared" si="0"/>
        <v>-11.15983265772789</v>
      </c>
      <c r="G15" s="1"/>
      <c r="H15" s="1"/>
      <c r="I15" s="1"/>
    </row>
    <row r="16" spans="1:12" x14ac:dyDescent="0.25">
      <c r="A16" s="11" t="s">
        <v>50</v>
      </c>
      <c r="B16" s="30">
        <v>182</v>
      </c>
      <c r="C16" s="30">
        <v>0</v>
      </c>
      <c r="D16" s="30">
        <v>182</v>
      </c>
      <c r="E16" s="30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51</v>
      </c>
      <c r="B17" s="29">
        <v>95</v>
      </c>
      <c r="C17" s="29">
        <v>0</v>
      </c>
      <c r="D17" s="29">
        <v>7660</v>
      </c>
      <c r="E17" s="29">
        <v>2010</v>
      </c>
      <c r="F17" s="10">
        <f t="shared" si="0"/>
        <v>-73.759791122715399</v>
      </c>
      <c r="G17" s="1"/>
      <c r="H17" s="1"/>
      <c r="I17" s="1"/>
    </row>
    <row r="18" spans="1:9" x14ac:dyDescent="0.25">
      <c r="A18" s="11" t="s">
        <v>52</v>
      </c>
      <c r="B18" s="30">
        <v>0</v>
      </c>
      <c r="C18" s="30">
        <v>0</v>
      </c>
      <c r="D18" s="30">
        <v>3370</v>
      </c>
      <c r="E18" s="30">
        <v>276</v>
      </c>
      <c r="F18" s="17">
        <f t="shared" si="0"/>
        <v>-91.810089020771514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632132</v>
      </c>
      <c r="C22" s="30">
        <v>831650</v>
      </c>
      <c r="D22" s="30">
        <v>8855640</v>
      </c>
      <c r="E22" s="30">
        <v>9691093</v>
      </c>
      <c r="F22" s="13">
        <f t="shared" si="0"/>
        <v>9.434134630585703</v>
      </c>
      <c r="G22" s="1"/>
      <c r="H22" s="1"/>
      <c r="I22" s="1"/>
    </row>
    <row r="23" spans="1:9" x14ac:dyDescent="0.25">
      <c r="A23" s="8" t="s">
        <v>57</v>
      </c>
      <c r="B23" s="29">
        <v>220378</v>
      </c>
      <c r="C23" s="29">
        <v>0</v>
      </c>
      <c r="D23" s="29">
        <v>2050231</v>
      </c>
      <c r="E23" s="29">
        <v>3531602</v>
      </c>
      <c r="F23" s="10">
        <f t="shared" si="0"/>
        <v>72.253858223780639</v>
      </c>
      <c r="G23" s="1"/>
      <c r="H23" s="1"/>
      <c r="I23" s="1"/>
    </row>
    <row r="24" spans="1:9" x14ac:dyDescent="0.25">
      <c r="A24" s="11" t="s">
        <v>58</v>
      </c>
      <c r="B24" s="30">
        <v>0</v>
      </c>
      <c r="C24" s="30">
        <v>0</v>
      </c>
      <c r="D24" s="30">
        <v>0</v>
      </c>
      <c r="E24" s="30">
        <v>335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5</v>
      </c>
      <c r="D26" s="30">
        <v>0</v>
      </c>
      <c r="E26" s="30">
        <v>10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28032</v>
      </c>
      <c r="C28" s="30">
        <v>20899</v>
      </c>
      <c r="D28" s="30">
        <v>443588</v>
      </c>
      <c r="E28" s="30">
        <v>301817</v>
      </c>
      <c r="F28" s="13">
        <f t="shared" si="0"/>
        <v>-31.960062039550209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0</v>
      </c>
      <c r="E29" s="29">
        <v>6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0">
        <v>107</v>
      </c>
      <c r="C30" s="30">
        <v>0</v>
      </c>
      <c r="D30" s="30">
        <v>608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29">
        <v>3677</v>
      </c>
      <c r="C31" s="29">
        <v>0</v>
      </c>
      <c r="D31" s="29">
        <v>18609</v>
      </c>
      <c r="E31" s="29">
        <v>12528</v>
      </c>
      <c r="F31" s="10">
        <f t="shared" si="0"/>
        <v>-32.677736579074647</v>
      </c>
      <c r="G31" s="1"/>
      <c r="H31" s="1"/>
      <c r="I31" s="1"/>
    </row>
    <row r="32" spans="1:9" x14ac:dyDescent="0.25">
      <c r="A32" s="11" t="s">
        <v>66</v>
      </c>
      <c r="B32" s="30">
        <v>1073600</v>
      </c>
      <c r="C32" s="30">
        <v>1117797</v>
      </c>
      <c r="D32" s="30">
        <v>10066765</v>
      </c>
      <c r="E32" s="30">
        <v>10934856</v>
      </c>
      <c r="F32" s="13">
        <f t="shared" si="0"/>
        <v>8.6233362952249308</v>
      </c>
      <c r="G32" s="1"/>
      <c r="H32" s="1"/>
      <c r="I32" s="1"/>
    </row>
    <row r="33" spans="1:9" x14ac:dyDescent="0.25">
      <c r="A33" s="8" t="s">
        <v>67</v>
      </c>
      <c r="B33" s="29">
        <v>3722</v>
      </c>
      <c r="C33" s="29">
        <v>4288</v>
      </c>
      <c r="D33" s="29">
        <v>48823</v>
      </c>
      <c r="E33" s="29">
        <v>46682</v>
      </c>
      <c r="F33" s="10">
        <f t="shared" si="0"/>
        <v>-4.3852282735595907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5187639</v>
      </c>
      <c r="C35" s="15">
        <f t="shared" ref="C35:E35" si="1">SUM(C7:C34)</f>
        <v>6565987</v>
      </c>
      <c r="D35" s="15">
        <f t="shared" si="1"/>
        <v>62680133</v>
      </c>
      <c r="E35" s="15">
        <f t="shared" si="1"/>
        <v>71477365</v>
      </c>
      <c r="F35" s="16">
        <f t="shared" si="0"/>
        <v>14.035120187125315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36479029</v>
      </c>
      <c r="G38" s="42">
        <f>LOOKUP(E38,$A$38:$A$65,$C$38:$C$65)</f>
        <v>32982561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56</v>
      </c>
      <c r="C39" s="41">
        <f t="shared" ref="C39:C65" si="5">D8</f>
        <v>290</v>
      </c>
      <c r="D39" s="41">
        <f t="shared" ref="D39:D65" si="6">_xlfn.RANK.EQ(B39,$B$38:$B$65)+COUNTIF($B$38:$B$65,B39)-1</f>
        <v>15</v>
      </c>
      <c r="E39" s="42" t="str">
        <f t="shared" si="2"/>
        <v>VALENCIA</v>
      </c>
      <c r="F39" s="42">
        <f t="shared" ref="F39:F54" si="7">LOOKUP(E39,$A$38:$A$65,$B$38:$B$65)</f>
        <v>10934856</v>
      </c>
      <c r="G39" s="42">
        <f t="shared" ref="G39:G65" si="8">LOOKUP(E39,$A$38:$A$65,$C$38:$C$65)</f>
        <v>10066765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10236342</v>
      </c>
      <c r="G40" s="42">
        <f t="shared" si="8"/>
        <v>7980597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9691093</v>
      </c>
      <c r="G41" s="42">
        <f t="shared" si="8"/>
        <v>8855640</v>
      </c>
    </row>
    <row r="42" spans="1:9" x14ac:dyDescent="0.25">
      <c r="A42" s="42" t="str">
        <f t="shared" si="3"/>
        <v>BAHIA DE ALGECIRAS</v>
      </c>
      <c r="B42" s="41">
        <f t="shared" si="4"/>
        <v>36479029</v>
      </c>
      <c r="C42" s="41">
        <f t="shared" si="5"/>
        <v>32982561</v>
      </c>
      <c r="D42" s="41">
        <f t="shared" si="6"/>
        <v>1</v>
      </c>
      <c r="E42" s="42" t="str">
        <f t="shared" si="2"/>
        <v>MALAGA</v>
      </c>
      <c r="F42" s="42">
        <f t="shared" si="7"/>
        <v>3531602</v>
      </c>
      <c r="G42" s="42">
        <f t="shared" si="8"/>
        <v>2050231</v>
      </c>
    </row>
    <row r="43" spans="1:9" x14ac:dyDescent="0.25">
      <c r="A43" s="42" t="str">
        <f t="shared" si="3"/>
        <v>BAHIA DE CADIZ</v>
      </c>
      <c r="B43" s="41">
        <f t="shared" si="4"/>
        <v>99536</v>
      </c>
      <c r="C43" s="41">
        <f t="shared" si="5"/>
        <v>39900</v>
      </c>
      <c r="D43" s="41">
        <f t="shared" si="6"/>
        <v>8</v>
      </c>
      <c r="E43" s="42" t="str">
        <f t="shared" si="2"/>
        <v>SANTA CRUZ DE TENERIFE</v>
      </c>
      <c r="F43" s="42">
        <f t="shared" si="7"/>
        <v>301817</v>
      </c>
      <c r="G43" s="42">
        <f t="shared" si="8"/>
        <v>443588</v>
      </c>
    </row>
    <row r="44" spans="1:9" x14ac:dyDescent="0.25">
      <c r="A44" s="42" t="str">
        <f t="shared" si="3"/>
        <v>BALEARES</v>
      </c>
      <c r="B44" s="41">
        <f t="shared" si="4"/>
        <v>4430</v>
      </c>
      <c r="C44" s="41">
        <f t="shared" si="5"/>
        <v>27373</v>
      </c>
      <c r="D44" s="41">
        <f t="shared" si="6"/>
        <v>11</v>
      </c>
      <c r="E44" s="42" t="str">
        <f t="shared" si="2"/>
        <v>BILBAO</v>
      </c>
      <c r="F44" s="42">
        <f t="shared" si="7"/>
        <v>136757</v>
      </c>
      <c r="G44" s="42">
        <f t="shared" si="8"/>
        <v>153936</v>
      </c>
    </row>
    <row r="45" spans="1:9" x14ac:dyDescent="0.25">
      <c r="A45" s="42" t="str">
        <f t="shared" si="3"/>
        <v>BARCELONA</v>
      </c>
      <c r="B45" s="41">
        <f t="shared" si="4"/>
        <v>10236342</v>
      </c>
      <c r="C45" s="41">
        <f t="shared" si="5"/>
        <v>7980597</v>
      </c>
      <c r="D45" s="41">
        <f t="shared" si="6"/>
        <v>3</v>
      </c>
      <c r="E45" s="42" t="str">
        <f t="shared" si="2"/>
        <v>BAHIA DE CADIZ</v>
      </c>
      <c r="F45" s="42">
        <f t="shared" si="7"/>
        <v>99536</v>
      </c>
      <c r="G45" s="42">
        <f t="shared" si="8"/>
        <v>39900</v>
      </c>
    </row>
    <row r="46" spans="1:9" x14ac:dyDescent="0.25">
      <c r="A46" s="42" t="str">
        <f t="shared" si="3"/>
        <v>BILBAO</v>
      </c>
      <c r="B46" s="41">
        <f t="shared" si="4"/>
        <v>136757</v>
      </c>
      <c r="C46" s="41">
        <f t="shared" si="5"/>
        <v>153936</v>
      </c>
      <c r="D46" s="41">
        <f t="shared" si="6"/>
        <v>7</v>
      </c>
      <c r="E46" s="42" t="str">
        <f t="shared" si="2"/>
        <v>VIGO</v>
      </c>
      <c r="F46" s="42">
        <f t="shared" si="7"/>
        <v>46682</v>
      </c>
      <c r="G46" s="42">
        <f t="shared" si="8"/>
        <v>48823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182</v>
      </c>
      <c r="D47" s="41">
        <f t="shared" si="6"/>
        <v>28</v>
      </c>
      <c r="E47" s="42" t="str">
        <f t="shared" si="2"/>
        <v>TARRAGONA</v>
      </c>
      <c r="F47" s="42">
        <f t="shared" si="7"/>
        <v>12528</v>
      </c>
      <c r="G47" s="42">
        <f t="shared" si="8"/>
        <v>18609</v>
      </c>
    </row>
    <row r="48" spans="1:9" x14ac:dyDescent="0.25">
      <c r="A48" s="42" t="str">
        <f t="shared" si="3"/>
        <v>CASTELLON</v>
      </c>
      <c r="B48" s="41">
        <f t="shared" si="4"/>
        <v>2010</v>
      </c>
      <c r="C48" s="41">
        <f t="shared" si="5"/>
        <v>7660</v>
      </c>
      <c r="D48" s="41">
        <f t="shared" si="6"/>
        <v>12</v>
      </c>
      <c r="E48" s="42" t="str">
        <f t="shared" si="2"/>
        <v>BALEARES</v>
      </c>
      <c r="F48" s="42">
        <f t="shared" si="7"/>
        <v>4430</v>
      </c>
      <c r="G48" s="42">
        <f t="shared" si="8"/>
        <v>27373</v>
      </c>
    </row>
    <row r="49" spans="1:7" x14ac:dyDescent="0.25">
      <c r="A49" s="42" t="str">
        <f t="shared" si="3"/>
        <v>CEUTA</v>
      </c>
      <c r="B49" s="41">
        <f t="shared" si="4"/>
        <v>276</v>
      </c>
      <c r="C49" s="41">
        <f t="shared" si="5"/>
        <v>3370</v>
      </c>
      <c r="D49" s="41">
        <f t="shared" si="6"/>
        <v>14</v>
      </c>
      <c r="E49" s="42" t="str">
        <f t="shared" si="2"/>
        <v>CASTELLON</v>
      </c>
      <c r="F49" s="42">
        <f t="shared" si="7"/>
        <v>2010</v>
      </c>
      <c r="G49" s="42">
        <f t="shared" si="8"/>
        <v>7660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MARIN Y RIA DE PONTEVEDRA</v>
      </c>
      <c r="F50" s="42">
        <f t="shared" si="7"/>
        <v>335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CEUTA</v>
      </c>
      <c r="F51" s="42">
        <f t="shared" si="7"/>
        <v>276</v>
      </c>
      <c r="G51" s="42">
        <f t="shared" si="8"/>
        <v>3370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ALICANTE</v>
      </c>
      <c r="F52" s="42">
        <f t="shared" si="7"/>
        <v>56</v>
      </c>
      <c r="G52" s="42">
        <f t="shared" si="8"/>
        <v>290</v>
      </c>
    </row>
    <row r="53" spans="1:7" x14ac:dyDescent="0.25">
      <c r="A53" s="42" t="str">
        <f t="shared" si="3"/>
        <v>LAS PALMAS</v>
      </c>
      <c r="B53" s="41">
        <f t="shared" si="4"/>
        <v>9691093</v>
      </c>
      <c r="C53" s="41">
        <f t="shared" si="5"/>
        <v>8855640</v>
      </c>
      <c r="D53" s="41">
        <f t="shared" si="6"/>
        <v>4</v>
      </c>
      <c r="E53" s="42" t="str">
        <f t="shared" si="2"/>
        <v>MOTRIL</v>
      </c>
      <c r="F53" s="42">
        <f t="shared" si="7"/>
        <v>10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3531602</v>
      </c>
      <c r="C54" s="41">
        <f t="shared" si="5"/>
        <v>2050231</v>
      </c>
      <c r="D54" s="41">
        <f t="shared" si="6"/>
        <v>5</v>
      </c>
      <c r="E54" s="42" t="str">
        <f t="shared" si="2"/>
        <v>SANTANDER</v>
      </c>
      <c r="F54" s="42">
        <f t="shared" si="7"/>
        <v>6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335</v>
      </c>
      <c r="C55" s="41">
        <f t="shared" si="5"/>
        <v>0</v>
      </c>
      <c r="D55" s="41">
        <f t="shared" si="6"/>
        <v>13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10</v>
      </c>
      <c r="C57" s="41">
        <f t="shared" si="5"/>
        <v>0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301817</v>
      </c>
      <c r="C59" s="41">
        <f t="shared" si="5"/>
        <v>443588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</v>
      </c>
      <c r="C60" s="41">
        <f t="shared" si="5"/>
        <v>0</v>
      </c>
      <c r="D60" s="41">
        <f t="shared" si="6"/>
        <v>17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608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12528</v>
      </c>
      <c r="C62" s="41">
        <f t="shared" si="5"/>
        <v>18609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10934856</v>
      </c>
      <c r="C63" s="41">
        <f t="shared" si="5"/>
        <v>10066765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46682</v>
      </c>
      <c r="C64" s="41">
        <f t="shared" si="5"/>
        <v>48823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L6" sqref="L6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1">
        <v>0</v>
      </c>
      <c r="C7" s="31">
        <v>6548</v>
      </c>
      <c r="D7" s="31">
        <v>0</v>
      </c>
      <c r="E7" s="31">
        <v>20816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2">
        <v>83048</v>
      </c>
      <c r="C8" s="32">
        <v>133138</v>
      </c>
      <c r="D8" s="32">
        <v>1098992</v>
      </c>
      <c r="E8" s="32">
        <v>1227880</v>
      </c>
      <c r="F8" s="13">
        <f t="shared" ref="F8:F35" si="0">((E8*100)/D8)-100</f>
        <v>11.727837873251119</v>
      </c>
      <c r="G8" s="1"/>
      <c r="H8" s="1"/>
      <c r="I8" s="1"/>
    </row>
    <row r="9" spans="1:12" x14ac:dyDescent="0.25">
      <c r="A9" s="8" t="s">
        <v>43</v>
      </c>
      <c r="B9" s="31">
        <v>16</v>
      </c>
      <c r="C9" s="31">
        <v>18</v>
      </c>
      <c r="D9" s="31">
        <v>166</v>
      </c>
      <c r="E9" s="31">
        <v>408</v>
      </c>
      <c r="F9" s="10">
        <f t="shared" si="0"/>
        <v>145.78313253012047</v>
      </c>
      <c r="G9" s="1"/>
      <c r="H9" s="1"/>
      <c r="I9" s="1"/>
    </row>
    <row r="10" spans="1:12" x14ac:dyDescent="0.25">
      <c r="A10" s="11" t="s">
        <v>44</v>
      </c>
      <c r="B10" s="32">
        <v>9088</v>
      </c>
      <c r="C10" s="32">
        <v>4334</v>
      </c>
      <c r="D10" s="32">
        <v>92285</v>
      </c>
      <c r="E10" s="32">
        <v>74053</v>
      </c>
      <c r="F10" s="17">
        <f t="shared" si="0"/>
        <v>-19.756190063390576</v>
      </c>
      <c r="G10" s="1"/>
      <c r="H10" s="1"/>
      <c r="I10" s="1"/>
    </row>
    <row r="11" spans="1:12" x14ac:dyDescent="0.25">
      <c r="A11" s="8" t="s">
        <v>45</v>
      </c>
      <c r="B11" s="31">
        <v>2787235</v>
      </c>
      <c r="C11" s="31">
        <v>3795033</v>
      </c>
      <c r="D11" s="31">
        <v>35391361</v>
      </c>
      <c r="E11" s="31">
        <v>39122648</v>
      </c>
      <c r="F11" s="10">
        <f t="shared" si="0"/>
        <v>10.54293164933668</v>
      </c>
      <c r="G11" s="1"/>
      <c r="H11" s="1"/>
      <c r="I11" s="1"/>
    </row>
    <row r="12" spans="1:12" x14ac:dyDescent="0.25">
      <c r="A12" s="11" t="s">
        <v>46</v>
      </c>
      <c r="B12" s="32">
        <v>102232</v>
      </c>
      <c r="C12" s="32">
        <v>110806</v>
      </c>
      <c r="D12" s="32">
        <v>1151964</v>
      </c>
      <c r="E12" s="32">
        <v>1270185</v>
      </c>
      <c r="F12" s="13">
        <f t="shared" si="0"/>
        <v>10.262560288342343</v>
      </c>
      <c r="G12" s="1"/>
      <c r="H12" s="1"/>
      <c r="I12" s="1"/>
    </row>
    <row r="13" spans="1:12" x14ac:dyDescent="0.25">
      <c r="A13" s="8" t="s">
        <v>47</v>
      </c>
      <c r="B13" s="31">
        <v>111825</v>
      </c>
      <c r="C13" s="31">
        <v>83087</v>
      </c>
      <c r="D13" s="31">
        <v>1410159</v>
      </c>
      <c r="E13" s="31">
        <v>1378330</v>
      </c>
      <c r="F13" s="10">
        <f t="shared" si="0"/>
        <v>-2.2571213600735831</v>
      </c>
      <c r="G13" s="1"/>
      <c r="H13" s="1"/>
      <c r="I13" s="1"/>
    </row>
    <row r="14" spans="1:12" x14ac:dyDescent="0.25">
      <c r="A14" s="11" t="s">
        <v>48</v>
      </c>
      <c r="B14" s="32">
        <v>1635583</v>
      </c>
      <c r="C14" s="32">
        <v>1974270</v>
      </c>
      <c r="D14" s="32">
        <v>19928810</v>
      </c>
      <c r="E14" s="32">
        <v>22572587</v>
      </c>
      <c r="F14" s="13">
        <f t="shared" si="0"/>
        <v>13.266105703250716</v>
      </c>
      <c r="G14" s="1"/>
      <c r="H14" s="1"/>
      <c r="I14" s="1"/>
    </row>
    <row r="15" spans="1:12" x14ac:dyDescent="0.25">
      <c r="A15" s="8" t="s">
        <v>49</v>
      </c>
      <c r="B15" s="31">
        <v>529654</v>
      </c>
      <c r="C15" s="31">
        <v>507540</v>
      </c>
      <c r="D15" s="31">
        <v>5467959</v>
      </c>
      <c r="E15" s="31">
        <v>5629098</v>
      </c>
      <c r="F15" s="10">
        <f t="shared" si="0"/>
        <v>2.9469679637319928</v>
      </c>
      <c r="G15" s="1"/>
      <c r="H15" s="1"/>
      <c r="I15" s="1"/>
    </row>
    <row r="16" spans="1:12" x14ac:dyDescent="0.25">
      <c r="A16" s="11" t="s">
        <v>50</v>
      </c>
      <c r="B16" s="32">
        <v>39231</v>
      </c>
      <c r="C16" s="32">
        <v>5685</v>
      </c>
      <c r="D16" s="32">
        <v>390497</v>
      </c>
      <c r="E16" s="32">
        <v>435407</v>
      </c>
      <c r="F16" s="13">
        <f t="shared" si="0"/>
        <v>11.500728558734124</v>
      </c>
      <c r="G16" s="1"/>
      <c r="H16" s="1"/>
      <c r="I16" s="1"/>
    </row>
    <row r="17" spans="1:9" x14ac:dyDescent="0.25">
      <c r="A17" s="8" t="s">
        <v>51</v>
      </c>
      <c r="B17" s="31">
        <v>55157</v>
      </c>
      <c r="C17" s="31">
        <v>101023</v>
      </c>
      <c r="D17" s="31">
        <v>547379</v>
      </c>
      <c r="E17" s="31">
        <v>944675</v>
      </c>
      <c r="F17" s="10">
        <f t="shared" si="0"/>
        <v>72.581520299463449</v>
      </c>
      <c r="G17" s="1"/>
      <c r="H17" s="1"/>
      <c r="I17" s="1"/>
    </row>
    <row r="18" spans="1:9" x14ac:dyDescent="0.25">
      <c r="A18" s="11" t="s">
        <v>52</v>
      </c>
      <c r="B18" s="32">
        <v>7296</v>
      </c>
      <c r="C18" s="32">
        <v>7159</v>
      </c>
      <c r="D18" s="32">
        <v>68520</v>
      </c>
      <c r="E18" s="32">
        <v>61724</v>
      </c>
      <c r="F18" s="13">
        <f t="shared" si="0"/>
        <v>-9.9182720373613478</v>
      </c>
      <c r="G18" s="1"/>
      <c r="H18" s="1"/>
      <c r="I18" s="1"/>
    </row>
    <row r="19" spans="1:9" x14ac:dyDescent="0.25">
      <c r="A19" s="8" t="s">
        <v>53</v>
      </c>
      <c r="B19" s="31">
        <v>92</v>
      </c>
      <c r="C19" s="31">
        <v>4298</v>
      </c>
      <c r="D19" s="31">
        <v>967</v>
      </c>
      <c r="E19" s="31">
        <v>7595</v>
      </c>
      <c r="F19" s="10">
        <f t="shared" si="0"/>
        <v>685.4188210961737</v>
      </c>
      <c r="G19" s="1"/>
      <c r="H19" s="1"/>
      <c r="I19" s="1"/>
    </row>
    <row r="20" spans="1:9" x14ac:dyDescent="0.25">
      <c r="A20" s="11" t="s">
        <v>54</v>
      </c>
      <c r="B20" s="32">
        <v>3736</v>
      </c>
      <c r="C20" s="32">
        <v>7148</v>
      </c>
      <c r="D20" s="32">
        <v>63801</v>
      </c>
      <c r="E20" s="32">
        <v>87508</v>
      </c>
      <c r="F20" s="13">
        <f t="shared" si="0"/>
        <v>37.157724800551705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951554</v>
      </c>
      <c r="C22" s="32">
        <v>1148479</v>
      </c>
      <c r="D22" s="32">
        <v>12746206</v>
      </c>
      <c r="E22" s="32">
        <v>13734175</v>
      </c>
      <c r="F22" s="13">
        <f t="shared" si="0"/>
        <v>7.751082949702834</v>
      </c>
      <c r="G22" s="1"/>
      <c r="H22" s="1"/>
      <c r="I22" s="1"/>
    </row>
    <row r="23" spans="1:9" x14ac:dyDescent="0.25">
      <c r="A23" s="8" t="s">
        <v>57</v>
      </c>
      <c r="B23" s="31">
        <v>224024</v>
      </c>
      <c r="C23" s="31">
        <v>1185969</v>
      </c>
      <c r="D23" s="31">
        <v>2077346</v>
      </c>
      <c r="E23" s="31">
        <v>3615026</v>
      </c>
      <c r="F23" s="10">
        <f t="shared" si="0"/>
        <v>74.021371499981228</v>
      </c>
      <c r="G23" s="1"/>
      <c r="H23" s="1"/>
      <c r="I23" s="1"/>
    </row>
    <row r="24" spans="1:9" x14ac:dyDescent="0.25">
      <c r="A24" s="11" t="s">
        <v>58</v>
      </c>
      <c r="B24" s="32">
        <v>30393</v>
      </c>
      <c r="C24" s="32">
        <v>22353</v>
      </c>
      <c r="D24" s="32">
        <v>273782</v>
      </c>
      <c r="E24" s="32">
        <v>317213</v>
      </c>
      <c r="F24" s="13">
        <f t="shared" si="0"/>
        <v>15.863351133383489</v>
      </c>
      <c r="G24" s="1"/>
      <c r="H24" s="1"/>
      <c r="I24" s="1"/>
    </row>
    <row r="25" spans="1:9" x14ac:dyDescent="0.25">
      <c r="A25" s="8" t="s">
        <v>59</v>
      </c>
      <c r="B25" s="31">
        <v>11327</v>
      </c>
      <c r="C25" s="31">
        <v>14797</v>
      </c>
      <c r="D25" s="31">
        <v>123876</v>
      </c>
      <c r="E25" s="31">
        <v>154048</v>
      </c>
      <c r="F25" s="10">
        <f t="shared" si="0"/>
        <v>24.356614679195317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37</v>
      </c>
      <c r="D26" s="32">
        <v>0</v>
      </c>
      <c r="E26" s="32">
        <v>72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1">
        <v>62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2">
        <v>307321</v>
      </c>
      <c r="C28" s="32">
        <v>302303</v>
      </c>
      <c r="D28" s="32">
        <v>3625489</v>
      </c>
      <c r="E28" s="32">
        <v>3636750</v>
      </c>
      <c r="F28" s="13">
        <f t="shared" si="0"/>
        <v>0.3106063761329807</v>
      </c>
      <c r="G28" s="1"/>
      <c r="H28" s="1"/>
      <c r="I28" s="1"/>
    </row>
    <row r="29" spans="1:9" x14ac:dyDescent="0.25">
      <c r="A29" s="8" t="s">
        <v>63</v>
      </c>
      <c r="B29" s="31">
        <v>146</v>
      </c>
      <c r="C29" s="31">
        <v>166</v>
      </c>
      <c r="D29" s="31">
        <v>1323</v>
      </c>
      <c r="E29" s="31">
        <v>1737</v>
      </c>
      <c r="F29" s="10">
        <f t="shared" si="0"/>
        <v>31.292517006802711</v>
      </c>
      <c r="G29" s="1"/>
      <c r="H29" s="1"/>
      <c r="I29" s="1"/>
    </row>
    <row r="30" spans="1:9" x14ac:dyDescent="0.25">
      <c r="A30" s="11" t="s">
        <v>64</v>
      </c>
      <c r="B30" s="32">
        <v>61174</v>
      </c>
      <c r="C30" s="32">
        <v>86742</v>
      </c>
      <c r="D30" s="32">
        <v>773845</v>
      </c>
      <c r="E30" s="32">
        <v>892466</v>
      </c>
      <c r="F30" s="13">
        <f t="shared" si="0"/>
        <v>15.328780311302651</v>
      </c>
      <c r="G30" s="1"/>
      <c r="H30" s="1"/>
      <c r="I30" s="1"/>
    </row>
    <row r="31" spans="1:9" x14ac:dyDescent="0.25">
      <c r="A31" s="8" t="s">
        <v>65</v>
      </c>
      <c r="B31" s="31">
        <v>8091</v>
      </c>
      <c r="C31" s="31">
        <v>30249</v>
      </c>
      <c r="D31" s="31">
        <v>80814</v>
      </c>
      <c r="E31" s="31">
        <v>107832</v>
      </c>
      <c r="F31" s="10">
        <f t="shared" si="0"/>
        <v>33.432326082114486</v>
      </c>
      <c r="G31" s="1"/>
      <c r="H31" s="1"/>
      <c r="I31" s="1"/>
    </row>
    <row r="32" spans="1:9" x14ac:dyDescent="0.25">
      <c r="A32" s="11" t="s">
        <v>66</v>
      </c>
      <c r="B32" s="32">
        <v>2399461</v>
      </c>
      <c r="C32" s="32">
        <v>2550983</v>
      </c>
      <c r="D32" s="32">
        <v>26406405</v>
      </c>
      <c r="E32" s="32">
        <v>28157269</v>
      </c>
      <c r="F32" s="13">
        <f t="shared" si="0"/>
        <v>6.6304519679979137</v>
      </c>
      <c r="G32" s="1"/>
      <c r="H32" s="1"/>
      <c r="I32" s="1"/>
    </row>
    <row r="33" spans="1:9" x14ac:dyDescent="0.25">
      <c r="A33" s="8" t="s">
        <v>67</v>
      </c>
      <c r="B33" s="31">
        <v>170595</v>
      </c>
      <c r="C33" s="31">
        <v>181245</v>
      </c>
      <c r="D33" s="31">
        <v>2114849</v>
      </c>
      <c r="E33" s="31">
        <v>2334121</v>
      </c>
      <c r="F33" s="10">
        <f t="shared" si="0"/>
        <v>10.368210685491022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0</v>
      </c>
      <c r="D34" s="32">
        <v>0</v>
      </c>
      <c r="E34" s="32">
        <v>700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9528341</v>
      </c>
      <c r="C35" s="15">
        <f t="shared" ref="C35:E35" si="1">SUM(C7:C34)</f>
        <v>12263410</v>
      </c>
      <c r="D35" s="15">
        <f t="shared" si="1"/>
        <v>113836795</v>
      </c>
      <c r="E35" s="15">
        <f t="shared" si="1"/>
        <v>125784323</v>
      </c>
      <c r="F35" s="16">
        <f t="shared" si="0"/>
        <v>10.495313048825736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20816</v>
      </c>
      <c r="C38" s="41">
        <f>D7</f>
        <v>0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39122648</v>
      </c>
      <c r="G38" s="42">
        <f>LOOKUP(E38,$A$38:$A$65,$C$38:$C$65)</f>
        <v>35391361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1227880</v>
      </c>
      <c r="C39" s="41">
        <f t="shared" ref="C39:C65" si="5">D8</f>
        <v>1098992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28157269</v>
      </c>
      <c r="G39" s="42">
        <f t="shared" ref="G39:G65" si="8">LOOKUP(E39,$A$38:$A$65,$C$38:$C$65)</f>
        <v>26406405</v>
      </c>
    </row>
    <row r="40" spans="1:9" x14ac:dyDescent="0.25">
      <c r="A40" s="42" t="str">
        <f t="shared" si="3"/>
        <v>ALMERIA</v>
      </c>
      <c r="B40" s="41">
        <f t="shared" si="4"/>
        <v>408</v>
      </c>
      <c r="C40" s="41">
        <f t="shared" si="5"/>
        <v>166</v>
      </c>
      <c r="D40" s="41">
        <f t="shared" si="6"/>
        <v>25</v>
      </c>
      <c r="E40" s="42" t="str">
        <f t="shared" si="2"/>
        <v>BARCELONA</v>
      </c>
      <c r="F40" s="42">
        <f t="shared" si="7"/>
        <v>22572587</v>
      </c>
      <c r="G40" s="42">
        <f t="shared" si="8"/>
        <v>19928810</v>
      </c>
    </row>
    <row r="41" spans="1:9" x14ac:dyDescent="0.25">
      <c r="A41" s="42" t="str">
        <f t="shared" si="3"/>
        <v>AVILES</v>
      </c>
      <c r="B41" s="41">
        <f t="shared" si="4"/>
        <v>74053</v>
      </c>
      <c r="C41" s="41">
        <f t="shared" si="5"/>
        <v>92285</v>
      </c>
      <c r="D41" s="41">
        <f t="shared" si="6"/>
        <v>19</v>
      </c>
      <c r="E41" s="42" t="str">
        <f t="shared" si="2"/>
        <v>LAS PALMAS</v>
      </c>
      <c r="F41" s="42">
        <f t="shared" si="7"/>
        <v>13734175</v>
      </c>
      <c r="G41" s="42">
        <f t="shared" si="8"/>
        <v>12746206</v>
      </c>
    </row>
    <row r="42" spans="1:9" x14ac:dyDescent="0.25">
      <c r="A42" s="42" t="str">
        <f t="shared" si="3"/>
        <v>BAHIA DE ALGECIRAS</v>
      </c>
      <c r="B42" s="41">
        <f t="shared" si="4"/>
        <v>39122648</v>
      </c>
      <c r="C42" s="41">
        <f t="shared" si="5"/>
        <v>35391361</v>
      </c>
      <c r="D42" s="41">
        <f t="shared" si="6"/>
        <v>1</v>
      </c>
      <c r="E42" s="42" t="str">
        <f t="shared" si="2"/>
        <v>BILBAO</v>
      </c>
      <c r="F42" s="42">
        <f t="shared" si="7"/>
        <v>5629098</v>
      </c>
      <c r="G42" s="42">
        <f t="shared" si="8"/>
        <v>5467959</v>
      </c>
    </row>
    <row r="43" spans="1:9" x14ac:dyDescent="0.25">
      <c r="A43" s="42" t="str">
        <f t="shared" si="3"/>
        <v>BAHIA DE CADIZ</v>
      </c>
      <c r="B43" s="41">
        <f t="shared" si="4"/>
        <v>1270185</v>
      </c>
      <c r="C43" s="41">
        <f t="shared" si="5"/>
        <v>1151964</v>
      </c>
      <c r="D43" s="41">
        <f t="shared" si="6"/>
        <v>10</v>
      </c>
      <c r="E43" s="42" t="str">
        <f t="shared" si="2"/>
        <v>SANTA CRUZ DE TENERIFE</v>
      </c>
      <c r="F43" s="42">
        <f t="shared" si="7"/>
        <v>3636750</v>
      </c>
      <c r="G43" s="42">
        <f t="shared" si="8"/>
        <v>3625489</v>
      </c>
    </row>
    <row r="44" spans="1:9" x14ac:dyDescent="0.25">
      <c r="A44" s="42" t="str">
        <f t="shared" si="3"/>
        <v>BALEARES</v>
      </c>
      <c r="B44" s="41">
        <f t="shared" si="4"/>
        <v>1378330</v>
      </c>
      <c r="C44" s="41">
        <f t="shared" si="5"/>
        <v>1410159</v>
      </c>
      <c r="D44" s="41">
        <f t="shared" si="6"/>
        <v>9</v>
      </c>
      <c r="E44" s="42" t="str">
        <f t="shared" si="2"/>
        <v>MALAGA</v>
      </c>
      <c r="F44" s="42">
        <f t="shared" si="7"/>
        <v>3615026</v>
      </c>
      <c r="G44" s="42">
        <f t="shared" si="8"/>
        <v>2077346</v>
      </c>
    </row>
    <row r="45" spans="1:9" x14ac:dyDescent="0.25">
      <c r="A45" s="42" t="str">
        <f t="shared" si="3"/>
        <v>BARCELONA</v>
      </c>
      <c r="B45" s="41">
        <f t="shared" si="4"/>
        <v>22572587</v>
      </c>
      <c r="C45" s="41">
        <f t="shared" si="5"/>
        <v>19928810</v>
      </c>
      <c r="D45" s="41">
        <f t="shared" si="6"/>
        <v>3</v>
      </c>
      <c r="E45" s="42" t="str">
        <f t="shared" si="2"/>
        <v>VIGO</v>
      </c>
      <c r="F45" s="42">
        <f t="shared" si="7"/>
        <v>2334121</v>
      </c>
      <c r="G45" s="42">
        <f t="shared" si="8"/>
        <v>2114849</v>
      </c>
    </row>
    <row r="46" spans="1:9" x14ac:dyDescent="0.25">
      <c r="A46" s="42" t="str">
        <f t="shared" si="3"/>
        <v>BILBAO</v>
      </c>
      <c r="B46" s="41">
        <f t="shared" si="4"/>
        <v>5629098</v>
      </c>
      <c r="C46" s="41">
        <f t="shared" si="5"/>
        <v>5467959</v>
      </c>
      <c r="D46" s="41">
        <f t="shared" si="6"/>
        <v>5</v>
      </c>
      <c r="E46" s="42" t="str">
        <f t="shared" si="2"/>
        <v>BALEARES</v>
      </c>
      <c r="F46" s="42">
        <f t="shared" si="7"/>
        <v>1378330</v>
      </c>
      <c r="G46" s="42">
        <f t="shared" si="8"/>
        <v>1410159</v>
      </c>
    </row>
    <row r="47" spans="1:9" x14ac:dyDescent="0.25">
      <c r="A47" s="42" t="str">
        <f t="shared" si="3"/>
        <v>CARTAGENA</v>
      </c>
      <c r="B47" s="41">
        <f t="shared" si="4"/>
        <v>435407</v>
      </c>
      <c r="C47" s="41">
        <f t="shared" si="5"/>
        <v>390497</v>
      </c>
      <c r="D47" s="41">
        <f t="shared" si="6"/>
        <v>14</v>
      </c>
      <c r="E47" s="42" t="str">
        <f t="shared" si="2"/>
        <v>BAHIA DE CADIZ</v>
      </c>
      <c r="F47" s="42">
        <f t="shared" si="7"/>
        <v>1270185</v>
      </c>
      <c r="G47" s="42">
        <f t="shared" si="8"/>
        <v>1151964</v>
      </c>
    </row>
    <row r="48" spans="1:9" x14ac:dyDescent="0.25">
      <c r="A48" s="42" t="str">
        <f t="shared" si="3"/>
        <v>CASTELLON</v>
      </c>
      <c r="B48" s="41">
        <f t="shared" si="4"/>
        <v>944675</v>
      </c>
      <c r="C48" s="41">
        <f t="shared" si="5"/>
        <v>547379</v>
      </c>
      <c r="D48" s="41">
        <f t="shared" si="6"/>
        <v>12</v>
      </c>
      <c r="E48" s="42" t="str">
        <f t="shared" si="2"/>
        <v>ALICANTE</v>
      </c>
      <c r="F48" s="42">
        <f t="shared" si="7"/>
        <v>1227880</v>
      </c>
      <c r="G48" s="42">
        <f t="shared" si="8"/>
        <v>1098992</v>
      </c>
    </row>
    <row r="49" spans="1:7" x14ac:dyDescent="0.25">
      <c r="A49" s="42" t="str">
        <f t="shared" si="3"/>
        <v>CEUTA</v>
      </c>
      <c r="B49" s="41">
        <f t="shared" si="4"/>
        <v>61724</v>
      </c>
      <c r="C49" s="41">
        <f t="shared" si="5"/>
        <v>68520</v>
      </c>
      <c r="D49" s="41">
        <f t="shared" si="6"/>
        <v>20</v>
      </c>
      <c r="E49" s="42" t="str">
        <f t="shared" si="2"/>
        <v>CASTELLON</v>
      </c>
      <c r="F49" s="42">
        <f t="shared" si="7"/>
        <v>944675</v>
      </c>
      <c r="G49" s="42">
        <f t="shared" si="8"/>
        <v>547379</v>
      </c>
    </row>
    <row r="50" spans="1:7" x14ac:dyDescent="0.25">
      <c r="A50" s="42" t="str">
        <f t="shared" si="3"/>
        <v>FERROL-SAN CIBRAO</v>
      </c>
      <c r="B50" s="41">
        <f t="shared" si="4"/>
        <v>7595</v>
      </c>
      <c r="C50" s="41">
        <f t="shared" si="5"/>
        <v>967</v>
      </c>
      <c r="D50" s="41">
        <f t="shared" si="6"/>
        <v>22</v>
      </c>
      <c r="E50" s="42" t="str">
        <f t="shared" si="2"/>
        <v>SEVILLA</v>
      </c>
      <c r="F50" s="42">
        <f t="shared" si="7"/>
        <v>892466</v>
      </c>
      <c r="G50" s="42">
        <f t="shared" si="8"/>
        <v>773845</v>
      </c>
    </row>
    <row r="51" spans="1:7" x14ac:dyDescent="0.25">
      <c r="A51" s="42" t="str">
        <f t="shared" si="3"/>
        <v>GIJON</v>
      </c>
      <c r="B51" s="41">
        <f t="shared" si="4"/>
        <v>87508</v>
      </c>
      <c r="C51" s="41">
        <f t="shared" si="5"/>
        <v>63801</v>
      </c>
      <c r="D51" s="41">
        <f t="shared" si="6"/>
        <v>18</v>
      </c>
      <c r="E51" s="42" t="str">
        <f t="shared" si="2"/>
        <v>CARTAGENA</v>
      </c>
      <c r="F51" s="42">
        <f t="shared" si="7"/>
        <v>435407</v>
      </c>
      <c r="G51" s="42">
        <f t="shared" si="8"/>
        <v>390497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317213</v>
      </c>
      <c r="G52" s="42">
        <f t="shared" si="8"/>
        <v>273782</v>
      </c>
    </row>
    <row r="53" spans="1:7" x14ac:dyDescent="0.25">
      <c r="A53" s="42" t="str">
        <f t="shared" si="3"/>
        <v>LAS PALMAS</v>
      </c>
      <c r="B53" s="41">
        <f t="shared" si="4"/>
        <v>13734175</v>
      </c>
      <c r="C53" s="41">
        <f t="shared" si="5"/>
        <v>12746206</v>
      </c>
      <c r="D53" s="41">
        <f t="shared" si="6"/>
        <v>4</v>
      </c>
      <c r="E53" s="42" t="str">
        <f t="shared" si="2"/>
        <v>MELILLA</v>
      </c>
      <c r="F53" s="42">
        <f t="shared" si="7"/>
        <v>154048</v>
      </c>
      <c r="G53" s="42">
        <f t="shared" si="8"/>
        <v>123876</v>
      </c>
    </row>
    <row r="54" spans="1:7" x14ac:dyDescent="0.25">
      <c r="A54" s="42" t="str">
        <f t="shared" si="3"/>
        <v>MALAGA</v>
      </c>
      <c r="B54" s="41">
        <f t="shared" si="4"/>
        <v>3615026</v>
      </c>
      <c r="C54" s="41">
        <f t="shared" si="5"/>
        <v>2077346</v>
      </c>
      <c r="D54" s="41">
        <f t="shared" si="6"/>
        <v>7</v>
      </c>
      <c r="E54" s="42" t="str">
        <f t="shared" si="2"/>
        <v>TARRAGONA</v>
      </c>
      <c r="F54" s="42">
        <f t="shared" si="7"/>
        <v>107832</v>
      </c>
      <c r="G54" s="42">
        <f t="shared" si="8"/>
        <v>80814</v>
      </c>
    </row>
    <row r="55" spans="1:7" x14ac:dyDescent="0.25">
      <c r="A55" s="42" t="str">
        <f t="shared" si="3"/>
        <v>MARIN Y RIA DE PONTEVEDRA</v>
      </c>
      <c r="B55" s="41">
        <f t="shared" si="4"/>
        <v>317213</v>
      </c>
      <c r="C55" s="41">
        <f t="shared" si="5"/>
        <v>273782</v>
      </c>
      <c r="D55" s="41">
        <f t="shared" si="6"/>
        <v>15</v>
      </c>
      <c r="E55" s="42" t="str">
        <f t="shared" si="2"/>
        <v>GIJON</v>
      </c>
      <c r="F55" s="42">
        <f t="shared" ref="F55:F65" si="9">LOOKUP(E55,$A$38:$A$65,$B$38:$B$65)</f>
        <v>87508</v>
      </c>
      <c r="G55" s="42">
        <f t="shared" si="8"/>
        <v>63801</v>
      </c>
    </row>
    <row r="56" spans="1:7" x14ac:dyDescent="0.25">
      <c r="A56" s="42" t="str">
        <f t="shared" si="3"/>
        <v>MELILLA</v>
      </c>
      <c r="B56" s="41">
        <f t="shared" si="4"/>
        <v>154048</v>
      </c>
      <c r="C56" s="41">
        <f t="shared" si="5"/>
        <v>123876</v>
      </c>
      <c r="D56" s="41">
        <f t="shared" si="6"/>
        <v>16</v>
      </c>
      <c r="E56" s="42" t="str">
        <f t="shared" si="2"/>
        <v>AVILES</v>
      </c>
      <c r="F56" s="42">
        <f t="shared" si="9"/>
        <v>74053</v>
      </c>
      <c r="G56" s="42">
        <f t="shared" si="8"/>
        <v>92285</v>
      </c>
    </row>
    <row r="57" spans="1:7" x14ac:dyDescent="0.25">
      <c r="A57" s="42" t="str">
        <f t="shared" si="3"/>
        <v>MOTRIL</v>
      </c>
      <c r="B57" s="41">
        <f t="shared" si="4"/>
        <v>72</v>
      </c>
      <c r="C57" s="41">
        <f t="shared" si="5"/>
        <v>0</v>
      </c>
      <c r="D57" s="41">
        <f t="shared" si="6"/>
        <v>26</v>
      </c>
      <c r="E57" s="42" t="str">
        <f t="shared" si="2"/>
        <v>CEUTA</v>
      </c>
      <c r="F57" s="42">
        <f t="shared" si="9"/>
        <v>61724</v>
      </c>
      <c r="G57" s="42">
        <f t="shared" si="8"/>
        <v>68520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9"/>
        <v>20816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3636750</v>
      </c>
      <c r="C59" s="41">
        <f t="shared" si="5"/>
        <v>3625489</v>
      </c>
      <c r="D59" s="41">
        <f t="shared" si="6"/>
        <v>6</v>
      </c>
      <c r="E59" s="42" t="str">
        <f t="shared" si="2"/>
        <v>FERROL-SAN CIBRAO</v>
      </c>
      <c r="F59" s="42">
        <f t="shared" si="9"/>
        <v>7595</v>
      </c>
      <c r="G59" s="42">
        <f t="shared" si="8"/>
        <v>967</v>
      </c>
    </row>
    <row r="60" spans="1:7" x14ac:dyDescent="0.25">
      <c r="A60" s="42" t="str">
        <f t="shared" si="3"/>
        <v>SANTANDER</v>
      </c>
      <c r="B60" s="41">
        <f t="shared" si="4"/>
        <v>1737</v>
      </c>
      <c r="C60" s="41">
        <f t="shared" si="5"/>
        <v>1323</v>
      </c>
      <c r="D60" s="41">
        <f t="shared" si="6"/>
        <v>23</v>
      </c>
      <c r="E60" s="42" t="str">
        <f t="shared" si="2"/>
        <v>SANTANDER</v>
      </c>
      <c r="F60" s="42">
        <f t="shared" si="9"/>
        <v>1737</v>
      </c>
      <c r="G60" s="42">
        <f t="shared" si="8"/>
        <v>1323</v>
      </c>
    </row>
    <row r="61" spans="1:7" x14ac:dyDescent="0.25">
      <c r="A61" s="42" t="str">
        <f t="shared" si="3"/>
        <v>SEVILLA</v>
      </c>
      <c r="B61" s="41">
        <f t="shared" si="4"/>
        <v>892466</v>
      </c>
      <c r="C61" s="41">
        <f t="shared" si="5"/>
        <v>773845</v>
      </c>
      <c r="D61" s="41">
        <f t="shared" si="6"/>
        <v>13</v>
      </c>
      <c r="E61" s="42" t="str">
        <f t="shared" si="2"/>
        <v>VILAGARCIA</v>
      </c>
      <c r="F61" s="42">
        <f t="shared" si="9"/>
        <v>700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107832</v>
      </c>
      <c r="C62" s="41">
        <f t="shared" si="5"/>
        <v>80814</v>
      </c>
      <c r="D62" s="41">
        <f t="shared" si="6"/>
        <v>17</v>
      </c>
      <c r="E62" s="42" t="str">
        <f t="shared" si="2"/>
        <v>ALMERIA</v>
      </c>
      <c r="F62" s="42">
        <f t="shared" si="9"/>
        <v>408</v>
      </c>
      <c r="G62" s="42">
        <f t="shared" si="8"/>
        <v>166</v>
      </c>
    </row>
    <row r="63" spans="1:7" x14ac:dyDescent="0.25">
      <c r="A63" s="42" t="str">
        <f t="shared" si="3"/>
        <v>VALENCIA</v>
      </c>
      <c r="B63" s="41">
        <f t="shared" si="4"/>
        <v>28157269</v>
      </c>
      <c r="C63" s="41">
        <f t="shared" si="5"/>
        <v>26406405</v>
      </c>
      <c r="D63" s="41">
        <f t="shared" si="6"/>
        <v>2</v>
      </c>
      <c r="E63" s="42" t="str">
        <f t="shared" si="2"/>
        <v>MOTRIL</v>
      </c>
      <c r="F63" s="42">
        <f t="shared" si="9"/>
        <v>72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2334121</v>
      </c>
      <c r="C64" s="41">
        <f t="shared" si="5"/>
        <v>2114849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700</v>
      </c>
      <c r="C65" s="41">
        <f t="shared" si="5"/>
        <v>0</v>
      </c>
      <c r="D65" s="41">
        <f t="shared" si="6"/>
        <v>24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L6" sqref="L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21707</v>
      </c>
      <c r="C8" s="34">
        <v>18534</v>
      </c>
      <c r="D8" s="34">
        <v>321007</v>
      </c>
      <c r="E8" s="34">
        <v>299884</v>
      </c>
      <c r="F8" s="13">
        <f t="shared" ref="F8:F35" si="0">((E8*100)/D8)-100</f>
        <v>-6.5802303376561895</v>
      </c>
      <c r="G8" s="1"/>
      <c r="H8" s="1"/>
      <c r="I8" s="1"/>
    </row>
    <row r="9" spans="1:12" x14ac:dyDescent="0.25">
      <c r="A9" s="8" t="s">
        <v>43</v>
      </c>
      <c r="B9" s="33">
        <v>46109</v>
      </c>
      <c r="C9" s="33">
        <v>34933</v>
      </c>
      <c r="D9" s="33">
        <v>387098</v>
      </c>
      <c r="E9" s="33">
        <v>403092</v>
      </c>
      <c r="F9" s="10">
        <f t="shared" si="0"/>
        <v>4.1317702493942079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359506</v>
      </c>
      <c r="C11" s="33">
        <v>362010</v>
      </c>
      <c r="D11" s="33">
        <v>3721653</v>
      </c>
      <c r="E11" s="33">
        <v>3897265</v>
      </c>
      <c r="F11" s="10">
        <f t="shared" si="0"/>
        <v>4.7186559305770857</v>
      </c>
      <c r="G11" s="1"/>
      <c r="H11" s="1"/>
      <c r="I11" s="1"/>
    </row>
    <row r="12" spans="1:12" x14ac:dyDescent="0.25">
      <c r="A12" s="11" t="s">
        <v>46</v>
      </c>
      <c r="B12" s="34">
        <v>165984</v>
      </c>
      <c r="C12" s="34">
        <v>146454</v>
      </c>
      <c r="D12" s="34">
        <v>1769748</v>
      </c>
      <c r="E12" s="34">
        <v>1715757</v>
      </c>
      <c r="F12" s="13">
        <f t="shared" si="0"/>
        <v>-3.0507733304402649</v>
      </c>
      <c r="G12" s="1"/>
      <c r="H12" s="1"/>
      <c r="I12" s="1"/>
    </row>
    <row r="13" spans="1:12" x14ac:dyDescent="0.25">
      <c r="A13" s="8" t="s">
        <v>47</v>
      </c>
      <c r="B13" s="33">
        <v>628681</v>
      </c>
      <c r="C13" s="33">
        <v>645725</v>
      </c>
      <c r="D13" s="33">
        <v>8559103</v>
      </c>
      <c r="E13" s="33">
        <v>9798196</v>
      </c>
      <c r="F13" s="10">
        <f t="shared" si="0"/>
        <v>14.476902544577399</v>
      </c>
      <c r="G13" s="1"/>
      <c r="H13" s="1"/>
      <c r="I13" s="1"/>
    </row>
    <row r="14" spans="1:12" x14ac:dyDescent="0.25">
      <c r="A14" s="11" t="s">
        <v>48</v>
      </c>
      <c r="B14" s="34">
        <v>630556</v>
      </c>
      <c r="C14" s="34">
        <v>691961</v>
      </c>
      <c r="D14" s="34">
        <v>7802146</v>
      </c>
      <c r="E14" s="34">
        <v>9391987</v>
      </c>
      <c r="F14" s="13">
        <f t="shared" si="0"/>
        <v>20.376970643717769</v>
      </c>
      <c r="G14" s="1"/>
      <c r="H14" s="1"/>
      <c r="I14" s="1"/>
    </row>
    <row r="15" spans="1:12" x14ac:dyDescent="0.25">
      <c r="A15" s="8" t="s">
        <v>49</v>
      </c>
      <c r="B15" s="33">
        <v>48300</v>
      </c>
      <c r="C15" s="33">
        <v>74085</v>
      </c>
      <c r="D15" s="33">
        <v>485293</v>
      </c>
      <c r="E15" s="33">
        <v>749470</v>
      </c>
      <c r="F15" s="10">
        <f t="shared" si="0"/>
        <v>54.436598096407749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2206</v>
      </c>
      <c r="E16" s="34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51</v>
      </c>
      <c r="B17" s="33">
        <v>29545</v>
      </c>
      <c r="C17" s="33">
        <v>16476</v>
      </c>
      <c r="D17" s="33">
        <v>174893</v>
      </c>
      <c r="E17" s="33">
        <v>223819</v>
      </c>
      <c r="F17" s="10">
        <f t="shared" si="0"/>
        <v>27.974818889263716</v>
      </c>
      <c r="G17" s="1"/>
      <c r="H17" s="1"/>
      <c r="I17" s="1"/>
    </row>
    <row r="18" spans="1:9" x14ac:dyDescent="0.25">
      <c r="A18" s="11" t="s">
        <v>52</v>
      </c>
      <c r="B18" s="34">
        <v>66755</v>
      </c>
      <c r="C18" s="34">
        <v>70883</v>
      </c>
      <c r="D18" s="34">
        <v>837900</v>
      </c>
      <c r="E18" s="34">
        <v>870019</v>
      </c>
      <c r="F18" s="13">
        <f t="shared" si="0"/>
        <v>3.8332736603413338</v>
      </c>
      <c r="G18" s="1"/>
      <c r="H18" s="1"/>
      <c r="I18" s="1"/>
    </row>
    <row r="19" spans="1:9" x14ac:dyDescent="0.25">
      <c r="A19" s="8" t="s">
        <v>53</v>
      </c>
      <c r="B19" s="33">
        <v>15123</v>
      </c>
      <c r="C19" s="33">
        <v>19411</v>
      </c>
      <c r="D19" s="33">
        <v>170000</v>
      </c>
      <c r="E19" s="33">
        <v>219348</v>
      </c>
      <c r="F19" s="10">
        <f t="shared" si="0"/>
        <v>29.02823529411765</v>
      </c>
      <c r="G19" s="1"/>
      <c r="H19" s="1"/>
      <c r="I19" s="1"/>
    </row>
    <row r="20" spans="1:9" x14ac:dyDescent="0.25">
      <c r="A20" s="11" t="s">
        <v>54</v>
      </c>
      <c r="B20" s="34">
        <v>3407</v>
      </c>
      <c r="C20" s="34">
        <v>3950</v>
      </c>
      <c r="D20" s="34">
        <v>17832</v>
      </c>
      <c r="E20" s="34">
        <v>4962</v>
      </c>
      <c r="F20" s="13">
        <f t="shared" si="0"/>
        <v>-72.173620457604301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1006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245026</v>
      </c>
      <c r="C22" s="34">
        <v>222739</v>
      </c>
      <c r="D22" s="34">
        <v>2813235</v>
      </c>
      <c r="E22" s="34">
        <v>2939299</v>
      </c>
      <c r="F22" s="13">
        <f t="shared" si="0"/>
        <v>4.4811044935812276</v>
      </c>
      <c r="G22" s="1"/>
      <c r="H22" s="1"/>
      <c r="I22" s="1"/>
    </row>
    <row r="23" spans="1:9" x14ac:dyDescent="0.25">
      <c r="A23" s="8" t="s">
        <v>57</v>
      </c>
      <c r="B23" s="33">
        <v>33975</v>
      </c>
      <c r="C23" s="33">
        <v>93541</v>
      </c>
      <c r="D23" s="33">
        <v>387613</v>
      </c>
      <c r="E23" s="33">
        <v>424780</v>
      </c>
      <c r="F23" s="10">
        <f t="shared" si="0"/>
        <v>9.588687685913527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43079</v>
      </c>
      <c r="C25" s="33">
        <v>40855</v>
      </c>
      <c r="D25" s="33">
        <v>523002</v>
      </c>
      <c r="E25" s="33">
        <v>543944</v>
      </c>
      <c r="F25" s="10">
        <f t="shared" si="0"/>
        <v>4.0041911885614212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0</v>
      </c>
      <c r="D26" s="34">
        <v>0</v>
      </c>
      <c r="E26" s="34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35974</v>
      </c>
      <c r="C27" s="33">
        <v>47817</v>
      </c>
      <c r="D27" s="33">
        <v>463884</v>
      </c>
      <c r="E27" s="33">
        <v>528080</v>
      </c>
      <c r="F27" s="10">
        <f t="shared" si="0"/>
        <v>13.838804528718384</v>
      </c>
      <c r="G27" s="1"/>
      <c r="H27" s="1"/>
      <c r="I27" s="1"/>
    </row>
    <row r="28" spans="1:9" x14ac:dyDescent="0.25">
      <c r="A28" s="11" t="s">
        <v>62</v>
      </c>
      <c r="B28" s="34">
        <v>327941</v>
      </c>
      <c r="C28" s="34">
        <v>307571</v>
      </c>
      <c r="D28" s="34">
        <v>3703515</v>
      </c>
      <c r="E28" s="34">
        <v>3807637</v>
      </c>
      <c r="F28" s="13">
        <f t="shared" si="0"/>
        <v>2.8114372427275214</v>
      </c>
      <c r="G28" s="1"/>
      <c r="H28" s="1"/>
      <c r="I28" s="1"/>
    </row>
    <row r="29" spans="1:9" x14ac:dyDescent="0.25">
      <c r="A29" s="8" t="s">
        <v>63</v>
      </c>
      <c r="B29" s="33">
        <v>75149</v>
      </c>
      <c r="C29" s="33">
        <v>71093</v>
      </c>
      <c r="D29" s="33">
        <v>900559</v>
      </c>
      <c r="E29" s="33">
        <v>940239</v>
      </c>
      <c r="F29" s="10">
        <f t="shared" si="0"/>
        <v>4.4061521788133859</v>
      </c>
      <c r="G29" s="1"/>
      <c r="H29" s="1"/>
      <c r="I29" s="1"/>
    </row>
    <row r="30" spans="1:9" x14ac:dyDescent="0.25">
      <c r="A30" s="11" t="s">
        <v>64</v>
      </c>
      <c r="B30" s="34">
        <v>58321</v>
      </c>
      <c r="C30" s="34">
        <v>19159</v>
      </c>
      <c r="D30" s="34">
        <v>196405</v>
      </c>
      <c r="E30" s="34">
        <v>213533</v>
      </c>
      <c r="F30" s="13">
        <f t="shared" si="0"/>
        <v>8.7207555815788851</v>
      </c>
      <c r="G30" s="1"/>
      <c r="H30" s="1"/>
      <c r="I30" s="1"/>
    </row>
    <row r="31" spans="1:9" x14ac:dyDescent="0.25">
      <c r="A31" s="8" t="s">
        <v>65</v>
      </c>
      <c r="B31" s="33">
        <v>65158</v>
      </c>
      <c r="C31" s="33">
        <v>64971</v>
      </c>
      <c r="D31" s="33">
        <v>768293</v>
      </c>
      <c r="E31" s="33">
        <v>804151</v>
      </c>
      <c r="F31" s="10">
        <f t="shared" si="0"/>
        <v>4.6672298198734126</v>
      </c>
      <c r="G31" s="1"/>
      <c r="H31" s="1"/>
      <c r="I31" s="1"/>
    </row>
    <row r="32" spans="1:9" x14ac:dyDescent="0.25">
      <c r="A32" s="11" t="s">
        <v>66</v>
      </c>
      <c r="B32" s="34">
        <v>279567</v>
      </c>
      <c r="C32" s="34">
        <v>336807</v>
      </c>
      <c r="D32" s="34">
        <v>3730820</v>
      </c>
      <c r="E32" s="34">
        <v>4155376</v>
      </c>
      <c r="F32" s="13">
        <f t="shared" si="0"/>
        <v>11.379696688663614</v>
      </c>
      <c r="G32" s="1"/>
      <c r="H32" s="1"/>
      <c r="I32" s="1"/>
    </row>
    <row r="33" spans="1:9" x14ac:dyDescent="0.25">
      <c r="A33" s="8" t="s">
        <v>67</v>
      </c>
      <c r="B33" s="33">
        <v>70725</v>
      </c>
      <c r="C33" s="33">
        <v>85765</v>
      </c>
      <c r="D33" s="33">
        <v>946183</v>
      </c>
      <c r="E33" s="33">
        <v>1092212</v>
      </c>
      <c r="F33" s="10">
        <f t="shared" si="0"/>
        <v>15.433483797531764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3250588</v>
      </c>
      <c r="C35" s="15">
        <f t="shared" ref="C35:E35" si="1">SUM(C7:C34)</f>
        <v>3374740</v>
      </c>
      <c r="D35" s="15">
        <f t="shared" si="1"/>
        <v>38682388</v>
      </c>
      <c r="E35" s="15">
        <f t="shared" si="1"/>
        <v>43024056</v>
      </c>
      <c r="F35" s="16">
        <f t="shared" si="0"/>
        <v>11.223888245989357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BALEARES</v>
      </c>
      <c r="F38" s="42">
        <f>LOOKUP(E38,$A$38:$A$65,$B$38:$B$65)</f>
        <v>9798196</v>
      </c>
      <c r="G38" s="42">
        <f>LOOKUP(E38,$A$38:$A$65,$C$38:$C$65)</f>
        <v>8559103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299884</v>
      </c>
      <c r="C39" s="41">
        <f t="shared" ref="C39:C65" si="5">D8</f>
        <v>321007</v>
      </c>
      <c r="D39" s="41">
        <f t="shared" ref="D39:D65" si="6">_xlfn.RANK.EQ(B39,$B$38:$B$65)+COUNTIF($B$38:$B$65,B39)-1</f>
        <v>17</v>
      </c>
      <c r="E39" s="42" t="str">
        <f t="shared" si="2"/>
        <v>BARCELONA</v>
      </c>
      <c r="F39" s="42">
        <f t="shared" ref="F39:F54" si="7">LOOKUP(E39,$A$38:$A$65,$B$38:$B$65)</f>
        <v>9391987</v>
      </c>
      <c r="G39" s="42">
        <f t="shared" ref="G39:G65" si="8">LOOKUP(E39,$A$38:$A$65,$C$38:$C$65)</f>
        <v>7802146</v>
      </c>
    </row>
    <row r="40" spans="1:9" x14ac:dyDescent="0.25">
      <c r="A40" s="42" t="str">
        <f t="shared" si="3"/>
        <v>ALMERIA</v>
      </c>
      <c r="B40" s="41">
        <f t="shared" si="4"/>
        <v>403092</v>
      </c>
      <c r="C40" s="41">
        <f t="shared" si="5"/>
        <v>387098</v>
      </c>
      <c r="D40" s="41">
        <f t="shared" si="6"/>
        <v>16</v>
      </c>
      <c r="E40" s="42" t="str">
        <f t="shared" si="2"/>
        <v>VALENCIA</v>
      </c>
      <c r="F40" s="42">
        <f t="shared" si="7"/>
        <v>4155376</v>
      </c>
      <c r="G40" s="42">
        <f t="shared" si="8"/>
        <v>3730820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3897265</v>
      </c>
      <c r="G41" s="42">
        <f t="shared" si="8"/>
        <v>3721653</v>
      </c>
    </row>
    <row r="42" spans="1:9" x14ac:dyDescent="0.25">
      <c r="A42" s="42" t="str">
        <f t="shared" si="3"/>
        <v>BAHIA DE ALGECIRAS</v>
      </c>
      <c r="B42" s="41">
        <f t="shared" si="4"/>
        <v>3897265</v>
      </c>
      <c r="C42" s="41">
        <f t="shared" si="5"/>
        <v>3721653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3807637</v>
      </c>
      <c r="G42" s="42">
        <f t="shared" si="8"/>
        <v>3703515</v>
      </c>
    </row>
    <row r="43" spans="1:9" x14ac:dyDescent="0.25">
      <c r="A43" s="42" t="str">
        <f t="shared" si="3"/>
        <v>BAHIA DE CADIZ</v>
      </c>
      <c r="B43" s="41">
        <f t="shared" si="4"/>
        <v>1715757</v>
      </c>
      <c r="C43" s="41">
        <f t="shared" si="5"/>
        <v>1769748</v>
      </c>
      <c r="D43" s="41">
        <f t="shared" si="6"/>
        <v>7</v>
      </c>
      <c r="E43" s="42" t="str">
        <f t="shared" si="2"/>
        <v>LAS PALMAS</v>
      </c>
      <c r="F43" s="42">
        <f t="shared" si="7"/>
        <v>2939299</v>
      </c>
      <c r="G43" s="42">
        <f t="shared" si="8"/>
        <v>2813235</v>
      </c>
    </row>
    <row r="44" spans="1:9" x14ac:dyDescent="0.25">
      <c r="A44" s="42" t="str">
        <f t="shared" si="3"/>
        <v>BALEARES</v>
      </c>
      <c r="B44" s="41">
        <f t="shared" si="4"/>
        <v>9798196</v>
      </c>
      <c r="C44" s="41">
        <f t="shared" si="5"/>
        <v>8559103</v>
      </c>
      <c r="D44" s="41">
        <f t="shared" si="6"/>
        <v>1</v>
      </c>
      <c r="E44" s="42" t="str">
        <f t="shared" si="2"/>
        <v>BAHIA DE CADIZ</v>
      </c>
      <c r="F44" s="42">
        <f t="shared" si="7"/>
        <v>1715757</v>
      </c>
      <c r="G44" s="42">
        <f t="shared" si="8"/>
        <v>1769748</v>
      </c>
    </row>
    <row r="45" spans="1:9" x14ac:dyDescent="0.25">
      <c r="A45" s="42" t="str">
        <f t="shared" si="3"/>
        <v>BARCELONA</v>
      </c>
      <c r="B45" s="41">
        <f t="shared" si="4"/>
        <v>9391987</v>
      </c>
      <c r="C45" s="41">
        <f t="shared" si="5"/>
        <v>7802146</v>
      </c>
      <c r="D45" s="41">
        <f t="shared" si="6"/>
        <v>2</v>
      </c>
      <c r="E45" s="42" t="str">
        <f t="shared" si="2"/>
        <v>VIGO</v>
      </c>
      <c r="F45" s="42">
        <f t="shared" si="7"/>
        <v>1092212</v>
      </c>
      <c r="G45" s="42">
        <f t="shared" si="8"/>
        <v>946183</v>
      </c>
    </row>
    <row r="46" spans="1:9" x14ac:dyDescent="0.25">
      <c r="A46" s="42" t="str">
        <f t="shared" si="3"/>
        <v>BILBAO</v>
      </c>
      <c r="B46" s="41">
        <f t="shared" si="4"/>
        <v>749470</v>
      </c>
      <c r="C46" s="41">
        <f t="shared" si="5"/>
        <v>485293</v>
      </c>
      <c r="D46" s="41">
        <f t="shared" si="6"/>
        <v>12</v>
      </c>
      <c r="E46" s="42" t="str">
        <f t="shared" si="2"/>
        <v>SANTANDER</v>
      </c>
      <c r="F46" s="42">
        <f t="shared" si="7"/>
        <v>940239</v>
      </c>
      <c r="G46" s="42">
        <f t="shared" si="8"/>
        <v>900559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2206</v>
      </c>
      <c r="D47" s="41">
        <f t="shared" si="6"/>
        <v>28</v>
      </c>
      <c r="E47" s="42" t="str">
        <f t="shared" si="2"/>
        <v>CEUTA</v>
      </c>
      <c r="F47" s="42">
        <f t="shared" si="7"/>
        <v>870019</v>
      </c>
      <c r="G47" s="42">
        <f t="shared" si="8"/>
        <v>837900</v>
      </c>
    </row>
    <row r="48" spans="1:9" x14ac:dyDescent="0.25">
      <c r="A48" s="42" t="str">
        <f t="shared" si="3"/>
        <v>CASTELLON</v>
      </c>
      <c r="B48" s="41">
        <f t="shared" si="4"/>
        <v>223819</v>
      </c>
      <c r="C48" s="41">
        <f t="shared" si="5"/>
        <v>174893</v>
      </c>
      <c r="D48" s="41">
        <f t="shared" si="6"/>
        <v>18</v>
      </c>
      <c r="E48" s="42" t="str">
        <f t="shared" si="2"/>
        <v>TARRAGONA</v>
      </c>
      <c r="F48" s="42">
        <f t="shared" si="7"/>
        <v>804151</v>
      </c>
      <c r="G48" s="42">
        <f t="shared" si="8"/>
        <v>768293</v>
      </c>
    </row>
    <row r="49" spans="1:7" x14ac:dyDescent="0.25">
      <c r="A49" s="42" t="str">
        <f t="shared" si="3"/>
        <v>CEUTA</v>
      </c>
      <c r="B49" s="41">
        <f t="shared" si="4"/>
        <v>870019</v>
      </c>
      <c r="C49" s="41">
        <f t="shared" si="5"/>
        <v>837900</v>
      </c>
      <c r="D49" s="41">
        <f t="shared" si="6"/>
        <v>10</v>
      </c>
      <c r="E49" s="42" t="str">
        <f t="shared" si="2"/>
        <v>BILBAO</v>
      </c>
      <c r="F49" s="42">
        <f t="shared" si="7"/>
        <v>749470</v>
      </c>
      <c r="G49" s="42">
        <f t="shared" si="8"/>
        <v>485293</v>
      </c>
    </row>
    <row r="50" spans="1:7" x14ac:dyDescent="0.25">
      <c r="A50" s="42" t="str">
        <f t="shared" si="3"/>
        <v>FERROL-SAN CIBRAO</v>
      </c>
      <c r="B50" s="41">
        <f t="shared" si="4"/>
        <v>219348</v>
      </c>
      <c r="C50" s="41">
        <f t="shared" si="5"/>
        <v>170000</v>
      </c>
      <c r="D50" s="41">
        <f t="shared" si="6"/>
        <v>19</v>
      </c>
      <c r="E50" s="42" t="str">
        <f t="shared" si="2"/>
        <v>MELILLA</v>
      </c>
      <c r="F50" s="42">
        <f t="shared" si="7"/>
        <v>543944</v>
      </c>
      <c r="G50" s="42">
        <f t="shared" si="8"/>
        <v>523002</v>
      </c>
    </row>
    <row r="51" spans="1:7" x14ac:dyDescent="0.25">
      <c r="A51" s="42" t="str">
        <f t="shared" si="3"/>
        <v>GIJON</v>
      </c>
      <c r="B51" s="41">
        <f t="shared" si="4"/>
        <v>4962</v>
      </c>
      <c r="C51" s="41">
        <f t="shared" si="5"/>
        <v>17832</v>
      </c>
      <c r="D51" s="41">
        <f t="shared" si="6"/>
        <v>21</v>
      </c>
      <c r="E51" s="42" t="str">
        <f t="shared" si="2"/>
        <v>PASAIA</v>
      </c>
      <c r="F51" s="42">
        <f t="shared" si="7"/>
        <v>528080</v>
      </c>
      <c r="G51" s="42">
        <f t="shared" si="8"/>
        <v>463884</v>
      </c>
    </row>
    <row r="52" spans="1:7" x14ac:dyDescent="0.25">
      <c r="A52" s="42" t="str">
        <f t="shared" si="3"/>
        <v>HUELVA</v>
      </c>
      <c r="B52" s="41">
        <f t="shared" si="4"/>
        <v>1006</v>
      </c>
      <c r="C52" s="41">
        <f t="shared" si="5"/>
        <v>0</v>
      </c>
      <c r="D52" s="41">
        <f t="shared" si="6"/>
        <v>22</v>
      </c>
      <c r="E52" s="42" t="str">
        <f t="shared" si="2"/>
        <v>MALAGA</v>
      </c>
      <c r="F52" s="42">
        <f t="shared" si="7"/>
        <v>424780</v>
      </c>
      <c r="G52" s="42">
        <f t="shared" si="8"/>
        <v>387613</v>
      </c>
    </row>
    <row r="53" spans="1:7" x14ac:dyDescent="0.25">
      <c r="A53" s="42" t="str">
        <f t="shared" si="3"/>
        <v>LAS PALMAS</v>
      </c>
      <c r="B53" s="41">
        <f t="shared" si="4"/>
        <v>2939299</v>
      </c>
      <c r="C53" s="41">
        <f t="shared" si="5"/>
        <v>2813235</v>
      </c>
      <c r="D53" s="41">
        <f t="shared" si="6"/>
        <v>6</v>
      </c>
      <c r="E53" s="42" t="str">
        <f t="shared" si="2"/>
        <v>ALMERIA</v>
      </c>
      <c r="F53" s="42">
        <f t="shared" si="7"/>
        <v>403092</v>
      </c>
      <c r="G53" s="42">
        <f t="shared" si="8"/>
        <v>387098</v>
      </c>
    </row>
    <row r="54" spans="1:7" x14ac:dyDescent="0.25">
      <c r="A54" s="42" t="str">
        <f t="shared" si="3"/>
        <v>MALAGA</v>
      </c>
      <c r="B54" s="41">
        <f t="shared" si="4"/>
        <v>424780</v>
      </c>
      <c r="C54" s="41">
        <f t="shared" si="5"/>
        <v>387613</v>
      </c>
      <c r="D54" s="41">
        <f t="shared" si="6"/>
        <v>15</v>
      </c>
      <c r="E54" s="42" t="str">
        <f t="shared" si="2"/>
        <v>ALICANTE</v>
      </c>
      <c r="F54" s="42">
        <f t="shared" si="7"/>
        <v>299884</v>
      </c>
      <c r="G54" s="42">
        <f t="shared" si="8"/>
        <v>321007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CASTELLON</v>
      </c>
      <c r="F55" s="42">
        <f t="shared" ref="F55:F65" si="9">LOOKUP(E55,$A$38:$A$65,$B$38:$B$65)</f>
        <v>223819</v>
      </c>
      <c r="G55" s="42">
        <f t="shared" si="8"/>
        <v>174893</v>
      </c>
    </row>
    <row r="56" spans="1:7" x14ac:dyDescent="0.25">
      <c r="A56" s="42" t="str">
        <f t="shared" si="3"/>
        <v>MELILLA</v>
      </c>
      <c r="B56" s="41">
        <f t="shared" si="4"/>
        <v>543944</v>
      </c>
      <c r="C56" s="41">
        <f t="shared" si="5"/>
        <v>523002</v>
      </c>
      <c r="D56" s="41">
        <f t="shared" si="6"/>
        <v>13</v>
      </c>
      <c r="E56" s="42" t="str">
        <f t="shared" si="2"/>
        <v>FERROL-SAN CIBRAO</v>
      </c>
      <c r="F56" s="42">
        <f t="shared" si="9"/>
        <v>219348</v>
      </c>
      <c r="G56" s="42">
        <f t="shared" si="8"/>
        <v>170000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SEVILLA</v>
      </c>
      <c r="F57" s="42">
        <f t="shared" si="9"/>
        <v>213533</v>
      </c>
      <c r="G57" s="42">
        <f t="shared" si="8"/>
        <v>196405</v>
      </c>
    </row>
    <row r="58" spans="1:7" x14ac:dyDescent="0.25">
      <c r="A58" s="42" t="str">
        <f t="shared" si="3"/>
        <v>PASAIA</v>
      </c>
      <c r="B58" s="41">
        <f t="shared" si="4"/>
        <v>528080</v>
      </c>
      <c r="C58" s="41">
        <f t="shared" si="5"/>
        <v>463884</v>
      </c>
      <c r="D58" s="41">
        <f t="shared" si="6"/>
        <v>14</v>
      </c>
      <c r="E58" s="42" t="str">
        <f t="shared" si="2"/>
        <v>GIJON</v>
      </c>
      <c r="F58" s="42">
        <f t="shared" si="9"/>
        <v>4962</v>
      </c>
      <c r="G58" s="42">
        <f t="shared" si="8"/>
        <v>17832</v>
      </c>
    </row>
    <row r="59" spans="1:7" x14ac:dyDescent="0.25">
      <c r="A59" s="42" t="str">
        <f t="shared" si="3"/>
        <v>SANTA CRUZ DE TENERIFE</v>
      </c>
      <c r="B59" s="41">
        <f t="shared" si="4"/>
        <v>3807637</v>
      </c>
      <c r="C59" s="41">
        <f t="shared" si="5"/>
        <v>3703515</v>
      </c>
      <c r="D59" s="41">
        <f t="shared" si="6"/>
        <v>5</v>
      </c>
      <c r="E59" s="42" t="str">
        <f t="shared" si="2"/>
        <v>HUELVA</v>
      </c>
      <c r="F59" s="42">
        <f t="shared" si="9"/>
        <v>1006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940239</v>
      </c>
      <c r="C60" s="41">
        <f t="shared" si="5"/>
        <v>900559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213533</v>
      </c>
      <c r="C61" s="41">
        <f t="shared" si="5"/>
        <v>196405</v>
      </c>
      <c r="D61" s="41">
        <f t="shared" si="6"/>
        <v>20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804151</v>
      </c>
      <c r="C62" s="41">
        <f t="shared" si="5"/>
        <v>768293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4155376</v>
      </c>
      <c r="C63" s="41">
        <f t="shared" si="5"/>
        <v>3730820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1092212</v>
      </c>
      <c r="C64" s="41">
        <f t="shared" si="5"/>
        <v>946183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L6" sqref="L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5">
        <v>0</v>
      </c>
      <c r="C7" s="35">
        <v>478</v>
      </c>
      <c r="D7" s="35">
        <v>0</v>
      </c>
      <c r="E7" s="35">
        <v>1355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6">
        <v>11758</v>
      </c>
      <c r="C8" s="36">
        <v>16956</v>
      </c>
      <c r="D8" s="36">
        <v>159237</v>
      </c>
      <c r="E8" s="36">
        <v>172729</v>
      </c>
      <c r="F8" s="13">
        <f t="shared" ref="F8:F35" si="0">((E8*100)/D8)-100</f>
        <v>8.4729051665128026</v>
      </c>
      <c r="G8" s="1"/>
      <c r="H8" s="1"/>
      <c r="I8" s="1"/>
    </row>
    <row r="9" spans="1:12" x14ac:dyDescent="0.25">
      <c r="A9" s="8" t="s">
        <v>43</v>
      </c>
      <c r="B9" s="35">
        <v>7</v>
      </c>
      <c r="C9" s="35">
        <v>11</v>
      </c>
      <c r="D9" s="35">
        <v>81</v>
      </c>
      <c r="E9" s="35">
        <v>192</v>
      </c>
      <c r="F9" s="10">
        <f t="shared" si="0"/>
        <v>137.03703703703704</v>
      </c>
      <c r="G9" s="1"/>
      <c r="H9" s="1"/>
      <c r="I9" s="1"/>
    </row>
    <row r="10" spans="1:12" x14ac:dyDescent="0.25">
      <c r="A10" s="11" t="s">
        <v>44</v>
      </c>
      <c r="B10" s="36">
        <v>1134</v>
      </c>
      <c r="C10" s="36">
        <v>524</v>
      </c>
      <c r="D10" s="36">
        <v>10851</v>
      </c>
      <c r="E10" s="36">
        <v>9114</v>
      </c>
      <c r="F10" s="17">
        <f t="shared" si="0"/>
        <v>-16.007741222007184</v>
      </c>
      <c r="G10" s="1"/>
      <c r="H10" s="1"/>
      <c r="I10" s="1"/>
    </row>
    <row r="11" spans="1:12" x14ac:dyDescent="0.25">
      <c r="A11" s="8" t="s">
        <v>45</v>
      </c>
      <c r="B11" s="35">
        <v>246024</v>
      </c>
      <c r="C11" s="35">
        <v>342970</v>
      </c>
      <c r="D11" s="35">
        <v>3179300</v>
      </c>
      <c r="E11" s="35">
        <v>3256776</v>
      </c>
      <c r="F11" s="10">
        <f t="shared" si="0"/>
        <v>2.4368886232818596</v>
      </c>
      <c r="G11" s="1"/>
      <c r="H11" s="1"/>
      <c r="I11" s="1"/>
    </row>
    <row r="12" spans="1:12" x14ac:dyDescent="0.25">
      <c r="A12" s="11" t="s">
        <v>46</v>
      </c>
      <c r="B12" s="36">
        <v>14811</v>
      </c>
      <c r="C12" s="36">
        <v>14639</v>
      </c>
      <c r="D12" s="36">
        <v>138441</v>
      </c>
      <c r="E12" s="36">
        <v>155370</v>
      </c>
      <c r="F12" s="13">
        <f t="shared" si="0"/>
        <v>12.228313866556874</v>
      </c>
      <c r="G12" s="1"/>
      <c r="H12" s="1"/>
      <c r="I12" s="1"/>
    </row>
    <row r="13" spans="1:12" x14ac:dyDescent="0.25">
      <c r="A13" s="8" t="s">
        <v>47</v>
      </c>
      <c r="B13" s="35">
        <v>15912</v>
      </c>
      <c r="C13" s="35">
        <v>12042</v>
      </c>
      <c r="D13" s="35">
        <v>191332</v>
      </c>
      <c r="E13" s="35">
        <v>201382</v>
      </c>
      <c r="F13" s="10">
        <f t="shared" si="0"/>
        <v>5.2526498442497882</v>
      </c>
      <c r="G13" s="1"/>
      <c r="H13" s="1"/>
      <c r="I13" s="1"/>
    </row>
    <row r="14" spans="1:12" x14ac:dyDescent="0.25">
      <c r="A14" s="11" t="s">
        <v>48</v>
      </c>
      <c r="B14" s="36">
        <v>163455</v>
      </c>
      <c r="C14" s="36">
        <v>191344</v>
      </c>
      <c r="D14" s="36">
        <v>2071481</v>
      </c>
      <c r="E14" s="36">
        <v>2318239</v>
      </c>
      <c r="F14" s="13">
        <f t="shared" si="0"/>
        <v>11.912153671696728</v>
      </c>
      <c r="G14" s="1"/>
      <c r="H14" s="1"/>
      <c r="I14" s="1"/>
    </row>
    <row r="15" spans="1:12" x14ac:dyDescent="0.25">
      <c r="A15" s="8" t="s">
        <v>49</v>
      </c>
      <c r="B15" s="35">
        <v>53357</v>
      </c>
      <c r="C15" s="35">
        <v>47236</v>
      </c>
      <c r="D15" s="35">
        <v>503805</v>
      </c>
      <c r="E15" s="35">
        <v>523113</v>
      </c>
      <c r="F15" s="10">
        <f t="shared" si="0"/>
        <v>3.8324351683687183</v>
      </c>
      <c r="G15" s="1"/>
      <c r="H15" s="1"/>
      <c r="I15" s="1"/>
    </row>
    <row r="16" spans="1:12" x14ac:dyDescent="0.25">
      <c r="A16" s="11" t="s">
        <v>50</v>
      </c>
      <c r="B16" s="36">
        <v>3423</v>
      </c>
      <c r="C16" s="36">
        <v>514</v>
      </c>
      <c r="D16" s="36">
        <v>38089</v>
      </c>
      <c r="E16" s="36">
        <v>39594</v>
      </c>
      <c r="F16" s="13">
        <f t="shared" si="0"/>
        <v>3.9512720207934109</v>
      </c>
      <c r="G16" s="1"/>
      <c r="H16" s="1"/>
      <c r="I16" s="1"/>
    </row>
    <row r="17" spans="1:9" x14ac:dyDescent="0.25">
      <c r="A17" s="8" t="s">
        <v>51</v>
      </c>
      <c r="B17" s="35">
        <v>4484</v>
      </c>
      <c r="C17" s="35">
        <v>7541</v>
      </c>
      <c r="D17" s="35">
        <v>43773</v>
      </c>
      <c r="E17" s="35">
        <v>71660</v>
      </c>
      <c r="F17" s="10">
        <f t="shared" si="0"/>
        <v>63.708221963310706</v>
      </c>
      <c r="G17" s="1"/>
      <c r="H17" s="1"/>
      <c r="I17" s="1"/>
    </row>
    <row r="18" spans="1:9" x14ac:dyDescent="0.25">
      <c r="A18" s="11" t="s">
        <v>52</v>
      </c>
      <c r="B18" s="36">
        <v>985</v>
      </c>
      <c r="C18" s="36">
        <v>1346</v>
      </c>
      <c r="D18" s="36">
        <v>10084</v>
      </c>
      <c r="E18" s="36">
        <v>10623</v>
      </c>
      <c r="F18" s="13">
        <f t="shared" si="0"/>
        <v>5.3451011503371717</v>
      </c>
      <c r="G18" s="1"/>
      <c r="H18" s="1"/>
      <c r="I18" s="1"/>
    </row>
    <row r="19" spans="1:9" x14ac:dyDescent="0.25">
      <c r="A19" s="8" t="s">
        <v>53</v>
      </c>
      <c r="B19" s="35">
        <v>12</v>
      </c>
      <c r="C19" s="35">
        <v>736</v>
      </c>
      <c r="D19" s="35">
        <v>126</v>
      </c>
      <c r="E19" s="35">
        <v>1249</v>
      </c>
      <c r="F19" s="10">
        <f t="shared" si="0"/>
        <v>891.26984126984132</v>
      </c>
      <c r="G19" s="1"/>
      <c r="H19" s="1"/>
      <c r="I19" s="1"/>
    </row>
    <row r="20" spans="1:9" x14ac:dyDescent="0.25">
      <c r="A20" s="11" t="s">
        <v>54</v>
      </c>
      <c r="B20" s="36">
        <v>281</v>
      </c>
      <c r="C20" s="36">
        <v>662</v>
      </c>
      <c r="D20" s="36">
        <v>5048</v>
      </c>
      <c r="E20" s="36">
        <v>7740</v>
      </c>
      <c r="F20" s="13">
        <f t="shared" si="0"/>
        <v>53.328050713153715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6">
        <v>97864</v>
      </c>
      <c r="C22" s="36">
        <v>113943</v>
      </c>
      <c r="D22" s="36">
        <v>1203154</v>
      </c>
      <c r="E22" s="36">
        <v>1311958</v>
      </c>
      <c r="F22" s="13">
        <f t="shared" si="0"/>
        <v>9.0432313735398822</v>
      </c>
      <c r="G22" s="1"/>
      <c r="H22" s="1"/>
      <c r="I22" s="1"/>
    </row>
    <row r="23" spans="1:9" x14ac:dyDescent="0.25">
      <c r="A23" s="8" t="s">
        <v>57</v>
      </c>
      <c r="B23" s="35">
        <v>24241</v>
      </c>
      <c r="C23" s="35">
        <v>129834</v>
      </c>
      <c r="D23" s="35">
        <v>247548</v>
      </c>
      <c r="E23" s="35">
        <v>464838</v>
      </c>
      <c r="F23" s="10">
        <f t="shared" si="0"/>
        <v>87.776915992050021</v>
      </c>
      <c r="G23" s="1"/>
      <c r="H23" s="1"/>
      <c r="I23" s="1"/>
    </row>
    <row r="24" spans="1:9" x14ac:dyDescent="0.25">
      <c r="A24" s="11" t="s">
        <v>58</v>
      </c>
      <c r="B24" s="36">
        <v>3486</v>
      </c>
      <c r="C24" s="36">
        <v>3011</v>
      </c>
      <c r="D24" s="36">
        <v>32128</v>
      </c>
      <c r="E24" s="36">
        <v>37423</v>
      </c>
      <c r="F24" s="13">
        <f t="shared" si="0"/>
        <v>16.48095119521912</v>
      </c>
      <c r="G24" s="1"/>
      <c r="H24" s="1"/>
      <c r="I24" s="1"/>
    </row>
    <row r="25" spans="1:9" x14ac:dyDescent="0.25">
      <c r="A25" s="8" t="s">
        <v>59</v>
      </c>
      <c r="B25" s="35">
        <v>1593</v>
      </c>
      <c r="C25" s="35">
        <v>2211</v>
      </c>
      <c r="D25" s="35">
        <v>17150</v>
      </c>
      <c r="E25" s="35">
        <v>21227</v>
      </c>
      <c r="F25" s="10">
        <f t="shared" si="0"/>
        <v>23.772594752186592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16</v>
      </c>
      <c r="D26" s="36">
        <v>0</v>
      </c>
      <c r="E26" s="36">
        <v>32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5">
        <v>2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6">
        <v>39298</v>
      </c>
      <c r="C28" s="36">
        <v>39864</v>
      </c>
      <c r="D28" s="36">
        <v>457551</v>
      </c>
      <c r="E28" s="36">
        <v>465729</v>
      </c>
      <c r="F28" s="13">
        <f t="shared" si="0"/>
        <v>1.7873417389536854</v>
      </c>
      <c r="G28" s="1"/>
      <c r="H28" s="1"/>
      <c r="I28" s="1"/>
    </row>
    <row r="29" spans="1:9" x14ac:dyDescent="0.25">
      <c r="A29" s="8" t="s">
        <v>63</v>
      </c>
      <c r="B29" s="35">
        <v>10</v>
      </c>
      <c r="C29" s="35">
        <v>18</v>
      </c>
      <c r="D29" s="35">
        <v>104</v>
      </c>
      <c r="E29" s="35">
        <v>134</v>
      </c>
      <c r="F29" s="10">
        <f t="shared" si="0"/>
        <v>28.84615384615384</v>
      </c>
      <c r="G29" s="1"/>
      <c r="H29" s="1"/>
      <c r="I29" s="1"/>
    </row>
    <row r="30" spans="1:9" x14ac:dyDescent="0.25">
      <c r="A30" s="11" t="s">
        <v>64</v>
      </c>
      <c r="B30" s="36">
        <v>9640</v>
      </c>
      <c r="C30" s="36">
        <v>11606</v>
      </c>
      <c r="D30" s="36">
        <v>115669</v>
      </c>
      <c r="E30" s="36">
        <v>122611</v>
      </c>
      <c r="F30" s="13">
        <f t="shared" si="0"/>
        <v>6.0016080367254858</v>
      </c>
      <c r="G30" s="1"/>
      <c r="H30" s="1"/>
      <c r="I30" s="1"/>
    </row>
    <row r="31" spans="1:9" x14ac:dyDescent="0.25">
      <c r="A31" s="8" t="s">
        <v>65</v>
      </c>
      <c r="B31" s="35">
        <v>952</v>
      </c>
      <c r="C31" s="35">
        <v>3375</v>
      </c>
      <c r="D31" s="35">
        <v>8980</v>
      </c>
      <c r="E31" s="35">
        <v>12203</v>
      </c>
      <c r="F31" s="10">
        <f t="shared" si="0"/>
        <v>35.890868596881973</v>
      </c>
      <c r="G31" s="1"/>
      <c r="H31" s="1"/>
      <c r="I31" s="1"/>
    </row>
    <row r="32" spans="1:9" x14ac:dyDescent="0.25">
      <c r="A32" s="11" t="s">
        <v>66</v>
      </c>
      <c r="B32" s="36">
        <v>206449</v>
      </c>
      <c r="C32" s="36">
        <v>213171</v>
      </c>
      <c r="D32" s="36">
        <v>2409821</v>
      </c>
      <c r="E32" s="36">
        <v>2612049</v>
      </c>
      <c r="F32" s="13">
        <f t="shared" si="0"/>
        <v>8.391826612848007</v>
      </c>
      <c r="G32" s="1"/>
      <c r="H32" s="1"/>
      <c r="I32" s="1"/>
    </row>
    <row r="33" spans="1:9" x14ac:dyDescent="0.25">
      <c r="A33" s="8" t="s">
        <v>67</v>
      </c>
      <c r="B33" s="35">
        <v>16785</v>
      </c>
      <c r="C33" s="35">
        <v>17521</v>
      </c>
      <c r="D33" s="35">
        <v>205497</v>
      </c>
      <c r="E33" s="35">
        <v>226927</v>
      </c>
      <c r="F33" s="10">
        <f t="shared" si="0"/>
        <v>10.42837608334915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0</v>
      </c>
      <c r="D34" s="36">
        <v>0</v>
      </c>
      <c r="E34" s="36">
        <v>150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915963</v>
      </c>
      <c r="C35" s="15">
        <f t="shared" ref="C35:E35" si="1">SUM(C7:C34)</f>
        <v>1171569</v>
      </c>
      <c r="D35" s="15">
        <f t="shared" si="1"/>
        <v>11049250</v>
      </c>
      <c r="E35" s="15">
        <f t="shared" si="1"/>
        <v>12044417</v>
      </c>
      <c r="F35" s="16">
        <f t="shared" si="0"/>
        <v>9.0066475100119874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1355</v>
      </c>
      <c r="C38" s="41">
        <f>D7</f>
        <v>0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3256776</v>
      </c>
      <c r="G38" s="42">
        <f>LOOKUP(E38,$A$38:$A$65,$C$38:$C$65)</f>
        <v>3179300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172729</v>
      </c>
      <c r="C39" s="41">
        <f t="shared" ref="C39:C65" si="5">D8</f>
        <v>159237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2612049</v>
      </c>
      <c r="G39" s="42">
        <f t="shared" ref="G39:G65" si="8">LOOKUP(E39,$A$38:$A$65,$C$38:$C$65)</f>
        <v>2409821</v>
      </c>
    </row>
    <row r="40" spans="1:9" x14ac:dyDescent="0.25">
      <c r="A40" s="42" t="str">
        <f t="shared" si="3"/>
        <v>ALMERIA</v>
      </c>
      <c r="B40" s="41">
        <f t="shared" si="4"/>
        <v>192</v>
      </c>
      <c r="C40" s="41">
        <f t="shared" si="5"/>
        <v>81</v>
      </c>
      <c r="D40" s="41">
        <f t="shared" si="6"/>
        <v>23</v>
      </c>
      <c r="E40" s="42" t="str">
        <f t="shared" si="2"/>
        <v>BARCELONA</v>
      </c>
      <c r="F40" s="42">
        <f t="shared" si="7"/>
        <v>2318239</v>
      </c>
      <c r="G40" s="42">
        <f t="shared" si="8"/>
        <v>2071481</v>
      </c>
    </row>
    <row r="41" spans="1:9" x14ac:dyDescent="0.25">
      <c r="A41" s="42" t="str">
        <f t="shared" si="3"/>
        <v>AVILES</v>
      </c>
      <c r="B41" s="41">
        <f t="shared" si="4"/>
        <v>9114</v>
      </c>
      <c r="C41" s="41">
        <f t="shared" si="5"/>
        <v>10851</v>
      </c>
      <c r="D41" s="41">
        <f t="shared" si="6"/>
        <v>19</v>
      </c>
      <c r="E41" s="42" t="str">
        <f t="shared" si="2"/>
        <v>LAS PALMAS</v>
      </c>
      <c r="F41" s="42">
        <f t="shared" si="7"/>
        <v>1311958</v>
      </c>
      <c r="G41" s="42">
        <f t="shared" si="8"/>
        <v>1203154</v>
      </c>
    </row>
    <row r="42" spans="1:9" x14ac:dyDescent="0.25">
      <c r="A42" s="42" t="str">
        <f t="shared" si="3"/>
        <v>BAHIA DE ALGECIRAS</v>
      </c>
      <c r="B42" s="41">
        <f t="shared" si="4"/>
        <v>3256776</v>
      </c>
      <c r="C42" s="41">
        <f t="shared" si="5"/>
        <v>3179300</v>
      </c>
      <c r="D42" s="41">
        <f t="shared" si="6"/>
        <v>1</v>
      </c>
      <c r="E42" s="42" t="str">
        <f t="shared" si="2"/>
        <v>BILBAO</v>
      </c>
      <c r="F42" s="42">
        <f t="shared" si="7"/>
        <v>523113</v>
      </c>
      <c r="G42" s="42">
        <f t="shared" si="8"/>
        <v>503805</v>
      </c>
    </row>
    <row r="43" spans="1:9" x14ac:dyDescent="0.25">
      <c r="A43" s="42" t="str">
        <f t="shared" si="3"/>
        <v>BAHIA DE CADIZ</v>
      </c>
      <c r="B43" s="41">
        <f t="shared" si="4"/>
        <v>155370</v>
      </c>
      <c r="C43" s="41">
        <f t="shared" si="5"/>
        <v>138441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465729</v>
      </c>
      <c r="G43" s="42">
        <f t="shared" si="8"/>
        <v>457551</v>
      </c>
    </row>
    <row r="44" spans="1:9" x14ac:dyDescent="0.25">
      <c r="A44" s="42" t="str">
        <f t="shared" si="3"/>
        <v>BALEARES</v>
      </c>
      <c r="B44" s="41">
        <f t="shared" si="4"/>
        <v>201382</v>
      </c>
      <c r="C44" s="41">
        <f t="shared" si="5"/>
        <v>191332</v>
      </c>
      <c r="D44" s="41">
        <f t="shared" si="6"/>
        <v>9</v>
      </c>
      <c r="E44" s="42" t="str">
        <f t="shared" si="2"/>
        <v>MALAGA</v>
      </c>
      <c r="F44" s="42">
        <f t="shared" si="7"/>
        <v>464838</v>
      </c>
      <c r="G44" s="42">
        <f t="shared" si="8"/>
        <v>247548</v>
      </c>
    </row>
    <row r="45" spans="1:9" x14ac:dyDescent="0.25">
      <c r="A45" s="42" t="str">
        <f t="shared" si="3"/>
        <v>BARCELONA</v>
      </c>
      <c r="B45" s="41">
        <f t="shared" si="4"/>
        <v>2318239</v>
      </c>
      <c r="C45" s="41">
        <f t="shared" si="5"/>
        <v>2071481</v>
      </c>
      <c r="D45" s="41">
        <f t="shared" si="6"/>
        <v>3</v>
      </c>
      <c r="E45" s="42" t="str">
        <f t="shared" si="2"/>
        <v>VIGO</v>
      </c>
      <c r="F45" s="42">
        <f t="shared" si="7"/>
        <v>226927</v>
      </c>
      <c r="G45" s="42">
        <f t="shared" si="8"/>
        <v>205497</v>
      </c>
    </row>
    <row r="46" spans="1:9" x14ac:dyDescent="0.25">
      <c r="A46" s="42" t="str">
        <f t="shared" si="3"/>
        <v>BILBAO</v>
      </c>
      <c r="B46" s="41">
        <f t="shared" si="4"/>
        <v>523113</v>
      </c>
      <c r="C46" s="41">
        <f t="shared" si="5"/>
        <v>503805</v>
      </c>
      <c r="D46" s="41">
        <f t="shared" si="6"/>
        <v>5</v>
      </c>
      <c r="E46" s="42" t="str">
        <f t="shared" si="2"/>
        <v>BALEARES</v>
      </c>
      <c r="F46" s="42">
        <f t="shared" si="7"/>
        <v>201382</v>
      </c>
      <c r="G46" s="42">
        <f t="shared" si="8"/>
        <v>191332</v>
      </c>
    </row>
    <row r="47" spans="1:9" x14ac:dyDescent="0.25">
      <c r="A47" s="42" t="str">
        <f t="shared" si="3"/>
        <v>CARTAGENA</v>
      </c>
      <c r="B47" s="41">
        <f t="shared" si="4"/>
        <v>39594</v>
      </c>
      <c r="C47" s="41">
        <f t="shared" si="5"/>
        <v>38089</v>
      </c>
      <c r="D47" s="41">
        <f t="shared" si="6"/>
        <v>14</v>
      </c>
      <c r="E47" s="42" t="str">
        <f t="shared" si="2"/>
        <v>ALICANTE</v>
      </c>
      <c r="F47" s="42">
        <f t="shared" si="7"/>
        <v>172729</v>
      </c>
      <c r="G47" s="42">
        <f t="shared" si="8"/>
        <v>159237</v>
      </c>
    </row>
    <row r="48" spans="1:9" x14ac:dyDescent="0.25">
      <c r="A48" s="42" t="str">
        <f t="shared" si="3"/>
        <v>CASTELLON</v>
      </c>
      <c r="B48" s="41">
        <f t="shared" si="4"/>
        <v>71660</v>
      </c>
      <c r="C48" s="41">
        <f t="shared" si="5"/>
        <v>43773</v>
      </c>
      <c r="D48" s="41">
        <f t="shared" si="6"/>
        <v>13</v>
      </c>
      <c r="E48" s="42" t="str">
        <f t="shared" si="2"/>
        <v>BAHIA DE CADIZ</v>
      </c>
      <c r="F48" s="42">
        <f t="shared" si="7"/>
        <v>155370</v>
      </c>
      <c r="G48" s="42">
        <f t="shared" si="8"/>
        <v>138441</v>
      </c>
    </row>
    <row r="49" spans="1:7" x14ac:dyDescent="0.25">
      <c r="A49" s="42" t="str">
        <f t="shared" si="3"/>
        <v>CEUTA</v>
      </c>
      <c r="B49" s="41">
        <f t="shared" si="4"/>
        <v>10623</v>
      </c>
      <c r="C49" s="41">
        <f t="shared" si="5"/>
        <v>10084</v>
      </c>
      <c r="D49" s="41">
        <f t="shared" si="6"/>
        <v>18</v>
      </c>
      <c r="E49" s="42" t="str">
        <f t="shared" si="2"/>
        <v>SEVILLA</v>
      </c>
      <c r="F49" s="42">
        <f t="shared" si="7"/>
        <v>122611</v>
      </c>
      <c r="G49" s="42">
        <f t="shared" si="8"/>
        <v>115669</v>
      </c>
    </row>
    <row r="50" spans="1:7" x14ac:dyDescent="0.25">
      <c r="A50" s="42" t="str">
        <f t="shared" si="3"/>
        <v>FERROL-SAN CIBRAO</v>
      </c>
      <c r="B50" s="41">
        <f t="shared" si="4"/>
        <v>1249</v>
      </c>
      <c r="C50" s="41">
        <f t="shared" si="5"/>
        <v>126</v>
      </c>
      <c r="D50" s="41">
        <f t="shared" si="6"/>
        <v>22</v>
      </c>
      <c r="E50" s="42" t="str">
        <f t="shared" si="2"/>
        <v>CASTELLON</v>
      </c>
      <c r="F50" s="42">
        <f t="shared" si="7"/>
        <v>71660</v>
      </c>
      <c r="G50" s="42">
        <f t="shared" si="8"/>
        <v>43773</v>
      </c>
    </row>
    <row r="51" spans="1:7" x14ac:dyDescent="0.25">
      <c r="A51" s="42" t="str">
        <f t="shared" si="3"/>
        <v>GIJON</v>
      </c>
      <c r="B51" s="41">
        <f t="shared" si="4"/>
        <v>7740</v>
      </c>
      <c r="C51" s="41">
        <f t="shared" si="5"/>
        <v>5048</v>
      </c>
      <c r="D51" s="41">
        <f t="shared" si="6"/>
        <v>20</v>
      </c>
      <c r="E51" s="42" t="str">
        <f t="shared" si="2"/>
        <v>CARTAGENA</v>
      </c>
      <c r="F51" s="42">
        <f t="shared" si="7"/>
        <v>39594</v>
      </c>
      <c r="G51" s="42">
        <f t="shared" si="8"/>
        <v>38089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37423</v>
      </c>
      <c r="G52" s="42">
        <f t="shared" si="8"/>
        <v>32128</v>
      </c>
    </row>
    <row r="53" spans="1:7" x14ac:dyDescent="0.25">
      <c r="A53" s="42" t="str">
        <f t="shared" si="3"/>
        <v>LAS PALMAS</v>
      </c>
      <c r="B53" s="41">
        <f t="shared" si="4"/>
        <v>1311958</v>
      </c>
      <c r="C53" s="41">
        <f t="shared" si="5"/>
        <v>1203154</v>
      </c>
      <c r="D53" s="41">
        <f t="shared" si="6"/>
        <v>4</v>
      </c>
      <c r="E53" s="42" t="str">
        <f t="shared" si="2"/>
        <v>MELILLA</v>
      </c>
      <c r="F53" s="42">
        <f t="shared" si="7"/>
        <v>21227</v>
      </c>
      <c r="G53" s="42">
        <f t="shared" si="8"/>
        <v>17150</v>
      </c>
    </row>
    <row r="54" spans="1:7" x14ac:dyDescent="0.25">
      <c r="A54" s="42" t="str">
        <f t="shared" si="3"/>
        <v>MALAGA</v>
      </c>
      <c r="B54" s="41">
        <f t="shared" si="4"/>
        <v>464838</v>
      </c>
      <c r="C54" s="41">
        <f t="shared" si="5"/>
        <v>247548</v>
      </c>
      <c r="D54" s="41">
        <f t="shared" si="6"/>
        <v>7</v>
      </c>
      <c r="E54" s="42" t="str">
        <f t="shared" si="2"/>
        <v>TARRAGONA</v>
      </c>
      <c r="F54" s="42">
        <f t="shared" si="7"/>
        <v>12203</v>
      </c>
      <c r="G54" s="42">
        <f t="shared" si="8"/>
        <v>8980</v>
      </c>
    </row>
    <row r="55" spans="1:7" x14ac:dyDescent="0.25">
      <c r="A55" s="42" t="str">
        <f t="shared" si="3"/>
        <v>MARIN Y RIA DE PONTEVEDRA</v>
      </c>
      <c r="B55" s="41">
        <f t="shared" si="4"/>
        <v>37423</v>
      </c>
      <c r="C55" s="41">
        <f t="shared" si="5"/>
        <v>32128</v>
      </c>
      <c r="D55" s="41">
        <f t="shared" si="6"/>
        <v>15</v>
      </c>
      <c r="E55" s="42" t="str">
        <f t="shared" si="2"/>
        <v>CEUTA</v>
      </c>
      <c r="F55" s="42">
        <f t="shared" ref="F55:F65" si="9">LOOKUP(E55,$A$38:$A$65,$B$38:$B$65)</f>
        <v>10623</v>
      </c>
      <c r="G55" s="42">
        <f t="shared" si="8"/>
        <v>10084</v>
      </c>
    </row>
    <row r="56" spans="1:7" x14ac:dyDescent="0.25">
      <c r="A56" s="42" t="str">
        <f t="shared" si="3"/>
        <v>MELILLA</v>
      </c>
      <c r="B56" s="41">
        <f t="shared" si="4"/>
        <v>21227</v>
      </c>
      <c r="C56" s="41">
        <f t="shared" si="5"/>
        <v>17150</v>
      </c>
      <c r="D56" s="41">
        <f t="shared" si="6"/>
        <v>16</v>
      </c>
      <c r="E56" s="42" t="str">
        <f t="shared" si="2"/>
        <v>AVILES</v>
      </c>
      <c r="F56" s="42">
        <f t="shared" si="9"/>
        <v>9114</v>
      </c>
      <c r="G56" s="42">
        <f t="shared" si="8"/>
        <v>10851</v>
      </c>
    </row>
    <row r="57" spans="1:7" x14ac:dyDescent="0.25">
      <c r="A57" s="42" t="str">
        <f t="shared" si="3"/>
        <v>MOTRIL</v>
      </c>
      <c r="B57" s="41">
        <f t="shared" si="4"/>
        <v>32</v>
      </c>
      <c r="C57" s="41">
        <f t="shared" si="5"/>
        <v>0</v>
      </c>
      <c r="D57" s="41">
        <f t="shared" si="6"/>
        <v>26</v>
      </c>
      <c r="E57" s="42" t="str">
        <f t="shared" si="2"/>
        <v>GIJON</v>
      </c>
      <c r="F57" s="42">
        <f t="shared" si="9"/>
        <v>7740</v>
      </c>
      <c r="G57" s="42">
        <f t="shared" si="8"/>
        <v>5048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 CORUÑA</v>
      </c>
      <c r="F58" s="42">
        <f t="shared" si="9"/>
        <v>1355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465729</v>
      </c>
      <c r="C59" s="41">
        <f t="shared" si="5"/>
        <v>457551</v>
      </c>
      <c r="D59" s="41">
        <f t="shared" si="6"/>
        <v>6</v>
      </c>
      <c r="E59" s="42" t="str">
        <f t="shared" si="2"/>
        <v>FERROL-SAN CIBRAO</v>
      </c>
      <c r="F59" s="42">
        <f t="shared" si="9"/>
        <v>1249</v>
      </c>
      <c r="G59" s="42">
        <f t="shared" si="8"/>
        <v>126</v>
      </c>
    </row>
    <row r="60" spans="1:7" x14ac:dyDescent="0.25">
      <c r="A60" s="42" t="str">
        <f t="shared" si="3"/>
        <v>SANTANDER</v>
      </c>
      <c r="B60" s="41">
        <f t="shared" si="4"/>
        <v>134</v>
      </c>
      <c r="C60" s="41">
        <f t="shared" si="5"/>
        <v>104</v>
      </c>
      <c r="D60" s="41">
        <f t="shared" si="6"/>
        <v>25</v>
      </c>
      <c r="E60" s="42" t="str">
        <f t="shared" si="2"/>
        <v>ALMERIA</v>
      </c>
      <c r="F60" s="42">
        <f t="shared" si="9"/>
        <v>192</v>
      </c>
      <c r="G60" s="42">
        <f t="shared" si="8"/>
        <v>81</v>
      </c>
    </row>
    <row r="61" spans="1:7" x14ac:dyDescent="0.25">
      <c r="A61" s="42" t="str">
        <f t="shared" si="3"/>
        <v>SEVILLA</v>
      </c>
      <c r="B61" s="41">
        <f t="shared" si="4"/>
        <v>122611</v>
      </c>
      <c r="C61" s="41">
        <f t="shared" si="5"/>
        <v>115669</v>
      </c>
      <c r="D61" s="41">
        <f t="shared" si="6"/>
        <v>12</v>
      </c>
      <c r="E61" s="42" t="str">
        <f t="shared" si="2"/>
        <v>VILAGARCIA</v>
      </c>
      <c r="F61" s="42">
        <f t="shared" si="9"/>
        <v>150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12203</v>
      </c>
      <c r="C62" s="41">
        <f t="shared" si="5"/>
        <v>8980</v>
      </c>
      <c r="D62" s="41">
        <f t="shared" si="6"/>
        <v>17</v>
      </c>
      <c r="E62" s="42" t="str">
        <f t="shared" si="2"/>
        <v>SANTANDER</v>
      </c>
      <c r="F62" s="42">
        <f t="shared" si="9"/>
        <v>134</v>
      </c>
      <c r="G62" s="42">
        <f t="shared" si="8"/>
        <v>104</v>
      </c>
    </row>
    <row r="63" spans="1:7" x14ac:dyDescent="0.25">
      <c r="A63" s="42" t="str">
        <f t="shared" si="3"/>
        <v>VALENCIA</v>
      </c>
      <c r="B63" s="41">
        <f t="shared" si="4"/>
        <v>2612049</v>
      </c>
      <c r="C63" s="41">
        <f t="shared" si="5"/>
        <v>2409821</v>
      </c>
      <c r="D63" s="41">
        <f t="shared" si="6"/>
        <v>2</v>
      </c>
      <c r="E63" s="42" t="str">
        <f t="shared" si="2"/>
        <v>MOTRIL</v>
      </c>
      <c r="F63" s="42">
        <f t="shared" si="9"/>
        <v>32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226927</v>
      </c>
      <c r="C64" s="41">
        <f t="shared" si="5"/>
        <v>205497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150</v>
      </c>
      <c r="C65" s="41">
        <f t="shared" si="5"/>
        <v>0</v>
      </c>
      <c r="D65" s="41">
        <f t="shared" si="6"/>
        <v>24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L6" sqref="L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39</v>
      </c>
      <c r="E8" s="38">
        <v>4</v>
      </c>
      <c r="F8" s="13">
        <f t="shared" ref="F8:F35" si="0">((E8*100)/D8)-100</f>
        <v>-89.743589743589737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188273</v>
      </c>
      <c r="C11" s="37">
        <v>312614</v>
      </c>
      <c r="D11" s="37">
        <v>2794722</v>
      </c>
      <c r="E11" s="37">
        <v>2883039</v>
      </c>
      <c r="F11" s="10">
        <f t="shared" si="0"/>
        <v>3.1601354267079103</v>
      </c>
      <c r="G11" s="1"/>
      <c r="H11" s="1"/>
      <c r="I11" s="1"/>
    </row>
    <row r="12" spans="1:12" x14ac:dyDescent="0.25">
      <c r="A12" s="11" t="s">
        <v>46</v>
      </c>
      <c r="B12" s="38">
        <v>4307</v>
      </c>
      <c r="C12" s="38">
        <v>2395</v>
      </c>
      <c r="D12" s="38">
        <v>18459</v>
      </c>
      <c r="E12" s="38">
        <v>24375</v>
      </c>
      <c r="F12" s="13">
        <f t="shared" si="0"/>
        <v>32.049406793434088</v>
      </c>
      <c r="G12" s="1"/>
      <c r="H12" s="1"/>
      <c r="I12" s="1"/>
    </row>
    <row r="13" spans="1:12" x14ac:dyDescent="0.25">
      <c r="A13" s="8" t="s">
        <v>47</v>
      </c>
      <c r="B13" s="37">
        <v>164</v>
      </c>
      <c r="C13" s="37">
        <v>27</v>
      </c>
      <c r="D13" s="37">
        <v>2454</v>
      </c>
      <c r="E13" s="37">
        <v>665</v>
      </c>
      <c r="F13" s="10">
        <f t="shared" si="0"/>
        <v>-72.901385493072539</v>
      </c>
      <c r="G13" s="1"/>
      <c r="H13" s="1"/>
      <c r="I13" s="1"/>
    </row>
    <row r="14" spans="1:12" x14ac:dyDescent="0.25">
      <c r="A14" s="11" t="s">
        <v>48</v>
      </c>
      <c r="B14" s="38">
        <v>53858</v>
      </c>
      <c r="C14" s="38">
        <v>80451</v>
      </c>
      <c r="D14" s="38">
        <v>704348</v>
      </c>
      <c r="E14" s="38">
        <v>866808</v>
      </c>
      <c r="F14" s="13">
        <f t="shared" si="0"/>
        <v>23.065302946838784</v>
      </c>
      <c r="G14" s="1"/>
      <c r="H14" s="1"/>
      <c r="I14" s="1"/>
    </row>
    <row r="15" spans="1:12" x14ac:dyDescent="0.25">
      <c r="A15" s="8" t="s">
        <v>49</v>
      </c>
      <c r="B15" s="37">
        <v>134</v>
      </c>
      <c r="C15" s="37">
        <v>445</v>
      </c>
      <c r="D15" s="37">
        <v>7576</v>
      </c>
      <c r="E15" s="37">
        <v>8027</v>
      </c>
      <c r="F15" s="10">
        <f t="shared" si="0"/>
        <v>5.9530095036958812</v>
      </c>
      <c r="G15" s="1"/>
      <c r="H15" s="1"/>
      <c r="I15" s="1"/>
    </row>
    <row r="16" spans="1:12" x14ac:dyDescent="0.25">
      <c r="A16" s="11" t="s">
        <v>50</v>
      </c>
      <c r="B16" s="38">
        <v>91</v>
      </c>
      <c r="C16" s="38">
        <v>0</v>
      </c>
      <c r="D16" s="38">
        <v>91</v>
      </c>
      <c r="E16" s="38">
        <v>0</v>
      </c>
      <c r="F16" s="13">
        <f t="shared" si="0"/>
        <v>-100</v>
      </c>
      <c r="G16" s="1"/>
      <c r="H16" s="1"/>
      <c r="I16" s="1"/>
    </row>
    <row r="17" spans="1:9" x14ac:dyDescent="0.25">
      <c r="A17" s="8" t="s">
        <v>51</v>
      </c>
      <c r="B17" s="37">
        <v>4</v>
      </c>
      <c r="C17" s="37">
        <v>0</v>
      </c>
      <c r="D17" s="37">
        <v>630</v>
      </c>
      <c r="E17" s="37">
        <v>127</v>
      </c>
      <c r="F17" s="10">
        <f t="shared" si="0"/>
        <v>-79.841269841269849</v>
      </c>
      <c r="G17" s="1"/>
      <c r="H17" s="1"/>
      <c r="I17" s="1"/>
    </row>
    <row r="18" spans="1:9" x14ac:dyDescent="0.25">
      <c r="A18" s="11" t="s">
        <v>52</v>
      </c>
      <c r="B18" s="38">
        <v>0</v>
      </c>
      <c r="C18" s="38">
        <v>0</v>
      </c>
      <c r="D18" s="38">
        <v>297</v>
      </c>
      <c r="E18" s="38">
        <v>40</v>
      </c>
      <c r="F18" s="17">
        <f t="shared" si="0"/>
        <v>-86.531986531986533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50021</v>
      </c>
      <c r="C22" s="38">
        <v>66955</v>
      </c>
      <c r="D22" s="38">
        <v>685848</v>
      </c>
      <c r="E22" s="38">
        <v>769705</v>
      </c>
      <c r="F22" s="13">
        <f t="shared" si="0"/>
        <v>12.226761614818443</v>
      </c>
      <c r="G22" s="1"/>
      <c r="H22" s="1"/>
      <c r="I22" s="1"/>
    </row>
    <row r="23" spans="1:9" x14ac:dyDescent="0.25">
      <c r="A23" s="8" t="s">
        <v>57</v>
      </c>
      <c r="B23" s="37">
        <v>23935</v>
      </c>
      <c r="C23" s="37">
        <v>0</v>
      </c>
      <c r="D23" s="37">
        <v>244569</v>
      </c>
      <c r="E23" s="37">
        <v>451382</v>
      </c>
      <c r="F23" s="10">
        <f t="shared" si="0"/>
        <v>84.562229881955602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0</v>
      </c>
      <c r="E24" s="38">
        <v>22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2</v>
      </c>
      <c r="D26" s="38">
        <v>0</v>
      </c>
      <c r="E26" s="38">
        <v>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1987</v>
      </c>
      <c r="C28" s="38">
        <v>1538</v>
      </c>
      <c r="D28" s="38">
        <v>31574</v>
      </c>
      <c r="E28" s="38">
        <v>22105</v>
      </c>
      <c r="F28" s="13">
        <f t="shared" si="0"/>
        <v>-29.989865078862351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0</v>
      </c>
      <c r="E29" s="37">
        <v>1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8">
        <v>5</v>
      </c>
      <c r="C30" s="38">
        <v>0</v>
      </c>
      <c r="D30" s="38">
        <v>36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37">
        <v>294</v>
      </c>
      <c r="C31" s="37">
        <v>0</v>
      </c>
      <c r="D31" s="37">
        <v>1590</v>
      </c>
      <c r="E31" s="37">
        <v>1054</v>
      </c>
      <c r="F31" s="10">
        <f t="shared" si="0"/>
        <v>-33.710691823899367</v>
      </c>
      <c r="G31" s="1"/>
      <c r="H31" s="1"/>
      <c r="I31" s="1"/>
    </row>
    <row r="32" spans="1:9" x14ac:dyDescent="0.25">
      <c r="A32" s="11" t="s">
        <v>66</v>
      </c>
      <c r="B32" s="38">
        <v>77141</v>
      </c>
      <c r="C32" s="38">
        <v>78621</v>
      </c>
      <c r="D32" s="38">
        <v>702903</v>
      </c>
      <c r="E32" s="38">
        <v>808347</v>
      </c>
      <c r="F32" s="13">
        <f t="shared" si="0"/>
        <v>15.001216384052995</v>
      </c>
      <c r="G32" s="1"/>
      <c r="H32" s="1"/>
      <c r="I32" s="1"/>
    </row>
    <row r="33" spans="1:9" x14ac:dyDescent="0.25">
      <c r="A33" s="8" t="s">
        <v>67</v>
      </c>
      <c r="B33" s="37">
        <v>281</v>
      </c>
      <c r="C33" s="37">
        <v>349</v>
      </c>
      <c r="D33" s="37">
        <v>3894</v>
      </c>
      <c r="E33" s="37">
        <v>3433</v>
      </c>
      <c r="F33" s="10">
        <f t="shared" si="0"/>
        <v>-11.83872624550591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400495</v>
      </c>
      <c r="C35" s="15">
        <f t="shared" ref="C35:E35" si="1">SUM(C7:C34)</f>
        <v>543397</v>
      </c>
      <c r="D35" s="15">
        <f t="shared" si="1"/>
        <v>5199030</v>
      </c>
      <c r="E35" s="15">
        <f t="shared" si="1"/>
        <v>5839138</v>
      </c>
      <c r="F35" s="16">
        <f t="shared" si="0"/>
        <v>12.31206590460144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2883039</v>
      </c>
      <c r="G38" s="42">
        <f>LOOKUP(E38,$A$38:$A$65,$C$38:$C$65)</f>
        <v>2794722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</v>
      </c>
      <c r="C39" s="41">
        <f t="shared" ref="C39:C65" si="5">D8</f>
        <v>39</v>
      </c>
      <c r="D39" s="41">
        <f t="shared" ref="D39:D65" si="6">_xlfn.RANK.EQ(B39,$B$38:$B$65)+COUNTIF($B$38:$B$65,B39)-1</f>
        <v>16</v>
      </c>
      <c r="E39" s="42" t="str">
        <f t="shared" si="2"/>
        <v>BARCELONA</v>
      </c>
      <c r="F39" s="42">
        <f t="shared" ref="F39:F54" si="7">LOOKUP(E39,$A$38:$A$65,$B$38:$B$65)</f>
        <v>866808</v>
      </c>
      <c r="G39" s="42">
        <f t="shared" ref="G39:G65" si="8">LOOKUP(E39,$A$38:$A$65,$C$38:$C$65)</f>
        <v>704348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VALENCIA</v>
      </c>
      <c r="F40" s="42">
        <f t="shared" si="7"/>
        <v>808347</v>
      </c>
      <c r="G40" s="42">
        <f t="shared" si="8"/>
        <v>702903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769705</v>
      </c>
      <c r="G41" s="42">
        <f t="shared" si="8"/>
        <v>685848</v>
      </c>
    </row>
    <row r="42" spans="1:9" x14ac:dyDescent="0.25">
      <c r="A42" s="42" t="str">
        <f t="shared" si="3"/>
        <v>BAHIA DE ALGECIRAS</v>
      </c>
      <c r="B42" s="41">
        <f t="shared" si="4"/>
        <v>2883039</v>
      </c>
      <c r="C42" s="41">
        <f t="shared" si="5"/>
        <v>2794722</v>
      </c>
      <c r="D42" s="41">
        <f t="shared" si="6"/>
        <v>1</v>
      </c>
      <c r="E42" s="42" t="str">
        <f t="shared" si="2"/>
        <v>MALAGA</v>
      </c>
      <c r="F42" s="42">
        <f t="shared" si="7"/>
        <v>451382</v>
      </c>
      <c r="G42" s="42">
        <f t="shared" si="8"/>
        <v>244569</v>
      </c>
    </row>
    <row r="43" spans="1:9" x14ac:dyDescent="0.25">
      <c r="A43" s="42" t="str">
        <f t="shared" si="3"/>
        <v>BAHIA DE CADIZ</v>
      </c>
      <c r="B43" s="41">
        <f t="shared" si="4"/>
        <v>24375</v>
      </c>
      <c r="C43" s="41">
        <f t="shared" si="5"/>
        <v>18459</v>
      </c>
      <c r="D43" s="41">
        <f t="shared" si="6"/>
        <v>6</v>
      </c>
      <c r="E43" s="42" t="str">
        <f t="shared" si="2"/>
        <v>BAHIA DE CADIZ</v>
      </c>
      <c r="F43" s="42">
        <f t="shared" si="7"/>
        <v>24375</v>
      </c>
      <c r="G43" s="42">
        <f t="shared" si="8"/>
        <v>18459</v>
      </c>
    </row>
    <row r="44" spans="1:9" x14ac:dyDescent="0.25">
      <c r="A44" s="42" t="str">
        <f t="shared" si="3"/>
        <v>BALEARES</v>
      </c>
      <c r="B44" s="41">
        <f t="shared" si="4"/>
        <v>665</v>
      </c>
      <c r="C44" s="41">
        <f t="shared" si="5"/>
        <v>2454</v>
      </c>
      <c r="D44" s="41">
        <f t="shared" si="6"/>
        <v>11</v>
      </c>
      <c r="E44" s="42" t="str">
        <f t="shared" si="2"/>
        <v>SANTA CRUZ DE TENERIFE</v>
      </c>
      <c r="F44" s="42">
        <f t="shared" si="7"/>
        <v>22105</v>
      </c>
      <c r="G44" s="42">
        <f t="shared" si="8"/>
        <v>31574</v>
      </c>
    </row>
    <row r="45" spans="1:9" x14ac:dyDescent="0.25">
      <c r="A45" s="42" t="str">
        <f t="shared" si="3"/>
        <v>BARCELONA</v>
      </c>
      <c r="B45" s="41">
        <f t="shared" si="4"/>
        <v>866808</v>
      </c>
      <c r="C45" s="41">
        <f t="shared" si="5"/>
        <v>704348</v>
      </c>
      <c r="D45" s="41">
        <f t="shared" si="6"/>
        <v>2</v>
      </c>
      <c r="E45" s="42" t="str">
        <f t="shared" si="2"/>
        <v>BILBAO</v>
      </c>
      <c r="F45" s="42">
        <f t="shared" si="7"/>
        <v>8027</v>
      </c>
      <c r="G45" s="42">
        <f t="shared" si="8"/>
        <v>7576</v>
      </c>
    </row>
    <row r="46" spans="1:9" x14ac:dyDescent="0.25">
      <c r="A46" s="42" t="str">
        <f t="shared" si="3"/>
        <v>BILBAO</v>
      </c>
      <c r="B46" s="41">
        <f t="shared" si="4"/>
        <v>8027</v>
      </c>
      <c r="C46" s="41">
        <f t="shared" si="5"/>
        <v>7576</v>
      </c>
      <c r="D46" s="41">
        <f t="shared" si="6"/>
        <v>8</v>
      </c>
      <c r="E46" s="42" t="str">
        <f t="shared" si="2"/>
        <v>VIGO</v>
      </c>
      <c r="F46" s="42">
        <f t="shared" si="7"/>
        <v>3433</v>
      </c>
      <c r="G46" s="42">
        <f t="shared" si="8"/>
        <v>3894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91</v>
      </c>
      <c r="D47" s="41">
        <f t="shared" si="6"/>
        <v>28</v>
      </c>
      <c r="E47" s="42" t="str">
        <f t="shared" si="2"/>
        <v>TARRAGONA</v>
      </c>
      <c r="F47" s="42">
        <f t="shared" si="7"/>
        <v>1054</v>
      </c>
      <c r="G47" s="42">
        <f t="shared" si="8"/>
        <v>1590</v>
      </c>
    </row>
    <row r="48" spans="1:9" x14ac:dyDescent="0.25">
      <c r="A48" s="42" t="str">
        <f t="shared" si="3"/>
        <v>CASTELLON</v>
      </c>
      <c r="B48" s="41">
        <f t="shared" si="4"/>
        <v>127</v>
      </c>
      <c r="C48" s="41">
        <f t="shared" si="5"/>
        <v>630</v>
      </c>
      <c r="D48" s="41">
        <f t="shared" si="6"/>
        <v>12</v>
      </c>
      <c r="E48" s="42" t="str">
        <f t="shared" si="2"/>
        <v>BALEARES</v>
      </c>
      <c r="F48" s="42">
        <f t="shared" si="7"/>
        <v>665</v>
      </c>
      <c r="G48" s="42">
        <f t="shared" si="8"/>
        <v>2454</v>
      </c>
    </row>
    <row r="49" spans="1:7" x14ac:dyDescent="0.25">
      <c r="A49" s="42" t="str">
        <f t="shared" si="3"/>
        <v>CEUTA</v>
      </c>
      <c r="B49" s="41">
        <f t="shared" si="4"/>
        <v>40</v>
      </c>
      <c r="C49" s="41">
        <f t="shared" si="5"/>
        <v>297</v>
      </c>
      <c r="D49" s="41">
        <f t="shared" si="6"/>
        <v>13</v>
      </c>
      <c r="E49" s="42" t="str">
        <f t="shared" si="2"/>
        <v>CASTELLON</v>
      </c>
      <c r="F49" s="42">
        <f t="shared" si="7"/>
        <v>127</v>
      </c>
      <c r="G49" s="42">
        <f t="shared" si="8"/>
        <v>630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CEUTA</v>
      </c>
      <c r="F50" s="42">
        <f t="shared" si="7"/>
        <v>40</v>
      </c>
      <c r="G50" s="42">
        <f t="shared" si="8"/>
        <v>297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MARIN Y RIA DE PONTEVEDRA</v>
      </c>
      <c r="F51" s="42">
        <f t="shared" si="7"/>
        <v>22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769705</v>
      </c>
      <c r="C53" s="41">
        <f t="shared" si="5"/>
        <v>685848</v>
      </c>
      <c r="D53" s="41">
        <f t="shared" si="6"/>
        <v>4</v>
      </c>
      <c r="E53" s="42" t="str">
        <f t="shared" si="2"/>
        <v>ALICANTE</v>
      </c>
      <c r="F53" s="42">
        <f t="shared" si="7"/>
        <v>4</v>
      </c>
      <c r="G53" s="42">
        <f t="shared" si="8"/>
        <v>39</v>
      </c>
    </row>
    <row r="54" spans="1:7" x14ac:dyDescent="0.25">
      <c r="A54" s="42" t="str">
        <f t="shared" si="3"/>
        <v>MALAGA</v>
      </c>
      <c r="B54" s="41">
        <f t="shared" si="4"/>
        <v>451382</v>
      </c>
      <c r="C54" s="41">
        <f t="shared" si="5"/>
        <v>244569</v>
      </c>
      <c r="D54" s="41">
        <f t="shared" si="6"/>
        <v>5</v>
      </c>
      <c r="E54" s="42" t="str">
        <f t="shared" si="2"/>
        <v>SANTANDER</v>
      </c>
      <c r="F54" s="42">
        <f t="shared" si="7"/>
        <v>1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22</v>
      </c>
      <c r="C55" s="41">
        <f t="shared" si="5"/>
        <v>0</v>
      </c>
      <c r="D55" s="41">
        <f t="shared" si="6"/>
        <v>14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4</v>
      </c>
      <c r="C57" s="41">
        <f t="shared" si="5"/>
        <v>0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22105</v>
      </c>
      <c r="C59" s="41">
        <f t="shared" si="5"/>
        <v>31574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</v>
      </c>
      <c r="C60" s="41">
        <f t="shared" si="5"/>
        <v>0</v>
      </c>
      <c r="D60" s="41">
        <f t="shared" si="6"/>
        <v>17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36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1054</v>
      </c>
      <c r="C62" s="41">
        <f t="shared" si="5"/>
        <v>1590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808347</v>
      </c>
      <c r="C63" s="41">
        <f t="shared" si="5"/>
        <v>702903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3433</v>
      </c>
      <c r="C64" s="41">
        <f t="shared" si="5"/>
        <v>3894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L6" sqref="L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1932</v>
      </c>
      <c r="C7" s="9">
        <v>2609</v>
      </c>
      <c r="D7" s="9">
        <v>33757</v>
      </c>
      <c r="E7" s="9">
        <v>39988</v>
      </c>
      <c r="F7" s="10">
        <f>((E7*100)/D7)-100</f>
        <v>18.45839381461623</v>
      </c>
      <c r="G7" s="1"/>
      <c r="H7" s="1"/>
      <c r="I7" s="1"/>
    </row>
    <row r="8" spans="1:12" x14ac:dyDescent="0.25">
      <c r="A8" s="11" t="s">
        <v>42</v>
      </c>
      <c r="B8" s="12">
        <v>16319</v>
      </c>
      <c r="C8" s="12">
        <v>18171</v>
      </c>
      <c r="D8" s="12">
        <v>285415</v>
      </c>
      <c r="E8" s="12">
        <v>362654</v>
      </c>
      <c r="F8" s="13">
        <f t="shared" ref="F8:F35" si="0">((E8*100)/D8)-100</f>
        <v>27.06199744232083</v>
      </c>
      <c r="G8" s="1"/>
      <c r="H8" s="1"/>
      <c r="I8" s="1"/>
    </row>
    <row r="9" spans="1:12" x14ac:dyDescent="0.25">
      <c r="A9" s="8" t="s">
        <v>43</v>
      </c>
      <c r="B9" s="9">
        <v>55494</v>
      </c>
      <c r="C9" s="9">
        <v>70755</v>
      </c>
      <c r="D9" s="9">
        <v>1121956</v>
      </c>
      <c r="E9" s="9">
        <v>1083507</v>
      </c>
      <c r="F9" s="10">
        <f t="shared" si="0"/>
        <v>-3.4269614851206285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327591</v>
      </c>
      <c r="C11" s="9">
        <v>444393</v>
      </c>
      <c r="D11" s="9">
        <v>4827521</v>
      </c>
      <c r="E11" s="9">
        <v>5165712</v>
      </c>
      <c r="F11" s="10">
        <f t="shared" si="0"/>
        <v>7.0054796240140575</v>
      </c>
      <c r="G11" s="1"/>
      <c r="H11" s="1"/>
      <c r="I11" s="1"/>
    </row>
    <row r="12" spans="1:12" x14ac:dyDescent="0.25">
      <c r="A12" s="11" t="s">
        <v>46</v>
      </c>
      <c r="B12" s="12">
        <v>6654</v>
      </c>
      <c r="C12" s="12">
        <v>7685</v>
      </c>
      <c r="D12" s="12">
        <v>153345</v>
      </c>
      <c r="E12" s="12">
        <v>197434</v>
      </c>
      <c r="F12" s="13">
        <f t="shared" si="0"/>
        <v>28.751508037431933</v>
      </c>
      <c r="G12" s="1"/>
      <c r="H12" s="1"/>
      <c r="I12" s="1"/>
    </row>
    <row r="13" spans="1:12" x14ac:dyDescent="0.25">
      <c r="A13" s="8" t="s">
        <v>47</v>
      </c>
      <c r="B13" s="9">
        <v>151222</v>
      </c>
      <c r="C13" s="9">
        <v>164677</v>
      </c>
      <c r="D13" s="9">
        <v>5060090</v>
      </c>
      <c r="E13" s="9">
        <v>5469262</v>
      </c>
      <c r="F13" s="10">
        <f t="shared" si="0"/>
        <v>8.0862593353082701</v>
      </c>
      <c r="G13" s="1"/>
      <c r="H13" s="1"/>
      <c r="I13" s="1"/>
    </row>
    <row r="14" spans="1:12" x14ac:dyDescent="0.25">
      <c r="A14" s="11" t="s">
        <v>48</v>
      </c>
      <c r="B14" s="12">
        <v>64076</v>
      </c>
      <c r="C14" s="12">
        <v>77983</v>
      </c>
      <c r="D14" s="12">
        <v>2208330</v>
      </c>
      <c r="E14" s="12">
        <v>2538751</v>
      </c>
      <c r="F14" s="13">
        <f t="shared" si="0"/>
        <v>14.96248296223844</v>
      </c>
      <c r="G14" s="1"/>
      <c r="H14" s="1"/>
      <c r="I14" s="1"/>
    </row>
    <row r="15" spans="1:12" x14ac:dyDescent="0.25">
      <c r="A15" s="8" t="s">
        <v>49</v>
      </c>
      <c r="B15" s="9">
        <v>11996</v>
      </c>
      <c r="C15" s="9">
        <v>8838</v>
      </c>
      <c r="D15" s="9">
        <v>177795</v>
      </c>
      <c r="E15" s="9">
        <v>185388</v>
      </c>
      <c r="F15" s="10">
        <f t="shared" si="0"/>
        <v>4.2706487808993501</v>
      </c>
      <c r="G15" s="1"/>
      <c r="H15" s="1"/>
      <c r="I15" s="1"/>
    </row>
    <row r="16" spans="1:12" x14ac:dyDescent="0.25">
      <c r="A16" s="11" t="s">
        <v>50</v>
      </c>
      <c r="B16" s="12">
        <v>391</v>
      </c>
      <c r="C16" s="12">
        <v>2087</v>
      </c>
      <c r="D16" s="12">
        <v>29073</v>
      </c>
      <c r="E16" s="12">
        <v>29337</v>
      </c>
      <c r="F16" s="13">
        <f t="shared" si="0"/>
        <v>0.90805902383654313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155874</v>
      </c>
      <c r="C18" s="12">
        <v>215076</v>
      </c>
      <c r="D18" s="12">
        <v>2154632</v>
      </c>
      <c r="E18" s="12">
        <v>2408094</v>
      </c>
      <c r="F18" s="13">
        <f t="shared" si="0"/>
        <v>11.763586542852792</v>
      </c>
      <c r="G18" s="1"/>
      <c r="H18" s="1"/>
      <c r="I18" s="1"/>
    </row>
    <row r="19" spans="1:9" x14ac:dyDescent="0.25">
      <c r="A19" s="8" t="s">
        <v>53</v>
      </c>
      <c r="B19" s="9">
        <v>564</v>
      </c>
      <c r="C19" s="9">
        <v>559</v>
      </c>
      <c r="D19" s="9">
        <v>564</v>
      </c>
      <c r="E19" s="9">
        <v>2984</v>
      </c>
      <c r="F19" s="10">
        <f t="shared" si="0"/>
        <v>429.07801418439715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1225</v>
      </c>
      <c r="E20" s="12">
        <v>1391</v>
      </c>
      <c r="F20" s="13">
        <f t="shared" si="0"/>
        <v>13.551020408163268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781</v>
      </c>
      <c r="E21" s="9">
        <v>414</v>
      </c>
      <c r="F21" s="10">
        <f t="shared" si="0"/>
        <v>-46.991037131882202</v>
      </c>
      <c r="G21" s="1"/>
      <c r="H21" s="1"/>
      <c r="I21" s="1"/>
    </row>
    <row r="22" spans="1:9" x14ac:dyDescent="0.25">
      <c r="A22" s="11" t="s">
        <v>56</v>
      </c>
      <c r="B22" s="12">
        <v>79755</v>
      </c>
      <c r="C22" s="12">
        <v>72397</v>
      </c>
      <c r="D22" s="12">
        <v>952966</v>
      </c>
      <c r="E22" s="12">
        <v>780603</v>
      </c>
      <c r="F22" s="13">
        <f t="shared" si="0"/>
        <v>-18.087004153348602</v>
      </c>
      <c r="G22" s="1"/>
      <c r="H22" s="1"/>
      <c r="I22" s="1"/>
    </row>
    <row r="23" spans="1:9" x14ac:dyDescent="0.25">
      <c r="A23" s="8" t="s">
        <v>57</v>
      </c>
      <c r="B23" s="9">
        <v>27434</v>
      </c>
      <c r="C23" s="9">
        <v>117417</v>
      </c>
      <c r="D23" s="9">
        <v>470160</v>
      </c>
      <c r="E23" s="9">
        <v>500461</v>
      </c>
      <c r="F23" s="10">
        <f t="shared" si="0"/>
        <v>6.4448272928364787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32461</v>
      </c>
      <c r="C25" s="9">
        <v>41670</v>
      </c>
      <c r="D25" s="9">
        <v>397744</v>
      </c>
      <c r="E25" s="9">
        <v>443176</v>
      </c>
      <c r="F25" s="10">
        <f t="shared" si="0"/>
        <v>11.422422462689568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15577</v>
      </c>
      <c r="E26" s="12">
        <v>2542</v>
      </c>
      <c r="F26" s="13">
        <f t="shared" si="0"/>
        <v>-83.681068241638314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378634</v>
      </c>
      <c r="C28" s="12">
        <v>408847</v>
      </c>
      <c r="D28" s="12">
        <v>4561471</v>
      </c>
      <c r="E28" s="12">
        <v>4637915</v>
      </c>
      <c r="F28" s="13">
        <f t="shared" si="0"/>
        <v>1.675862895982462</v>
      </c>
      <c r="G28" s="1"/>
      <c r="H28" s="1"/>
      <c r="I28" s="1"/>
    </row>
    <row r="29" spans="1:9" x14ac:dyDescent="0.25">
      <c r="A29" s="8" t="s">
        <v>63</v>
      </c>
      <c r="B29" s="9">
        <v>4670</v>
      </c>
      <c r="C29" s="9">
        <v>3523</v>
      </c>
      <c r="D29" s="9">
        <v>163398</v>
      </c>
      <c r="E29" s="9">
        <v>154254</v>
      </c>
      <c r="F29" s="10">
        <f t="shared" si="0"/>
        <v>-5.5961517276833206</v>
      </c>
      <c r="G29" s="1"/>
      <c r="H29" s="1"/>
      <c r="I29" s="1"/>
    </row>
    <row r="30" spans="1:9" x14ac:dyDescent="0.25">
      <c r="A30" s="11" t="s">
        <v>64</v>
      </c>
      <c r="B30" s="12">
        <v>932</v>
      </c>
      <c r="C30" s="12">
        <v>680</v>
      </c>
      <c r="D30" s="12">
        <v>11788</v>
      </c>
      <c r="E30" s="12">
        <v>14472</v>
      </c>
      <c r="F30" s="13">
        <f t="shared" si="0"/>
        <v>22.768917543264337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11719</v>
      </c>
      <c r="E31" s="9">
        <v>1273</v>
      </c>
      <c r="F31" s="10">
        <f t="shared" si="0"/>
        <v>-89.137298404300708</v>
      </c>
      <c r="G31" s="1"/>
      <c r="H31" s="1"/>
      <c r="I31" s="1"/>
    </row>
    <row r="32" spans="1:9" x14ac:dyDescent="0.25">
      <c r="A32" s="11" t="s">
        <v>66</v>
      </c>
      <c r="B32" s="12">
        <v>16195</v>
      </c>
      <c r="C32" s="12">
        <v>21200</v>
      </c>
      <c r="D32" s="12">
        <v>335803</v>
      </c>
      <c r="E32" s="12">
        <v>345063</v>
      </c>
      <c r="F32" s="13">
        <f t="shared" si="0"/>
        <v>2.7575691700193232</v>
      </c>
      <c r="G32" s="1"/>
      <c r="H32" s="1"/>
      <c r="I32" s="1"/>
    </row>
    <row r="33" spans="1:9" x14ac:dyDescent="0.25">
      <c r="A33" s="8" t="s">
        <v>67</v>
      </c>
      <c r="B33" s="9">
        <v>6530</v>
      </c>
      <c r="C33" s="9">
        <v>2317</v>
      </c>
      <c r="D33" s="9">
        <v>131536</v>
      </c>
      <c r="E33" s="9">
        <v>129268</v>
      </c>
      <c r="F33" s="10">
        <f t="shared" si="0"/>
        <v>-1.7242427928475905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457</v>
      </c>
      <c r="D34" s="12">
        <v>3585</v>
      </c>
      <c r="E34" s="12">
        <v>6927</v>
      </c>
      <c r="F34" s="13">
        <f t="shared" si="0"/>
        <v>93.221757322175733</v>
      </c>
      <c r="G34" s="1"/>
      <c r="H34" s="1"/>
      <c r="I34" s="1"/>
    </row>
    <row r="35" spans="1:9" x14ac:dyDescent="0.25">
      <c r="A35" s="14" t="s">
        <v>69</v>
      </c>
      <c r="B35" s="15">
        <f>SUM(B7:B34)</f>
        <v>1338724</v>
      </c>
      <c r="C35" s="15">
        <f t="shared" ref="C35:E35" si="1">SUM(C7:C34)</f>
        <v>1681341</v>
      </c>
      <c r="D35" s="15">
        <f t="shared" si="1"/>
        <v>23110231</v>
      </c>
      <c r="E35" s="15">
        <f t="shared" si="1"/>
        <v>24500870</v>
      </c>
      <c r="F35" s="16">
        <f t="shared" si="0"/>
        <v>6.0174171344284701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39988</v>
      </c>
      <c r="C38" s="41">
        <f>D7</f>
        <v>33757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5469262</v>
      </c>
      <c r="G38" s="42">
        <f>LOOKUP(E38,$A$38:$A$65,$C$38:$C$65)</f>
        <v>5060090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362654</v>
      </c>
      <c r="C39" s="41">
        <f t="shared" ref="C39:C65" si="5">D8</f>
        <v>285415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5165712</v>
      </c>
      <c r="G39" s="42">
        <f t="shared" ref="G39:G65" si="8">LOOKUP(E39,$A$38:$A$65,$C$38:$C$65)</f>
        <v>4827521</v>
      </c>
    </row>
    <row r="40" spans="1:9" x14ac:dyDescent="0.25">
      <c r="A40" s="42" t="str">
        <f t="shared" si="3"/>
        <v>ALMERIA</v>
      </c>
      <c r="B40" s="41">
        <f t="shared" si="4"/>
        <v>1083507</v>
      </c>
      <c r="C40" s="41">
        <f t="shared" si="5"/>
        <v>1121956</v>
      </c>
      <c r="D40" s="41">
        <f t="shared" si="6"/>
        <v>6</v>
      </c>
      <c r="E40" s="42" t="str">
        <f t="shared" si="2"/>
        <v>SANTA CRUZ DE TENERIFE</v>
      </c>
      <c r="F40" s="42">
        <f t="shared" si="7"/>
        <v>4637915</v>
      </c>
      <c r="G40" s="42">
        <f t="shared" si="8"/>
        <v>4561471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2538751</v>
      </c>
      <c r="G41" s="42">
        <f t="shared" si="8"/>
        <v>2208330</v>
      </c>
    </row>
    <row r="42" spans="1:9" x14ac:dyDescent="0.25">
      <c r="A42" s="42" t="str">
        <f t="shared" si="3"/>
        <v>BAHIA DE ALGECIRAS</v>
      </c>
      <c r="B42" s="41">
        <f t="shared" si="4"/>
        <v>5165712</v>
      </c>
      <c r="C42" s="41">
        <f t="shared" si="5"/>
        <v>4827521</v>
      </c>
      <c r="D42" s="41">
        <f t="shared" si="6"/>
        <v>2</v>
      </c>
      <c r="E42" s="42" t="str">
        <f t="shared" si="2"/>
        <v>CEUTA</v>
      </c>
      <c r="F42" s="42">
        <f t="shared" si="7"/>
        <v>2408094</v>
      </c>
      <c r="G42" s="42">
        <f t="shared" si="8"/>
        <v>2154632</v>
      </c>
    </row>
    <row r="43" spans="1:9" x14ac:dyDescent="0.25">
      <c r="A43" s="42" t="str">
        <f t="shared" si="3"/>
        <v>BAHIA DE CADIZ</v>
      </c>
      <c r="B43" s="41">
        <f t="shared" si="4"/>
        <v>197434</v>
      </c>
      <c r="C43" s="41">
        <f t="shared" si="5"/>
        <v>153345</v>
      </c>
      <c r="D43" s="41">
        <f t="shared" si="6"/>
        <v>12</v>
      </c>
      <c r="E43" s="42" t="str">
        <f t="shared" si="2"/>
        <v>ALMERIA</v>
      </c>
      <c r="F43" s="42">
        <f t="shared" si="7"/>
        <v>1083507</v>
      </c>
      <c r="G43" s="42">
        <f t="shared" si="8"/>
        <v>1121956</v>
      </c>
    </row>
    <row r="44" spans="1:9" x14ac:dyDescent="0.25">
      <c r="A44" s="42" t="str">
        <f t="shared" si="3"/>
        <v>BALEARES</v>
      </c>
      <c r="B44" s="41">
        <f t="shared" si="4"/>
        <v>5469262</v>
      </c>
      <c r="C44" s="41">
        <f t="shared" si="5"/>
        <v>5060090</v>
      </c>
      <c r="D44" s="41">
        <f t="shared" si="6"/>
        <v>1</v>
      </c>
      <c r="E44" s="42" t="str">
        <f t="shared" si="2"/>
        <v>LAS PALMAS</v>
      </c>
      <c r="F44" s="42">
        <f t="shared" si="7"/>
        <v>780603</v>
      </c>
      <c r="G44" s="42">
        <f t="shared" si="8"/>
        <v>952966</v>
      </c>
    </row>
    <row r="45" spans="1:9" x14ac:dyDescent="0.25">
      <c r="A45" s="42" t="str">
        <f t="shared" si="3"/>
        <v>BARCELONA</v>
      </c>
      <c r="B45" s="41">
        <f t="shared" si="4"/>
        <v>2538751</v>
      </c>
      <c r="C45" s="41">
        <f t="shared" si="5"/>
        <v>2208330</v>
      </c>
      <c r="D45" s="41">
        <f t="shared" si="6"/>
        <v>4</v>
      </c>
      <c r="E45" s="42" t="str">
        <f t="shared" si="2"/>
        <v>MALAGA</v>
      </c>
      <c r="F45" s="42">
        <f t="shared" si="7"/>
        <v>500461</v>
      </c>
      <c r="G45" s="42">
        <f t="shared" si="8"/>
        <v>470160</v>
      </c>
    </row>
    <row r="46" spans="1:9" x14ac:dyDescent="0.25">
      <c r="A46" s="42" t="str">
        <f t="shared" si="3"/>
        <v>BILBAO</v>
      </c>
      <c r="B46" s="41">
        <f t="shared" si="4"/>
        <v>185388</v>
      </c>
      <c r="C46" s="41">
        <f t="shared" si="5"/>
        <v>177795</v>
      </c>
      <c r="D46" s="41">
        <f t="shared" si="6"/>
        <v>13</v>
      </c>
      <c r="E46" s="42" t="str">
        <f t="shared" si="2"/>
        <v>MELILLA</v>
      </c>
      <c r="F46" s="42">
        <f t="shared" si="7"/>
        <v>443176</v>
      </c>
      <c r="G46" s="42">
        <f t="shared" si="8"/>
        <v>397744</v>
      </c>
    </row>
    <row r="47" spans="1:9" x14ac:dyDescent="0.25">
      <c r="A47" s="42" t="str">
        <f t="shared" si="3"/>
        <v>CARTAGENA</v>
      </c>
      <c r="B47" s="41">
        <f t="shared" si="4"/>
        <v>29337</v>
      </c>
      <c r="C47" s="41">
        <f t="shared" si="5"/>
        <v>29073</v>
      </c>
      <c r="D47" s="41">
        <f t="shared" si="6"/>
        <v>17</v>
      </c>
      <c r="E47" s="42" t="str">
        <f t="shared" si="2"/>
        <v>ALICANTE</v>
      </c>
      <c r="F47" s="42">
        <f t="shared" si="7"/>
        <v>362654</v>
      </c>
      <c r="G47" s="42">
        <f t="shared" si="8"/>
        <v>285415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345063</v>
      </c>
      <c r="G48" s="42">
        <f t="shared" si="8"/>
        <v>335803</v>
      </c>
    </row>
    <row r="49" spans="1:7" x14ac:dyDescent="0.25">
      <c r="A49" s="42" t="str">
        <f t="shared" si="3"/>
        <v>CEUTA</v>
      </c>
      <c r="B49" s="41">
        <f t="shared" si="4"/>
        <v>2408094</v>
      </c>
      <c r="C49" s="41">
        <f t="shared" si="5"/>
        <v>2154632</v>
      </c>
      <c r="D49" s="41">
        <f t="shared" si="6"/>
        <v>5</v>
      </c>
      <c r="E49" s="42" t="str">
        <f t="shared" si="2"/>
        <v>BAHIA DE CADIZ</v>
      </c>
      <c r="F49" s="42">
        <f t="shared" si="7"/>
        <v>197434</v>
      </c>
      <c r="G49" s="42">
        <f t="shared" si="8"/>
        <v>153345</v>
      </c>
    </row>
    <row r="50" spans="1:7" x14ac:dyDescent="0.25">
      <c r="A50" s="42" t="str">
        <f t="shared" si="3"/>
        <v>FERROL-SAN CIBRAO</v>
      </c>
      <c r="B50" s="41">
        <f t="shared" si="4"/>
        <v>2984</v>
      </c>
      <c r="C50" s="41">
        <f t="shared" si="5"/>
        <v>564</v>
      </c>
      <c r="D50" s="41">
        <f t="shared" si="6"/>
        <v>20</v>
      </c>
      <c r="E50" s="42" t="str">
        <f t="shared" si="2"/>
        <v>BILBAO</v>
      </c>
      <c r="F50" s="42">
        <f t="shared" si="7"/>
        <v>185388</v>
      </c>
      <c r="G50" s="42">
        <f t="shared" si="8"/>
        <v>177795</v>
      </c>
    </row>
    <row r="51" spans="1:7" x14ac:dyDescent="0.25">
      <c r="A51" s="42" t="str">
        <f t="shared" si="3"/>
        <v>GIJON</v>
      </c>
      <c r="B51" s="41">
        <f t="shared" si="4"/>
        <v>1391</v>
      </c>
      <c r="C51" s="41">
        <f t="shared" si="5"/>
        <v>1225</v>
      </c>
      <c r="D51" s="41">
        <f t="shared" si="6"/>
        <v>22</v>
      </c>
      <c r="E51" s="42" t="str">
        <f t="shared" si="2"/>
        <v>SANTANDER</v>
      </c>
      <c r="F51" s="42">
        <f t="shared" si="7"/>
        <v>154254</v>
      </c>
      <c r="G51" s="42">
        <f t="shared" si="8"/>
        <v>163398</v>
      </c>
    </row>
    <row r="52" spans="1:7" x14ac:dyDescent="0.25">
      <c r="A52" s="42" t="str">
        <f t="shared" si="3"/>
        <v>HUELVA</v>
      </c>
      <c r="B52" s="41">
        <f t="shared" si="4"/>
        <v>414</v>
      </c>
      <c r="C52" s="41">
        <f t="shared" si="5"/>
        <v>781</v>
      </c>
      <c r="D52" s="41">
        <f t="shared" si="6"/>
        <v>24</v>
      </c>
      <c r="E52" s="42" t="str">
        <f t="shared" si="2"/>
        <v>VIGO</v>
      </c>
      <c r="F52" s="42">
        <f t="shared" si="7"/>
        <v>129268</v>
      </c>
      <c r="G52" s="42">
        <f t="shared" si="8"/>
        <v>131536</v>
      </c>
    </row>
    <row r="53" spans="1:7" x14ac:dyDescent="0.25">
      <c r="A53" s="42" t="str">
        <f t="shared" si="3"/>
        <v>LAS PALMAS</v>
      </c>
      <c r="B53" s="41">
        <f t="shared" si="4"/>
        <v>780603</v>
      </c>
      <c r="C53" s="41">
        <f t="shared" si="5"/>
        <v>952966</v>
      </c>
      <c r="D53" s="41">
        <f t="shared" si="6"/>
        <v>7</v>
      </c>
      <c r="E53" s="42" t="str">
        <f t="shared" si="2"/>
        <v>A CORUÑA</v>
      </c>
      <c r="F53" s="42">
        <f t="shared" si="7"/>
        <v>39988</v>
      </c>
      <c r="G53" s="42">
        <f t="shared" si="8"/>
        <v>33757</v>
      </c>
    </row>
    <row r="54" spans="1:7" x14ac:dyDescent="0.25">
      <c r="A54" s="42" t="str">
        <f t="shared" si="3"/>
        <v>MALAGA</v>
      </c>
      <c r="B54" s="41">
        <f t="shared" si="4"/>
        <v>500461</v>
      </c>
      <c r="C54" s="41">
        <f t="shared" si="5"/>
        <v>470160</v>
      </c>
      <c r="D54" s="41">
        <f t="shared" si="6"/>
        <v>8</v>
      </c>
      <c r="E54" s="42" t="str">
        <f t="shared" si="2"/>
        <v>CARTAGENA</v>
      </c>
      <c r="F54" s="42">
        <f t="shared" si="7"/>
        <v>29337</v>
      </c>
      <c r="G54" s="42">
        <f t="shared" si="8"/>
        <v>29073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14472</v>
      </c>
      <c r="G55" s="42">
        <f t="shared" si="8"/>
        <v>11788</v>
      </c>
    </row>
    <row r="56" spans="1:7" x14ac:dyDescent="0.25">
      <c r="A56" s="42" t="str">
        <f t="shared" si="3"/>
        <v>MELILLA</v>
      </c>
      <c r="B56" s="41">
        <f t="shared" si="4"/>
        <v>443176</v>
      </c>
      <c r="C56" s="41">
        <f t="shared" si="5"/>
        <v>397744</v>
      </c>
      <c r="D56" s="41">
        <f t="shared" si="6"/>
        <v>9</v>
      </c>
      <c r="E56" s="42" t="str">
        <f t="shared" si="2"/>
        <v>VILAGARCIA</v>
      </c>
      <c r="F56" s="42">
        <f t="shared" si="9"/>
        <v>6927</v>
      </c>
      <c r="G56" s="42">
        <f t="shared" si="8"/>
        <v>3585</v>
      </c>
    </row>
    <row r="57" spans="1:7" x14ac:dyDescent="0.25">
      <c r="A57" s="42" t="str">
        <f t="shared" si="3"/>
        <v>MOTRIL</v>
      </c>
      <c r="B57" s="41">
        <f t="shared" si="4"/>
        <v>2542</v>
      </c>
      <c r="C57" s="41">
        <f t="shared" si="5"/>
        <v>15577</v>
      </c>
      <c r="D57" s="41">
        <f t="shared" si="6"/>
        <v>21</v>
      </c>
      <c r="E57" s="42" t="str">
        <f t="shared" si="2"/>
        <v>FERROL-SAN CIBRAO</v>
      </c>
      <c r="F57" s="42">
        <f t="shared" si="9"/>
        <v>2984</v>
      </c>
      <c r="G57" s="42">
        <f t="shared" si="8"/>
        <v>564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2542</v>
      </c>
      <c r="G58" s="42">
        <f t="shared" si="8"/>
        <v>15577</v>
      </c>
    </row>
    <row r="59" spans="1:7" x14ac:dyDescent="0.25">
      <c r="A59" s="42" t="str">
        <f t="shared" si="3"/>
        <v>SANTA CRUZ DE TENERIFE</v>
      </c>
      <c r="B59" s="41">
        <f t="shared" si="4"/>
        <v>4637915</v>
      </c>
      <c r="C59" s="41">
        <f t="shared" si="5"/>
        <v>4561471</v>
      </c>
      <c r="D59" s="41">
        <f t="shared" si="6"/>
        <v>3</v>
      </c>
      <c r="E59" s="42" t="str">
        <f t="shared" si="2"/>
        <v>GIJON</v>
      </c>
      <c r="F59" s="42">
        <f t="shared" si="9"/>
        <v>1391</v>
      </c>
      <c r="G59" s="42">
        <f t="shared" si="8"/>
        <v>1225</v>
      </c>
    </row>
    <row r="60" spans="1:7" x14ac:dyDescent="0.25">
      <c r="A60" s="42" t="str">
        <f t="shared" si="3"/>
        <v>SANTANDER</v>
      </c>
      <c r="B60" s="41">
        <f t="shared" si="4"/>
        <v>154254</v>
      </c>
      <c r="C60" s="41">
        <f t="shared" si="5"/>
        <v>163398</v>
      </c>
      <c r="D60" s="41">
        <f t="shared" si="6"/>
        <v>14</v>
      </c>
      <c r="E60" s="42" t="str">
        <f t="shared" si="2"/>
        <v>TARRAGONA</v>
      </c>
      <c r="F60" s="42">
        <f t="shared" si="9"/>
        <v>1273</v>
      </c>
      <c r="G60" s="42">
        <f t="shared" si="8"/>
        <v>11719</v>
      </c>
    </row>
    <row r="61" spans="1:7" x14ac:dyDescent="0.25">
      <c r="A61" s="42" t="str">
        <f t="shared" si="3"/>
        <v>SEVILLA</v>
      </c>
      <c r="B61" s="41">
        <f t="shared" si="4"/>
        <v>14472</v>
      </c>
      <c r="C61" s="41">
        <f t="shared" si="5"/>
        <v>11788</v>
      </c>
      <c r="D61" s="41">
        <f t="shared" si="6"/>
        <v>18</v>
      </c>
      <c r="E61" s="42" t="str">
        <f t="shared" si="2"/>
        <v>HUELVA</v>
      </c>
      <c r="F61" s="42">
        <f t="shared" si="9"/>
        <v>414</v>
      </c>
      <c r="G61" s="42">
        <f t="shared" si="8"/>
        <v>781</v>
      </c>
    </row>
    <row r="62" spans="1:7" x14ac:dyDescent="0.25">
      <c r="A62" s="42" t="str">
        <f t="shared" si="3"/>
        <v>TARRAGONA</v>
      </c>
      <c r="B62" s="41">
        <f t="shared" si="4"/>
        <v>1273</v>
      </c>
      <c r="C62" s="41">
        <f t="shared" si="5"/>
        <v>11719</v>
      </c>
      <c r="D62" s="41">
        <f t="shared" si="6"/>
        <v>23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345063</v>
      </c>
      <c r="C63" s="41">
        <f t="shared" si="5"/>
        <v>335803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129268</v>
      </c>
      <c r="C64" s="41">
        <f t="shared" si="5"/>
        <v>131536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6927</v>
      </c>
      <c r="C65" s="41">
        <f t="shared" si="5"/>
        <v>3585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L6" sqref="L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1932</v>
      </c>
      <c r="C7" s="9">
        <v>2609</v>
      </c>
      <c r="D7" s="9">
        <v>33757</v>
      </c>
      <c r="E7" s="9">
        <v>39988</v>
      </c>
      <c r="F7" s="10">
        <f>((E7*100)/D7)-100</f>
        <v>18.45839381461623</v>
      </c>
      <c r="G7" s="1"/>
      <c r="H7" s="1"/>
      <c r="I7" s="1"/>
    </row>
    <row r="8" spans="1:12" x14ac:dyDescent="0.25">
      <c r="A8" s="11" t="s">
        <v>42</v>
      </c>
      <c r="B8" s="12">
        <v>2891</v>
      </c>
      <c r="C8" s="12">
        <v>1146</v>
      </c>
      <c r="D8" s="12">
        <v>36253</v>
      </c>
      <c r="E8" s="12">
        <v>51527</v>
      </c>
      <c r="F8" s="13">
        <f t="shared" ref="F8:F35" si="0">((E8*100)/D8)-100</f>
        <v>42.131685653601068</v>
      </c>
      <c r="G8" s="1"/>
      <c r="H8" s="1"/>
      <c r="I8" s="1"/>
    </row>
    <row r="9" spans="1:12" x14ac:dyDescent="0.25">
      <c r="A9" s="8" t="s">
        <v>43</v>
      </c>
      <c r="B9" s="9">
        <v>0</v>
      </c>
      <c r="C9" s="9">
        <v>769</v>
      </c>
      <c r="D9" s="9">
        <v>43624</v>
      </c>
      <c r="E9" s="9">
        <v>29801</v>
      </c>
      <c r="F9" s="10">
        <f t="shared" si="0"/>
        <v>-31.68668622776454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0</v>
      </c>
      <c r="E11" s="9">
        <v>78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46</v>
      </c>
      <c r="B12" s="12">
        <v>4883</v>
      </c>
      <c r="C12" s="12">
        <v>6007</v>
      </c>
      <c r="D12" s="12">
        <v>128680</v>
      </c>
      <c r="E12" s="12">
        <v>171938</v>
      </c>
      <c r="F12" s="13">
        <f t="shared" si="0"/>
        <v>33.616723655579733</v>
      </c>
      <c r="G12" s="1"/>
      <c r="H12" s="1"/>
      <c r="I12" s="1"/>
    </row>
    <row r="13" spans="1:12" x14ac:dyDescent="0.25">
      <c r="A13" s="8" t="s">
        <v>47</v>
      </c>
      <c r="B13" s="9">
        <v>9953</v>
      </c>
      <c r="C13" s="9">
        <v>2266</v>
      </c>
      <c r="D13" s="9">
        <v>1056675</v>
      </c>
      <c r="E13" s="9">
        <v>1060060</v>
      </c>
      <c r="F13" s="10">
        <f t="shared" si="0"/>
        <v>0.32034447677857258</v>
      </c>
      <c r="G13" s="1"/>
      <c r="H13" s="1"/>
      <c r="I13" s="1"/>
    </row>
    <row r="14" spans="1:12" x14ac:dyDescent="0.25">
      <c r="A14" s="11" t="s">
        <v>48</v>
      </c>
      <c r="B14" s="12">
        <v>21773</v>
      </c>
      <c r="C14" s="12">
        <v>25789</v>
      </c>
      <c r="D14" s="12">
        <v>1224575</v>
      </c>
      <c r="E14" s="12">
        <v>1402643</v>
      </c>
      <c r="F14" s="13">
        <f t="shared" si="0"/>
        <v>14.54120817426454</v>
      </c>
      <c r="G14" s="1"/>
      <c r="H14" s="1"/>
      <c r="I14" s="1"/>
    </row>
    <row r="15" spans="1:12" x14ac:dyDescent="0.25">
      <c r="A15" s="8" t="s">
        <v>49</v>
      </c>
      <c r="B15" s="9">
        <v>0</v>
      </c>
      <c r="C15" s="9">
        <v>0</v>
      </c>
      <c r="D15" s="9">
        <v>65739</v>
      </c>
      <c r="E15" s="9">
        <v>16645</v>
      </c>
      <c r="F15" s="10">
        <f t="shared" si="0"/>
        <v>-74.680174629976122</v>
      </c>
      <c r="G15" s="1"/>
      <c r="H15" s="1"/>
      <c r="I15" s="1"/>
    </row>
    <row r="16" spans="1:12" x14ac:dyDescent="0.25">
      <c r="A16" s="11" t="s">
        <v>50</v>
      </c>
      <c r="B16" s="12">
        <v>391</v>
      </c>
      <c r="C16" s="12">
        <v>2087</v>
      </c>
      <c r="D16" s="12">
        <v>29073</v>
      </c>
      <c r="E16" s="12">
        <v>29337</v>
      </c>
      <c r="F16" s="13">
        <f t="shared" si="0"/>
        <v>0.90805902383654313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0</v>
      </c>
      <c r="D18" s="12">
        <v>6478</v>
      </c>
      <c r="E18" s="12">
        <v>1840</v>
      </c>
      <c r="F18" s="13">
        <f t="shared" si="0"/>
        <v>-71.596171657919115</v>
      </c>
      <c r="G18" s="1"/>
      <c r="H18" s="1"/>
      <c r="I18" s="1"/>
    </row>
    <row r="19" spans="1:9" x14ac:dyDescent="0.25">
      <c r="A19" s="8" t="s">
        <v>53</v>
      </c>
      <c r="B19" s="9">
        <v>564</v>
      </c>
      <c r="C19" s="9">
        <v>559</v>
      </c>
      <c r="D19" s="9">
        <v>564</v>
      </c>
      <c r="E19" s="9">
        <v>2984</v>
      </c>
      <c r="F19" s="10">
        <f t="shared" si="0"/>
        <v>429.07801418439715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1225</v>
      </c>
      <c r="E20" s="12">
        <v>1391</v>
      </c>
      <c r="F20" s="13">
        <f t="shared" si="0"/>
        <v>13.551020408163268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781</v>
      </c>
      <c r="E21" s="9">
        <v>414</v>
      </c>
      <c r="F21" s="18">
        <f t="shared" si="0"/>
        <v>-46.991037131882202</v>
      </c>
      <c r="G21" s="1"/>
      <c r="H21" s="1"/>
      <c r="I21" s="1"/>
    </row>
    <row r="22" spans="1:9" x14ac:dyDescent="0.25">
      <c r="A22" s="11" t="s">
        <v>56</v>
      </c>
      <c r="B22" s="12">
        <v>54854</v>
      </c>
      <c r="C22" s="12">
        <v>39050</v>
      </c>
      <c r="D22" s="12">
        <v>423105</v>
      </c>
      <c r="E22" s="12">
        <v>362305</v>
      </c>
      <c r="F22" s="13">
        <f t="shared" si="0"/>
        <v>-14.369955448411147</v>
      </c>
      <c r="G22" s="1"/>
      <c r="H22" s="1"/>
      <c r="I22" s="1"/>
    </row>
    <row r="23" spans="1:9" x14ac:dyDescent="0.25">
      <c r="A23" s="8" t="s">
        <v>57</v>
      </c>
      <c r="B23" s="9">
        <v>5943</v>
      </c>
      <c r="C23" s="9">
        <v>26638</v>
      </c>
      <c r="D23" s="9">
        <v>204535</v>
      </c>
      <c r="E23" s="9">
        <v>222280</v>
      </c>
      <c r="F23" s="10">
        <f t="shared" si="0"/>
        <v>8.6757767619233874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1483</v>
      </c>
      <c r="E25" s="9">
        <v>960</v>
      </c>
      <c r="F25" s="10">
        <f t="shared" si="0"/>
        <v>-35.26635198921106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15577</v>
      </c>
      <c r="E26" s="12">
        <v>2542</v>
      </c>
      <c r="F26" s="13">
        <f t="shared" si="0"/>
        <v>-83.681068241638314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71495</v>
      </c>
      <c r="C28" s="12">
        <v>60571</v>
      </c>
      <c r="D28" s="12">
        <v>503518</v>
      </c>
      <c r="E28" s="12">
        <v>446355</v>
      </c>
      <c r="F28" s="13">
        <f t="shared" si="0"/>
        <v>-11.352722246275206</v>
      </c>
      <c r="G28" s="1"/>
      <c r="H28" s="1"/>
      <c r="I28" s="1"/>
    </row>
    <row r="29" spans="1:9" x14ac:dyDescent="0.25">
      <c r="A29" s="8" t="s">
        <v>63</v>
      </c>
      <c r="B29" s="9">
        <v>1288</v>
      </c>
      <c r="C29" s="9">
        <v>0</v>
      </c>
      <c r="D29" s="9">
        <v>5631</v>
      </c>
      <c r="E29" s="9">
        <v>6031</v>
      </c>
      <c r="F29" s="10">
        <f t="shared" si="0"/>
        <v>7.1035340081690634</v>
      </c>
      <c r="G29" s="1"/>
      <c r="H29" s="1"/>
      <c r="I29" s="1"/>
    </row>
    <row r="30" spans="1:9" x14ac:dyDescent="0.25">
      <c r="A30" s="11" t="s">
        <v>64</v>
      </c>
      <c r="B30" s="12">
        <v>932</v>
      </c>
      <c r="C30" s="12">
        <v>680</v>
      </c>
      <c r="D30" s="12">
        <v>11788</v>
      </c>
      <c r="E30" s="12">
        <v>14472</v>
      </c>
      <c r="F30" s="13">
        <f t="shared" si="0"/>
        <v>22.768917543264337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11719</v>
      </c>
      <c r="E31" s="9">
        <v>1273</v>
      </c>
      <c r="F31" s="10">
        <f t="shared" si="0"/>
        <v>-89.137298404300708</v>
      </c>
      <c r="G31" s="1"/>
      <c r="H31" s="1"/>
      <c r="I31" s="1"/>
    </row>
    <row r="32" spans="1:9" x14ac:dyDescent="0.25">
      <c r="A32" s="11" t="s">
        <v>66</v>
      </c>
      <c r="B32" s="12">
        <v>2743</v>
      </c>
      <c r="C32" s="12">
        <v>0</v>
      </c>
      <c r="D32" s="12">
        <v>106724</v>
      </c>
      <c r="E32" s="12">
        <v>88170</v>
      </c>
      <c r="F32" s="13">
        <f t="shared" si="0"/>
        <v>-17.385030546081481</v>
      </c>
      <c r="G32" s="1"/>
      <c r="H32" s="1"/>
      <c r="I32" s="1"/>
    </row>
    <row r="33" spans="1:9" x14ac:dyDescent="0.25">
      <c r="A33" s="8" t="s">
        <v>67</v>
      </c>
      <c r="B33" s="9">
        <v>6530</v>
      </c>
      <c r="C33" s="9">
        <v>2317</v>
      </c>
      <c r="D33" s="9">
        <v>131536</v>
      </c>
      <c r="E33" s="9">
        <v>129268</v>
      </c>
      <c r="F33" s="10">
        <f t="shared" si="0"/>
        <v>-1.7242427928475905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457</v>
      </c>
      <c r="D34" s="12">
        <v>3585</v>
      </c>
      <c r="E34" s="12">
        <v>6927</v>
      </c>
      <c r="F34" s="13">
        <f t="shared" si="0"/>
        <v>93.221757322175733</v>
      </c>
      <c r="G34" s="1"/>
      <c r="H34" s="1"/>
      <c r="I34" s="1"/>
    </row>
    <row r="35" spans="1:9" x14ac:dyDescent="0.25">
      <c r="A35" s="14" t="s">
        <v>69</v>
      </c>
      <c r="B35" s="15">
        <f>SUM(B7:B34)</f>
        <v>186172</v>
      </c>
      <c r="C35" s="15">
        <f t="shared" ref="C35:E35" si="1">SUM(C7:C34)</f>
        <v>170945</v>
      </c>
      <c r="D35" s="15">
        <f t="shared" si="1"/>
        <v>4046625</v>
      </c>
      <c r="E35" s="15">
        <f t="shared" si="1"/>
        <v>4089229</v>
      </c>
      <c r="F35" s="16">
        <f t="shared" si="0"/>
        <v>1.0528279739288848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39988</v>
      </c>
      <c r="C38" s="41">
        <f>D7</f>
        <v>33757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1402643</v>
      </c>
      <c r="G38" s="42">
        <f>LOOKUP(E38,$A$38:$A$65,$C$38:$C$65)</f>
        <v>1224575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51527</v>
      </c>
      <c r="C39" s="41">
        <f t="shared" ref="C39:C65" si="5">D8</f>
        <v>36253</v>
      </c>
      <c r="D39" s="41">
        <f t="shared" ref="D39:D65" si="6">_xlfn.RANK.EQ(B39,$B$38:$B$65)+COUNTIF($B$38:$B$65,B39)-1</f>
        <v>9</v>
      </c>
      <c r="E39" s="42" t="str">
        <f t="shared" si="2"/>
        <v>BALEARES</v>
      </c>
      <c r="F39" s="42">
        <f t="shared" ref="F39:F54" si="7">LOOKUP(E39,$A$38:$A$65,$B$38:$B$65)</f>
        <v>1060060</v>
      </c>
      <c r="G39" s="42">
        <f t="shared" ref="G39:G65" si="8">LOOKUP(E39,$A$38:$A$65,$C$38:$C$65)</f>
        <v>1056675</v>
      </c>
    </row>
    <row r="40" spans="1:9" x14ac:dyDescent="0.25">
      <c r="A40" s="42" t="str">
        <f t="shared" si="3"/>
        <v>ALMERIA</v>
      </c>
      <c r="B40" s="41">
        <f t="shared" si="4"/>
        <v>29801</v>
      </c>
      <c r="C40" s="41">
        <f t="shared" si="5"/>
        <v>43624</v>
      </c>
      <c r="D40" s="41">
        <f t="shared" si="6"/>
        <v>11</v>
      </c>
      <c r="E40" s="42" t="str">
        <f t="shared" si="2"/>
        <v>SANTA CRUZ DE TENERIFE</v>
      </c>
      <c r="F40" s="42">
        <f t="shared" si="7"/>
        <v>446355</v>
      </c>
      <c r="G40" s="42">
        <f t="shared" si="8"/>
        <v>503518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362305</v>
      </c>
      <c r="G41" s="42">
        <f t="shared" si="8"/>
        <v>423105</v>
      </c>
    </row>
    <row r="42" spans="1:9" x14ac:dyDescent="0.25">
      <c r="A42" s="42" t="str">
        <f t="shared" si="3"/>
        <v>BAHIA DE ALGECIRAS</v>
      </c>
      <c r="B42" s="41">
        <f t="shared" si="4"/>
        <v>78</v>
      </c>
      <c r="C42" s="41">
        <f t="shared" si="5"/>
        <v>0</v>
      </c>
      <c r="D42" s="41">
        <f t="shared" si="6"/>
        <v>24</v>
      </c>
      <c r="E42" s="42" t="str">
        <f t="shared" si="2"/>
        <v>MALAGA</v>
      </c>
      <c r="F42" s="42">
        <f t="shared" si="7"/>
        <v>222280</v>
      </c>
      <c r="G42" s="42">
        <f t="shared" si="8"/>
        <v>204535</v>
      </c>
    </row>
    <row r="43" spans="1:9" x14ac:dyDescent="0.25">
      <c r="A43" s="42" t="str">
        <f t="shared" si="3"/>
        <v>BAHIA DE CADIZ</v>
      </c>
      <c r="B43" s="41">
        <f t="shared" si="4"/>
        <v>171938</v>
      </c>
      <c r="C43" s="41">
        <f t="shared" si="5"/>
        <v>128680</v>
      </c>
      <c r="D43" s="41">
        <f t="shared" si="6"/>
        <v>6</v>
      </c>
      <c r="E43" s="42" t="str">
        <f t="shared" si="2"/>
        <v>BAHIA DE CADIZ</v>
      </c>
      <c r="F43" s="42">
        <f t="shared" si="7"/>
        <v>171938</v>
      </c>
      <c r="G43" s="42">
        <f t="shared" si="8"/>
        <v>128680</v>
      </c>
    </row>
    <row r="44" spans="1:9" x14ac:dyDescent="0.25">
      <c r="A44" s="42" t="str">
        <f t="shared" si="3"/>
        <v>BALEARES</v>
      </c>
      <c r="B44" s="41">
        <f t="shared" si="4"/>
        <v>1060060</v>
      </c>
      <c r="C44" s="41">
        <f t="shared" si="5"/>
        <v>1056675</v>
      </c>
      <c r="D44" s="41">
        <f t="shared" si="6"/>
        <v>2</v>
      </c>
      <c r="E44" s="42" t="str">
        <f t="shared" si="2"/>
        <v>VIGO</v>
      </c>
      <c r="F44" s="42">
        <f t="shared" si="7"/>
        <v>129268</v>
      </c>
      <c r="G44" s="42">
        <f t="shared" si="8"/>
        <v>131536</v>
      </c>
    </row>
    <row r="45" spans="1:9" x14ac:dyDescent="0.25">
      <c r="A45" s="42" t="str">
        <f t="shared" si="3"/>
        <v>BARCELONA</v>
      </c>
      <c r="B45" s="41">
        <f t="shared" si="4"/>
        <v>1402643</v>
      </c>
      <c r="C45" s="41">
        <f t="shared" si="5"/>
        <v>1224575</v>
      </c>
      <c r="D45" s="41">
        <f t="shared" si="6"/>
        <v>1</v>
      </c>
      <c r="E45" s="42" t="str">
        <f t="shared" si="2"/>
        <v>VALENCIA</v>
      </c>
      <c r="F45" s="42">
        <f t="shared" si="7"/>
        <v>88170</v>
      </c>
      <c r="G45" s="42">
        <f t="shared" si="8"/>
        <v>106724</v>
      </c>
    </row>
    <row r="46" spans="1:9" x14ac:dyDescent="0.25">
      <c r="A46" s="42" t="str">
        <f t="shared" si="3"/>
        <v>BILBAO</v>
      </c>
      <c r="B46" s="41">
        <f t="shared" si="4"/>
        <v>16645</v>
      </c>
      <c r="C46" s="41">
        <f t="shared" si="5"/>
        <v>65739</v>
      </c>
      <c r="D46" s="41">
        <f t="shared" si="6"/>
        <v>13</v>
      </c>
      <c r="E46" s="42" t="str">
        <f t="shared" si="2"/>
        <v>ALICANTE</v>
      </c>
      <c r="F46" s="42">
        <f t="shared" si="7"/>
        <v>51527</v>
      </c>
      <c r="G46" s="42">
        <f t="shared" si="8"/>
        <v>36253</v>
      </c>
    </row>
    <row r="47" spans="1:9" x14ac:dyDescent="0.25">
      <c r="A47" s="42" t="str">
        <f t="shared" si="3"/>
        <v>CARTAGENA</v>
      </c>
      <c r="B47" s="41">
        <f t="shared" si="4"/>
        <v>29337</v>
      </c>
      <c r="C47" s="41">
        <f t="shared" si="5"/>
        <v>29073</v>
      </c>
      <c r="D47" s="41">
        <f t="shared" si="6"/>
        <v>12</v>
      </c>
      <c r="E47" s="42" t="str">
        <f t="shared" si="2"/>
        <v>A CORUÑA</v>
      </c>
      <c r="F47" s="42">
        <f t="shared" si="7"/>
        <v>39988</v>
      </c>
      <c r="G47" s="42">
        <f t="shared" si="8"/>
        <v>33757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ALMERIA</v>
      </c>
      <c r="F48" s="42">
        <f t="shared" si="7"/>
        <v>29801</v>
      </c>
      <c r="G48" s="42">
        <f t="shared" si="8"/>
        <v>43624</v>
      </c>
    </row>
    <row r="49" spans="1:7" x14ac:dyDescent="0.25">
      <c r="A49" s="42" t="str">
        <f t="shared" si="3"/>
        <v>CEUTA</v>
      </c>
      <c r="B49" s="41">
        <f t="shared" si="4"/>
        <v>1840</v>
      </c>
      <c r="C49" s="41">
        <f t="shared" si="5"/>
        <v>6478</v>
      </c>
      <c r="D49" s="41">
        <f t="shared" si="6"/>
        <v>19</v>
      </c>
      <c r="E49" s="42" t="str">
        <f t="shared" si="2"/>
        <v>CARTAGENA</v>
      </c>
      <c r="F49" s="42">
        <f t="shared" si="7"/>
        <v>29337</v>
      </c>
      <c r="G49" s="42">
        <f t="shared" si="8"/>
        <v>29073</v>
      </c>
    </row>
    <row r="50" spans="1:7" x14ac:dyDescent="0.25">
      <c r="A50" s="42" t="str">
        <f t="shared" si="3"/>
        <v>FERROL-SAN CIBRAO</v>
      </c>
      <c r="B50" s="41">
        <f t="shared" si="4"/>
        <v>2984</v>
      </c>
      <c r="C50" s="41">
        <f t="shared" si="5"/>
        <v>564</v>
      </c>
      <c r="D50" s="41">
        <f t="shared" si="6"/>
        <v>17</v>
      </c>
      <c r="E50" s="42" t="str">
        <f t="shared" si="2"/>
        <v>BILBAO</v>
      </c>
      <c r="F50" s="42">
        <f t="shared" si="7"/>
        <v>16645</v>
      </c>
      <c r="G50" s="42">
        <f t="shared" si="8"/>
        <v>65739</v>
      </c>
    </row>
    <row r="51" spans="1:7" x14ac:dyDescent="0.25">
      <c r="A51" s="42" t="str">
        <f t="shared" si="3"/>
        <v>GIJON</v>
      </c>
      <c r="B51" s="41">
        <f t="shared" si="4"/>
        <v>1391</v>
      </c>
      <c r="C51" s="41">
        <f t="shared" si="5"/>
        <v>1225</v>
      </c>
      <c r="D51" s="41">
        <f t="shared" si="6"/>
        <v>20</v>
      </c>
      <c r="E51" s="42" t="str">
        <f t="shared" si="2"/>
        <v>SEVILLA</v>
      </c>
      <c r="F51" s="42">
        <f t="shared" si="7"/>
        <v>14472</v>
      </c>
      <c r="G51" s="42">
        <f t="shared" si="8"/>
        <v>11788</v>
      </c>
    </row>
    <row r="52" spans="1:7" x14ac:dyDescent="0.25">
      <c r="A52" s="42" t="str">
        <f t="shared" si="3"/>
        <v>HUELVA</v>
      </c>
      <c r="B52" s="41">
        <f t="shared" si="4"/>
        <v>414</v>
      </c>
      <c r="C52" s="41">
        <f t="shared" si="5"/>
        <v>781</v>
      </c>
      <c r="D52" s="41">
        <f t="shared" si="6"/>
        <v>23</v>
      </c>
      <c r="E52" s="42" t="str">
        <f t="shared" si="2"/>
        <v>VILAGARCIA</v>
      </c>
      <c r="F52" s="42">
        <f t="shared" si="7"/>
        <v>6927</v>
      </c>
      <c r="G52" s="42">
        <f t="shared" si="8"/>
        <v>3585</v>
      </c>
    </row>
    <row r="53" spans="1:7" x14ac:dyDescent="0.25">
      <c r="A53" s="42" t="str">
        <f t="shared" si="3"/>
        <v>LAS PALMAS</v>
      </c>
      <c r="B53" s="41">
        <f t="shared" si="4"/>
        <v>362305</v>
      </c>
      <c r="C53" s="41">
        <f t="shared" si="5"/>
        <v>423105</v>
      </c>
      <c r="D53" s="41">
        <f t="shared" si="6"/>
        <v>4</v>
      </c>
      <c r="E53" s="42" t="str">
        <f t="shared" si="2"/>
        <v>SANTANDER</v>
      </c>
      <c r="F53" s="42">
        <f t="shared" si="7"/>
        <v>6031</v>
      </c>
      <c r="G53" s="42">
        <f t="shared" si="8"/>
        <v>5631</v>
      </c>
    </row>
    <row r="54" spans="1:7" x14ac:dyDescent="0.25">
      <c r="A54" s="42" t="str">
        <f t="shared" si="3"/>
        <v>MALAGA</v>
      </c>
      <c r="B54" s="41">
        <f t="shared" si="4"/>
        <v>222280</v>
      </c>
      <c r="C54" s="41">
        <f t="shared" si="5"/>
        <v>204535</v>
      </c>
      <c r="D54" s="41">
        <f t="shared" si="6"/>
        <v>5</v>
      </c>
      <c r="E54" s="42" t="str">
        <f t="shared" si="2"/>
        <v>FERROL-SAN CIBRAO</v>
      </c>
      <c r="F54" s="42">
        <f t="shared" si="7"/>
        <v>2984</v>
      </c>
      <c r="G54" s="42">
        <f t="shared" si="8"/>
        <v>564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MOTRIL</v>
      </c>
      <c r="F55" s="42">
        <f t="shared" ref="F55:F65" si="9">LOOKUP(E55,$A$38:$A$65,$B$38:$B$65)</f>
        <v>2542</v>
      </c>
      <c r="G55" s="42">
        <f t="shared" si="8"/>
        <v>15577</v>
      </c>
    </row>
    <row r="56" spans="1:7" x14ac:dyDescent="0.25">
      <c r="A56" s="42" t="str">
        <f t="shared" si="3"/>
        <v>MELILLA</v>
      </c>
      <c r="B56" s="41">
        <f t="shared" si="4"/>
        <v>960</v>
      </c>
      <c r="C56" s="41">
        <f t="shared" si="5"/>
        <v>1483</v>
      </c>
      <c r="D56" s="41">
        <f t="shared" si="6"/>
        <v>22</v>
      </c>
      <c r="E56" s="42" t="str">
        <f t="shared" si="2"/>
        <v>CEUTA</v>
      </c>
      <c r="F56" s="42">
        <f t="shared" si="9"/>
        <v>1840</v>
      </c>
      <c r="G56" s="42">
        <f t="shared" si="8"/>
        <v>6478</v>
      </c>
    </row>
    <row r="57" spans="1:7" x14ac:dyDescent="0.25">
      <c r="A57" s="42" t="str">
        <f t="shared" si="3"/>
        <v>MOTRIL</v>
      </c>
      <c r="B57" s="41">
        <f t="shared" si="4"/>
        <v>2542</v>
      </c>
      <c r="C57" s="41">
        <f t="shared" si="5"/>
        <v>15577</v>
      </c>
      <c r="D57" s="41">
        <f t="shared" si="6"/>
        <v>18</v>
      </c>
      <c r="E57" s="42" t="str">
        <f t="shared" si="2"/>
        <v>GIJON</v>
      </c>
      <c r="F57" s="42">
        <f t="shared" si="9"/>
        <v>1391</v>
      </c>
      <c r="G57" s="42">
        <f t="shared" si="8"/>
        <v>1225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TARRAGONA</v>
      </c>
      <c r="F58" s="42">
        <f t="shared" si="9"/>
        <v>1273</v>
      </c>
      <c r="G58" s="42">
        <f t="shared" si="8"/>
        <v>11719</v>
      </c>
    </row>
    <row r="59" spans="1:7" x14ac:dyDescent="0.25">
      <c r="A59" s="42" t="str">
        <f t="shared" si="3"/>
        <v>SANTA CRUZ DE TENERIFE</v>
      </c>
      <c r="B59" s="41">
        <f t="shared" si="4"/>
        <v>446355</v>
      </c>
      <c r="C59" s="41">
        <f t="shared" si="5"/>
        <v>503518</v>
      </c>
      <c r="D59" s="41">
        <f t="shared" si="6"/>
        <v>3</v>
      </c>
      <c r="E59" s="42" t="str">
        <f t="shared" si="2"/>
        <v>MELILLA</v>
      </c>
      <c r="F59" s="42">
        <f t="shared" si="9"/>
        <v>960</v>
      </c>
      <c r="G59" s="42">
        <f t="shared" si="8"/>
        <v>1483</v>
      </c>
    </row>
    <row r="60" spans="1:7" x14ac:dyDescent="0.25">
      <c r="A60" s="42" t="str">
        <f t="shared" si="3"/>
        <v>SANTANDER</v>
      </c>
      <c r="B60" s="41">
        <f t="shared" si="4"/>
        <v>6031</v>
      </c>
      <c r="C60" s="41">
        <f t="shared" si="5"/>
        <v>5631</v>
      </c>
      <c r="D60" s="41">
        <f t="shared" si="6"/>
        <v>16</v>
      </c>
      <c r="E60" s="42" t="str">
        <f t="shared" si="2"/>
        <v>HUELVA</v>
      </c>
      <c r="F60" s="42">
        <f t="shared" si="9"/>
        <v>414</v>
      </c>
      <c r="G60" s="42">
        <f t="shared" si="8"/>
        <v>781</v>
      </c>
    </row>
    <row r="61" spans="1:7" x14ac:dyDescent="0.25">
      <c r="A61" s="42" t="str">
        <f t="shared" si="3"/>
        <v>SEVILLA</v>
      </c>
      <c r="B61" s="41">
        <f t="shared" si="4"/>
        <v>14472</v>
      </c>
      <c r="C61" s="41">
        <f t="shared" si="5"/>
        <v>11788</v>
      </c>
      <c r="D61" s="41">
        <f t="shared" si="6"/>
        <v>14</v>
      </c>
      <c r="E61" s="42" t="str">
        <f t="shared" si="2"/>
        <v>BAHIA DE ALGECIRAS</v>
      </c>
      <c r="F61" s="42">
        <f t="shared" si="9"/>
        <v>78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1273</v>
      </c>
      <c r="C62" s="41">
        <f t="shared" si="5"/>
        <v>11719</v>
      </c>
      <c r="D62" s="41">
        <f t="shared" si="6"/>
        <v>21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88170</v>
      </c>
      <c r="C63" s="41">
        <f t="shared" si="5"/>
        <v>106724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129268</v>
      </c>
      <c r="C64" s="41">
        <f t="shared" si="5"/>
        <v>131536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6927</v>
      </c>
      <c r="C65" s="41">
        <f t="shared" si="5"/>
        <v>3585</v>
      </c>
      <c r="D65" s="41">
        <f t="shared" si="6"/>
        <v>15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L6" sqref="L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2721</v>
      </c>
      <c r="C8" s="12">
        <v>3607</v>
      </c>
      <c r="D8" s="12">
        <v>53283</v>
      </c>
      <c r="E8" s="12">
        <v>67977</v>
      </c>
      <c r="F8" s="13">
        <f t="shared" ref="F8:F35" si="0">((E8*100)/D8)-100</f>
        <v>27.577276054276226</v>
      </c>
      <c r="G8" s="1"/>
      <c r="H8" s="1"/>
      <c r="I8" s="1"/>
    </row>
    <row r="9" spans="1:12" x14ac:dyDescent="0.25">
      <c r="A9" s="8" t="s">
        <v>43</v>
      </c>
      <c r="B9" s="9">
        <v>12832</v>
      </c>
      <c r="C9" s="9">
        <v>15341</v>
      </c>
      <c r="D9" s="9">
        <v>258991</v>
      </c>
      <c r="E9" s="9">
        <v>248691</v>
      </c>
      <c r="F9" s="10">
        <f t="shared" si="0"/>
        <v>-3.9769721727782041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6776</v>
      </c>
      <c r="C11" s="9">
        <v>103842</v>
      </c>
      <c r="D11" s="9">
        <v>1009084</v>
      </c>
      <c r="E11" s="9">
        <v>1122893</v>
      </c>
      <c r="F11" s="10">
        <f t="shared" si="0"/>
        <v>11.278446591165846</v>
      </c>
      <c r="G11" s="1"/>
      <c r="H11" s="1"/>
      <c r="I11" s="1"/>
    </row>
    <row r="12" spans="1:12" x14ac:dyDescent="0.25">
      <c r="A12" s="11" t="s">
        <v>46</v>
      </c>
      <c r="B12" s="12">
        <v>1077</v>
      </c>
      <c r="C12" s="12">
        <v>1010</v>
      </c>
      <c r="D12" s="12">
        <v>17593</v>
      </c>
      <c r="E12" s="12">
        <v>17677</v>
      </c>
      <c r="F12" s="13">
        <f t="shared" si="0"/>
        <v>0.47746262718126786</v>
      </c>
      <c r="G12" s="1"/>
      <c r="H12" s="1"/>
      <c r="I12" s="1"/>
    </row>
    <row r="13" spans="1:12" x14ac:dyDescent="0.25">
      <c r="A13" s="8" t="s">
        <v>47</v>
      </c>
      <c r="B13" s="9">
        <v>28464</v>
      </c>
      <c r="C13" s="9">
        <v>33764</v>
      </c>
      <c r="D13" s="9">
        <v>492900</v>
      </c>
      <c r="E13" s="9">
        <v>562637</v>
      </c>
      <c r="F13" s="10">
        <f t="shared" si="0"/>
        <v>14.148305944410637</v>
      </c>
      <c r="G13" s="1"/>
      <c r="H13" s="1"/>
      <c r="I13" s="1"/>
    </row>
    <row r="14" spans="1:12" x14ac:dyDescent="0.25">
      <c r="A14" s="11" t="s">
        <v>48</v>
      </c>
      <c r="B14" s="12">
        <v>10176</v>
      </c>
      <c r="C14" s="12">
        <v>12631</v>
      </c>
      <c r="D14" s="12">
        <v>222845</v>
      </c>
      <c r="E14" s="12">
        <v>253490</v>
      </c>
      <c r="F14" s="13">
        <f t="shared" si="0"/>
        <v>13.751710830397812</v>
      </c>
      <c r="G14" s="1"/>
      <c r="H14" s="1"/>
      <c r="I14" s="1"/>
    </row>
    <row r="15" spans="1:12" x14ac:dyDescent="0.25">
      <c r="A15" s="8" t="s">
        <v>49</v>
      </c>
      <c r="B15" s="9">
        <v>3075</v>
      </c>
      <c r="C15" s="9">
        <v>2771</v>
      </c>
      <c r="D15" s="9">
        <v>47792</v>
      </c>
      <c r="E15" s="9">
        <v>46780</v>
      </c>
      <c r="F15" s="10">
        <f t="shared" si="0"/>
        <v>-2.1175092065617633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27948</v>
      </c>
      <c r="C18" s="12">
        <v>42563</v>
      </c>
      <c r="D18" s="12">
        <v>389088</v>
      </c>
      <c r="E18" s="12">
        <v>441731</v>
      </c>
      <c r="F18" s="13">
        <f t="shared" si="0"/>
        <v>13.529844148367459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3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8606</v>
      </c>
      <c r="C22" s="12">
        <v>9549</v>
      </c>
      <c r="D22" s="12">
        <v>135799</v>
      </c>
      <c r="E22" s="12">
        <v>121755</v>
      </c>
      <c r="F22" s="13">
        <f t="shared" si="0"/>
        <v>-10.341755093925585</v>
      </c>
      <c r="G22" s="1"/>
      <c r="H22" s="1"/>
      <c r="I22" s="1"/>
    </row>
    <row r="23" spans="1:9" x14ac:dyDescent="0.25">
      <c r="A23" s="8" t="s">
        <v>57</v>
      </c>
      <c r="B23" s="9">
        <v>3289</v>
      </c>
      <c r="C23" s="9">
        <v>8156</v>
      </c>
      <c r="D23" s="9">
        <v>36895</v>
      </c>
      <c r="E23" s="9">
        <v>39775</v>
      </c>
      <c r="F23" s="10">
        <f t="shared" si="0"/>
        <v>7.8059357636536078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5671</v>
      </c>
      <c r="C25" s="9">
        <v>7422</v>
      </c>
      <c r="D25" s="9">
        <v>63542</v>
      </c>
      <c r="E25" s="9">
        <v>72988</v>
      </c>
      <c r="F25" s="10">
        <f t="shared" si="0"/>
        <v>14.865758081269078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49315</v>
      </c>
      <c r="C28" s="12">
        <v>63129</v>
      </c>
      <c r="D28" s="12">
        <v>653848</v>
      </c>
      <c r="E28" s="12">
        <v>691489</v>
      </c>
      <c r="F28" s="13">
        <f t="shared" si="0"/>
        <v>5.7568425689151042</v>
      </c>
      <c r="G28" s="1"/>
      <c r="H28" s="1"/>
      <c r="I28" s="1"/>
    </row>
    <row r="29" spans="1:9" x14ac:dyDescent="0.25">
      <c r="A29" s="8" t="s">
        <v>63</v>
      </c>
      <c r="B29" s="9">
        <v>930</v>
      </c>
      <c r="C29" s="9">
        <v>1236</v>
      </c>
      <c r="D29" s="9">
        <v>42915</v>
      </c>
      <c r="E29" s="9">
        <v>41638</v>
      </c>
      <c r="F29" s="10">
        <f t="shared" si="0"/>
        <v>-2.9756495397879519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26</v>
      </c>
      <c r="E30" s="12">
        <v>808</v>
      </c>
      <c r="F30" s="17">
        <f t="shared" si="0"/>
        <v>3007.6923076923076</v>
      </c>
      <c r="G30" s="1"/>
      <c r="H30" s="1"/>
      <c r="I30" s="1"/>
    </row>
    <row r="31" spans="1:9" x14ac:dyDescent="0.25">
      <c r="A31" s="8" t="s">
        <v>65</v>
      </c>
      <c r="B31" s="9">
        <v>1</v>
      </c>
      <c r="C31" s="9">
        <v>0</v>
      </c>
      <c r="D31" s="9">
        <v>0</v>
      </c>
      <c r="E31" s="9">
        <v>0</v>
      </c>
      <c r="F31" s="10" t="e">
        <f t="shared" si="0"/>
        <v>#DIV/0!</v>
      </c>
      <c r="G31" s="1"/>
      <c r="H31" s="1"/>
      <c r="I31" s="1"/>
    </row>
    <row r="32" spans="1:9" x14ac:dyDescent="0.25">
      <c r="A32" s="11" t="s">
        <v>66</v>
      </c>
      <c r="B32" s="12">
        <v>4160</v>
      </c>
      <c r="C32" s="12">
        <v>6633</v>
      </c>
      <c r="D32" s="12">
        <v>56565</v>
      </c>
      <c r="E32" s="12">
        <v>64947</v>
      </c>
      <c r="F32" s="13">
        <f t="shared" si="0"/>
        <v>14.818350570140552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165044</v>
      </c>
      <c r="C35" s="15">
        <f t="shared" ref="C35:E35" si="1">SUM(C7:C34)</f>
        <v>311654</v>
      </c>
      <c r="D35" s="15">
        <f t="shared" si="1"/>
        <v>3481166</v>
      </c>
      <c r="E35" s="15">
        <f t="shared" si="1"/>
        <v>3795276</v>
      </c>
      <c r="F35" s="16">
        <f t="shared" si="0"/>
        <v>9.0231261594534686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1122893</v>
      </c>
      <c r="G38" s="42">
        <f>LOOKUP(E38,$A$38:$A$65,$C$38:$C$65)</f>
        <v>1009084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67977</v>
      </c>
      <c r="C39" s="41">
        <f t="shared" ref="C39:C65" si="5">D8</f>
        <v>53283</v>
      </c>
      <c r="D39" s="41">
        <f t="shared" ref="D39:D65" si="6">_xlfn.RANK.EQ(B39,$B$38:$B$65)+COUNTIF($B$38:$B$65,B39)-1</f>
        <v>9</v>
      </c>
      <c r="E39" s="42" t="str">
        <f t="shared" si="2"/>
        <v>SANTA CRUZ DE TENERIFE</v>
      </c>
      <c r="F39" s="42">
        <f t="shared" ref="F39:F54" si="7">LOOKUP(E39,$A$38:$A$65,$B$38:$B$65)</f>
        <v>691489</v>
      </c>
      <c r="G39" s="42">
        <f t="shared" ref="G39:G65" si="8">LOOKUP(E39,$A$38:$A$65,$C$38:$C$65)</f>
        <v>653848</v>
      </c>
    </row>
    <row r="40" spans="1:9" x14ac:dyDescent="0.25">
      <c r="A40" s="42" t="str">
        <f t="shared" si="3"/>
        <v>ALMERIA</v>
      </c>
      <c r="B40" s="41">
        <f t="shared" si="4"/>
        <v>248691</v>
      </c>
      <c r="C40" s="41">
        <f t="shared" si="5"/>
        <v>258991</v>
      </c>
      <c r="D40" s="41">
        <f t="shared" si="6"/>
        <v>6</v>
      </c>
      <c r="E40" s="42" t="str">
        <f t="shared" si="2"/>
        <v>BALEARES</v>
      </c>
      <c r="F40" s="42">
        <f t="shared" si="7"/>
        <v>562637</v>
      </c>
      <c r="G40" s="42">
        <f t="shared" si="8"/>
        <v>492900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441731</v>
      </c>
      <c r="G41" s="42">
        <f t="shared" si="8"/>
        <v>389088</v>
      </c>
    </row>
    <row r="42" spans="1:9" x14ac:dyDescent="0.25">
      <c r="A42" s="42" t="str">
        <f t="shared" si="3"/>
        <v>BAHIA DE ALGECIRAS</v>
      </c>
      <c r="B42" s="41">
        <f t="shared" si="4"/>
        <v>1122893</v>
      </c>
      <c r="C42" s="41">
        <f t="shared" si="5"/>
        <v>1009084</v>
      </c>
      <c r="D42" s="41">
        <f t="shared" si="6"/>
        <v>1</v>
      </c>
      <c r="E42" s="42" t="str">
        <f t="shared" si="2"/>
        <v>BARCELONA</v>
      </c>
      <c r="F42" s="42">
        <f t="shared" si="7"/>
        <v>253490</v>
      </c>
      <c r="G42" s="42">
        <f t="shared" si="8"/>
        <v>222845</v>
      </c>
    </row>
    <row r="43" spans="1:9" x14ac:dyDescent="0.25">
      <c r="A43" s="42" t="str">
        <f t="shared" si="3"/>
        <v>BAHIA DE CADIZ</v>
      </c>
      <c r="B43" s="41">
        <f t="shared" si="4"/>
        <v>17677</v>
      </c>
      <c r="C43" s="41">
        <f t="shared" si="5"/>
        <v>17593</v>
      </c>
      <c r="D43" s="41">
        <f t="shared" si="6"/>
        <v>14</v>
      </c>
      <c r="E43" s="42" t="str">
        <f t="shared" si="2"/>
        <v>ALMERIA</v>
      </c>
      <c r="F43" s="42">
        <f t="shared" si="7"/>
        <v>248691</v>
      </c>
      <c r="G43" s="42">
        <f t="shared" si="8"/>
        <v>258991</v>
      </c>
    </row>
    <row r="44" spans="1:9" x14ac:dyDescent="0.25">
      <c r="A44" s="42" t="str">
        <f t="shared" si="3"/>
        <v>BALEARES</v>
      </c>
      <c r="B44" s="41">
        <f t="shared" si="4"/>
        <v>562637</v>
      </c>
      <c r="C44" s="41">
        <f t="shared" si="5"/>
        <v>492900</v>
      </c>
      <c r="D44" s="41">
        <f t="shared" si="6"/>
        <v>3</v>
      </c>
      <c r="E44" s="42" t="str">
        <f t="shared" si="2"/>
        <v>LAS PALMAS</v>
      </c>
      <c r="F44" s="42">
        <f t="shared" si="7"/>
        <v>121755</v>
      </c>
      <c r="G44" s="42">
        <f t="shared" si="8"/>
        <v>135799</v>
      </c>
    </row>
    <row r="45" spans="1:9" x14ac:dyDescent="0.25">
      <c r="A45" s="42" t="str">
        <f t="shared" si="3"/>
        <v>BARCELONA</v>
      </c>
      <c r="B45" s="41">
        <f t="shared" si="4"/>
        <v>253490</v>
      </c>
      <c r="C45" s="41">
        <f t="shared" si="5"/>
        <v>222845</v>
      </c>
      <c r="D45" s="41">
        <f t="shared" si="6"/>
        <v>5</v>
      </c>
      <c r="E45" s="42" t="str">
        <f t="shared" si="2"/>
        <v>MELILLA</v>
      </c>
      <c r="F45" s="42">
        <f t="shared" si="7"/>
        <v>72988</v>
      </c>
      <c r="G45" s="42">
        <f t="shared" si="8"/>
        <v>63542</v>
      </c>
    </row>
    <row r="46" spans="1:9" x14ac:dyDescent="0.25">
      <c r="A46" s="42" t="str">
        <f t="shared" si="3"/>
        <v>BILBAO</v>
      </c>
      <c r="B46" s="41">
        <f t="shared" si="4"/>
        <v>46780</v>
      </c>
      <c r="C46" s="41">
        <f t="shared" si="5"/>
        <v>47792</v>
      </c>
      <c r="D46" s="41">
        <f t="shared" si="6"/>
        <v>11</v>
      </c>
      <c r="E46" s="42" t="str">
        <f t="shared" si="2"/>
        <v>ALICANTE</v>
      </c>
      <c r="F46" s="42">
        <f t="shared" si="7"/>
        <v>67977</v>
      </c>
      <c r="G46" s="42">
        <f t="shared" si="8"/>
        <v>53283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64947</v>
      </c>
      <c r="G47" s="42">
        <f t="shared" si="8"/>
        <v>56565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BILBAO</v>
      </c>
      <c r="F48" s="42">
        <f t="shared" si="7"/>
        <v>46780</v>
      </c>
      <c r="G48" s="42">
        <f t="shared" si="8"/>
        <v>47792</v>
      </c>
    </row>
    <row r="49" spans="1:7" x14ac:dyDescent="0.25">
      <c r="A49" s="42" t="str">
        <f t="shared" si="3"/>
        <v>CEUTA</v>
      </c>
      <c r="B49" s="41">
        <f t="shared" si="4"/>
        <v>441731</v>
      </c>
      <c r="C49" s="41">
        <f t="shared" si="5"/>
        <v>389088</v>
      </c>
      <c r="D49" s="41">
        <f t="shared" si="6"/>
        <v>4</v>
      </c>
      <c r="E49" s="42" t="str">
        <f t="shared" si="2"/>
        <v>SANTANDER</v>
      </c>
      <c r="F49" s="42">
        <f t="shared" si="7"/>
        <v>41638</v>
      </c>
      <c r="G49" s="42">
        <f t="shared" si="8"/>
        <v>42915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39775</v>
      </c>
      <c r="G50" s="42">
        <f t="shared" si="8"/>
        <v>36895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BAHIA DE CADIZ</v>
      </c>
      <c r="F51" s="42">
        <f t="shared" si="7"/>
        <v>17677</v>
      </c>
      <c r="G51" s="42">
        <f t="shared" si="8"/>
        <v>17593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808</v>
      </c>
      <c r="G52" s="42">
        <f t="shared" si="8"/>
        <v>26</v>
      </c>
    </row>
    <row r="53" spans="1:7" x14ac:dyDescent="0.25">
      <c r="A53" s="42" t="str">
        <f t="shared" si="3"/>
        <v>LAS PALMAS</v>
      </c>
      <c r="B53" s="41">
        <f t="shared" si="4"/>
        <v>121755</v>
      </c>
      <c r="C53" s="41">
        <f t="shared" si="5"/>
        <v>135799</v>
      </c>
      <c r="D53" s="41">
        <f t="shared" si="6"/>
        <v>7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39775</v>
      </c>
      <c r="C54" s="41">
        <f t="shared" si="5"/>
        <v>36895</v>
      </c>
      <c r="D54" s="41">
        <f t="shared" si="6"/>
        <v>13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72988</v>
      </c>
      <c r="C56" s="41">
        <f t="shared" si="5"/>
        <v>63542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691489</v>
      </c>
      <c r="C59" s="41">
        <f t="shared" si="5"/>
        <v>653848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41638</v>
      </c>
      <c r="C60" s="41">
        <f t="shared" si="5"/>
        <v>42915</v>
      </c>
      <c r="D60" s="41">
        <f t="shared" si="6"/>
        <v>12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808</v>
      </c>
      <c r="C61" s="41">
        <f t="shared" si="5"/>
        <v>26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0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64947</v>
      </c>
      <c r="C63" s="41">
        <f t="shared" si="5"/>
        <v>56565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L6" sqref="L6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125</v>
      </c>
      <c r="C7" s="9">
        <v>123</v>
      </c>
      <c r="D7" s="9">
        <v>1378</v>
      </c>
      <c r="E7" s="9">
        <v>1267</v>
      </c>
      <c r="F7" s="10">
        <f>((E7*100)/D7)-100</f>
        <v>-8.0551523947750354</v>
      </c>
      <c r="G7" s="1"/>
      <c r="H7" s="1"/>
      <c r="I7" s="1"/>
    </row>
    <row r="8" spans="1:12" x14ac:dyDescent="0.25">
      <c r="A8" s="11" t="s">
        <v>42</v>
      </c>
      <c r="B8" s="12">
        <v>94</v>
      </c>
      <c r="C8" s="12">
        <v>100</v>
      </c>
      <c r="D8" s="12">
        <v>1338</v>
      </c>
      <c r="E8" s="12">
        <v>1431</v>
      </c>
      <c r="F8" s="13">
        <f t="shared" ref="F8:F35" si="0">((E8*100)/D8)-100</f>
        <v>6.9506726457399139</v>
      </c>
      <c r="G8" s="1"/>
      <c r="H8" s="1"/>
      <c r="I8" s="1"/>
    </row>
    <row r="9" spans="1:12" x14ac:dyDescent="0.25">
      <c r="A9" s="8" t="s">
        <v>43</v>
      </c>
      <c r="B9" s="9">
        <v>138</v>
      </c>
      <c r="C9" s="9">
        <v>174</v>
      </c>
      <c r="D9" s="9">
        <v>2343</v>
      </c>
      <c r="E9" s="9">
        <v>2345</v>
      </c>
      <c r="F9" s="10">
        <f t="shared" si="0"/>
        <v>8.5360648740930856E-2</v>
      </c>
      <c r="G9" s="1"/>
      <c r="H9" s="1"/>
      <c r="I9" s="1"/>
    </row>
    <row r="10" spans="1:12" x14ac:dyDescent="0.25">
      <c r="A10" s="11" t="s">
        <v>44</v>
      </c>
      <c r="B10" s="12">
        <v>93</v>
      </c>
      <c r="C10" s="12">
        <v>72</v>
      </c>
      <c r="D10" s="12">
        <v>914</v>
      </c>
      <c r="E10" s="12">
        <v>1008</v>
      </c>
      <c r="F10" s="13">
        <f t="shared" si="0"/>
        <v>10.284463894967175</v>
      </c>
      <c r="G10" s="1"/>
      <c r="H10" s="1"/>
      <c r="I10" s="1"/>
    </row>
    <row r="11" spans="1:12" x14ac:dyDescent="0.25">
      <c r="A11" s="8" t="s">
        <v>45</v>
      </c>
      <c r="B11" s="9">
        <v>1637</v>
      </c>
      <c r="C11" s="9">
        <v>2045</v>
      </c>
      <c r="D11" s="9">
        <v>22154</v>
      </c>
      <c r="E11" s="9">
        <v>22293</v>
      </c>
      <c r="F11" s="10">
        <f t="shared" si="0"/>
        <v>0.62742619842917691</v>
      </c>
      <c r="G11" s="1"/>
      <c r="H11" s="1"/>
      <c r="I11" s="1"/>
    </row>
    <row r="12" spans="1:12" x14ac:dyDescent="0.25">
      <c r="A12" s="11" t="s">
        <v>46</v>
      </c>
      <c r="B12" s="12">
        <v>163</v>
      </c>
      <c r="C12" s="12">
        <v>137</v>
      </c>
      <c r="D12" s="12">
        <v>1707</v>
      </c>
      <c r="E12" s="12">
        <v>1735</v>
      </c>
      <c r="F12" s="13">
        <f t="shared" si="0"/>
        <v>1.6403046280023403</v>
      </c>
      <c r="G12" s="1"/>
      <c r="H12" s="1"/>
      <c r="I12" s="1"/>
    </row>
    <row r="13" spans="1:12" x14ac:dyDescent="0.25">
      <c r="A13" s="8" t="s">
        <v>47</v>
      </c>
      <c r="B13" s="9">
        <v>682</v>
      </c>
      <c r="C13" s="9">
        <v>680</v>
      </c>
      <c r="D13" s="9">
        <v>10343</v>
      </c>
      <c r="E13" s="9">
        <v>11376</v>
      </c>
      <c r="F13" s="10">
        <f t="shared" si="0"/>
        <v>9.9874311128299382</v>
      </c>
      <c r="G13" s="1"/>
      <c r="H13" s="1"/>
      <c r="I13" s="1"/>
    </row>
    <row r="14" spans="1:12" x14ac:dyDescent="0.25">
      <c r="A14" s="11" t="s">
        <v>48</v>
      </c>
      <c r="B14" s="12">
        <v>672</v>
      </c>
      <c r="C14" s="12">
        <v>670</v>
      </c>
      <c r="D14" s="12">
        <v>8853</v>
      </c>
      <c r="E14" s="12">
        <v>9533</v>
      </c>
      <c r="F14" s="13">
        <f t="shared" si="0"/>
        <v>7.6810120862984235</v>
      </c>
      <c r="G14" s="1"/>
      <c r="H14" s="1"/>
      <c r="I14" s="1"/>
    </row>
    <row r="15" spans="1:12" x14ac:dyDescent="0.25">
      <c r="A15" s="8" t="s">
        <v>49</v>
      </c>
      <c r="B15" s="9">
        <v>340</v>
      </c>
      <c r="C15" s="9">
        <v>307</v>
      </c>
      <c r="D15" s="9">
        <v>3572</v>
      </c>
      <c r="E15" s="9">
        <v>3683</v>
      </c>
      <c r="F15" s="10">
        <f t="shared" si="0"/>
        <v>3.1075027995520657</v>
      </c>
      <c r="G15" s="1"/>
      <c r="H15" s="1"/>
      <c r="I15" s="1"/>
    </row>
    <row r="16" spans="1:12" x14ac:dyDescent="0.25">
      <c r="A16" s="11" t="s">
        <v>50</v>
      </c>
      <c r="B16" s="12">
        <v>168</v>
      </c>
      <c r="C16" s="12">
        <v>140</v>
      </c>
      <c r="D16" s="12">
        <v>1690</v>
      </c>
      <c r="E16" s="12">
        <v>1648</v>
      </c>
      <c r="F16" s="13">
        <f t="shared" si="0"/>
        <v>-2.4852071005917225</v>
      </c>
      <c r="G16" s="1"/>
      <c r="H16" s="1"/>
      <c r="I16" s="1"/>
    </row>
    <row r="17" spans="1:9" x14ac:dyDescent="0.25">
      <c r="A17" s="8" t="s">
        <v>51</v>
      </c>
      <c r="B17" s="9">
        <v>100</v>
      </c>
      <c r="C17" s="9">
        <v>129</v>
      </c>
      <c r="D17" s="9">
        <v>1177</v>
      </c>
      <c r="E17" s="9">
        <v>1308</v>
      </c>
      <c r="F17" s="10">
        <f t="shared" si="0"/>
        <v>11.129991503823277</v>
      </c>
      <c r="G17" s="1"/>
      <c r="H17" s="1"/>
      <c r="I17" s="1"/>
    </row>
    <row r="18" spans="1:9" x14ac:dyDescent="0.25">
      <c r="A18" s="11" t="s">
        <v>52</v>
      </c>
      <c r="B18" s="12">
        <v>697</v>
      </c>
      <c r="C18" s="12">
        <v>1014</v>
      </c>
      <c r="D18" s="12">
        <v>8506</v>
      </c>
      <c r="E18" s="12">
        <v>10190</v>
      </c>
      <c r="F18" s="13">
        <f t="shared" si="0"/>
        <v>19.797789795438518</v>
      </c>
      <c r="G18" s="1"/>
      <c r="H18" s="1"/>
      <c r="I18" s="1"/>
    </row>
    <row r="19" spans="1:9" x14ac:dyDescent="0.25">
      <c r="A19" s="8" t="s">
        <v>53</v>
      </c>
      <c r="B19" s="9">
        <v>115</v>
      </c>
      <c r="C19" s="9">
        <v>99</v>
      </c>
      <c r="D19" s="9">
        <v>1063</v>
      </c>
      <c r="E19" s="9">
        <v>1117</v>
      </c>
      <c r="F19" s="10">
        <f t="shared" si="0"/>
        <v>5.0799623706491133</v>
      </c>
      <c r="G19" s="1"/>
      <c r="H19" s="1"/>
      <c r="I19" s="1"/>
    </row>
    <row r="20" spans="1:9" x14ac:dyDescent="0.25">
      <c r="A20" s="11" t="s">
        <v>54</v>
      </c>
      <c r="B20" s="12">
        <v>87</v>
      </c>
      <c r="C20" s="12">
        <v>85</v>
      </c>
      <c r="D20" s="12">
        <v>1017</v>
      </c>
      <c r="E20" s="12">
        <v>1009</v>
      </c>
      <c r="F20" s="13">
        <f t="shared" si="0"/>
        <v>-0.78662733529989737</v>
      </c>
      <c r="G20" s="1"/>
      <c r="H20" s="1"/>
      <c r="I20" s="1"/>
    </row>
    <row r="21" spans="1:9" x14ac:dyDescent="0.25">
      <c r="A21" s="8" t="s">
        <v>55</v>
      </c>
      <c r="B21" s="9">
        <v>203</v>
      </c>
      <c r="C21" s="9">
        <v>206</v>
      </c>
      <c r="D21" s="9">
        <v>1645</v>
      </c>
      <c r="E21" s="9">
        <v>1658</v>
      </c>
      <c r="F21" s="10">
        <f t="shared" si="0"/>
        <v>0.79027355623099993</v>
      </c>
      <c r="G21" s="1"/>
      <c r="H21" s="1"/>
      <c r="I21" s="1"/>
    </row>
    <row r="22" spans="1:9" x14ac:dyDescent="0.25">
      <c r="A22" s="11" t="s">
        <v>56</v>
      </c>
      <c r="B22" s="12">
        <v>929</v>
      </c>
      <c r="C22" s="12">
        <v>925</v>
      </c>
      <c r="D22" s="12">
        <v>10205</v>
      </c>
      <c r="E22" s="12">
        <v>9544</v>
      </c>
      <c r="F22" s="13">
        <f t="shared" si="0"/>
        <v>-6.4772170504654554</v>
      </c>
      <c r="G22" s="1"/>
      <c r="H22" s="1"/>
      <c r="I22" s="1"/>
    </row>
    <row r="23" spans="1:9" x14ac:dyDescent="0.25">
      <c r="A23" s="8" t="s">
        <v>57</v>
      </c>
      <c r="B23" s="9">
        <v>114</v>
      </c>
      <c r="C23" s="9">
        <v>347</v>
      </c>
      <c r="D23" s="9">
        <v>1669</v>
      </c>
      <c r="E23" s="9">
        <v>1786</v>
      </c>
      <c r="F23" s="10">
        <f t="shared" si="0"/>
        <v>7.0101857399640437</v>
      </c>
      <c r="G23" s="1"/>
      <c r="H23" s="1"/>
      <c r="I23" s="1"/>
    </row>
    <row r="24" spans="1:9" x14ac:dyDescent="0.25">
      <c r="A24" s="11" t="s">
        <v>58</v>
      </c>
      <c r="B24" s="12">
        <v>99</v>
      </c>
      <c r="C24" s="12">
        <v>104</v>
      </c>
      <c r="D24" s="12">
        <v>610</v>
      </c>
      <c r="E24" s="12">
        <v>634</v>
      </c>
      <c r="F24" s="13">
        <f t="shared" si="0"/>
        <v>3.9344262295081904</v>
      </c>
      <c r="G24" s="1"/>
      <c r="H24" s="1"/>
      <c r="I24" s="1"/>
    </row>
    <row r="25" spans="1:9" x14ac:dyDescent="0.25">
      <c r="A25" s="8" t="s">
        <v>59</v>
      </c>
      <c r="B25" s="9">
        <v>78</v>
      </c>
      <c r="C25" s="9">
        <v>100</v>
      </c>
      <c r="D25" s="9">
        <v>1077</v>
      </c>
      <c r="E25" s="9">
        <v>1163</v>
      </c>
      <c r="F25" s="10">
        <f t="shared" si="0"/>
        <v>7.9851439182915556</v>
      </c>
      <c r="G25" s="1"/>
      <c r="H25" s="1"/>
      <c r="I25" s="1"/>
    </row>
    <row r="26" spans="1:9" x14ac:dyDescent="0.25">
      <c r="A26" s="11" t="s">
        <v>60</v>
      </c>
      <c r="B26" s="12">
        <v>34</v>
      </c>
      <c r="C26" s="12">
        <v>44</v>
      </c>
      <c r="D26" s="12">
        <v>514</v>
      </c>
      <c r="E26" s="12">
        <v>471</v>
      </c>
      <c r="F26" s="13">
        <f t="shared" si="0"/>
        <v>-8.365758754863819</v>
      </c>
      <c r="G26" s="1"/>
      <c r="H26" s="1"/>
      <c r="I26" s="1"/>
    </row>
    <row r="27" spans="1:9" x14ac:dyDescent="0.25">
      <c r="A27" s="8" t="s">
        <v>61</v>
      </c>
      <c r="B27" s="9">
        <v>149</v>
      </c>
      <c r="C27" s="9">
        <v>126</v>
      </c>
      <c r="D27" s="9">
        <v>1600</v>
      </c>
      <c r="E27" s="9">
        <v>1547</v>
      </c>
      <c r="F27" s="10">
        <f t="shared" si="0"/>
        <v>-3.3125</v>
      </c>
      <c r="G27" s="1"/>
      <c r="H27" s="1"/>
      <c r="I27" s="1"/>
    </row>
    <row r="28" spans="1:9" x14ac:dyDescent="0.25">
      <c r="A28" s="11" t="s">
        <v>62</v>
      </c>
      <c r="B28" s="12">
        <v>1537</v>
      </c>
      <c r="C28" s="12">
        <v>1534</v>
      </c>
      <c r="D28" s="12">
        <v>18786</v>
      </c>
      <c r="E28" s="12">
        <v>17628</v>
      </c>
      <c r="F28" s="13">
        <f t="shared" si="0"/>
        <v>-6.1641648035771368</v>
      </c>
      <c r="G28" s="1"/>
      <c r="H28" s="1"/>
      <c r="I28" s="1"/>
    </row>
    <row r="29" spans="1:9" x14ac:dyDescent="0.25">
      <c r="A29" s="8" t="s">
        <v>63</v>
      </c>
      <c r="B29" s="9">
        <v>122</v>
      </c>
      <c r="C29" s="9">
        <v>131</v>
      </c>
      <c r="D29" s="9">
        <v>1629</v>
      </c>
      <c r="E29" s="9">
        <v>1541</v>
      </c>
      <c r="F29" s="10">
        <f t="shared" si="0"/>
        <v>-5.4020871700429751</v>
      </c>
      <c r="G29" s="1"/>
      <c r="H29" s="1"/>
      <c r="I29" s="1"/>
    </row>
    <row r="30" spans="1:9" x14ac:dyDescent="0.25">
      <c r="A30" s="11" t="s">
        <v>64</v>
      </c>
      <c r="B30" s="12">
        <v>138</v>
      </c>
      <c r="C30" s="12">
        <v>111</v>
      </c>
      <c r="D30" s="12">
        <v>1441</v>
      </c>
      <c r="E30" s="12">
        <v>1471</v>
      </c>
      <c r="F30" s="13">
        <f t="shared" si="0"/>
        <v>2.0818875780707913</v>
      </c>
      <c r="G30" s="1"/>
      <c r="H30" s="1"/>
      <c r="I30" s="1"/>
    </row>
    <row r="31" spans="1:9" x14ac:dyDescent="0.25">
      <c r="A31" s="8" t="s">
        <v>65</v>
      </c>
      <c r="B31" s="9">
        <v>208</v>
      </c>
      <c r="C31" s="9">
        <v>224</v>
      </c>
      <c r="D31" s="9">
        <v>2784</v>
      </c>
      <c r="E31" s="9">
        <v>2729</v>
      </c>
      <c r="F31" s="10">
        <f t="shared" si="0"/>
        <v>-1.9755747126436773</v>
      </c>
      <c r="G31" s="1"/>
      <c r="H31" s="1"/>
      <c r="I31" s="1"/>
    </row>
    <row r="32" spans="1:9" x14ac:dyDescent="0.25">
      <c r="A32" s="11" t="s">
        <v>66</v>
      </c>
      <c r="B32" s="12">
        <v>618</v>
      </c>
      <c r="C32" s="12">
        <v>545</v>
      </c>
      <c r="D32" s="12">
        <v>6601</v>
      </c>
      <c r="E32" s="12">
        <v>7045</v>
      </c>
      <c r="F32" s="13">
        <f t="shared" si="0"/>
        <v>6.7262535979397029</v>
      </c>
      <c r="G32" s="1"/>
      <c r="H32" s="1"/>
      <c r="I32" s="1"/>
    </row>
    <row r="33" spans="1:9" x14ac:dyDescent="0.25">
      <c r="A33" s="8" t="s">
        <v>67</v>
      </c>
      <c r="B33" s="9">
        <v>179</v>
      </c>
      <c r="C33" s="9">
        <v>173</v>
      </c>
      <c r="D33" s="9">
        <v>2194</v>
      </c>
      <c r="E33" s="9">
        <v>2308</v>
      </c>
      <c r="F33" s="10">
        <f t="shared" si="0"/>
        <v>5.1959890610756645</v>
      </c>
      <c r="G33" s="1"/>
      <c r="H33" s="1"/>
      <c r="I33" s="1"/>
    </row>
    <row r="34" spans="1:9" x14ac:dyDescent="0.25">
      <c r="A34" s="11" t="s">
        <v>68</v>
      </c>
      <c r="B34" s="12">
        <v>36</v>
      </c>
      <c r="C34" s="12">
        <v>32</v>
      </c>
      <c r="D34" s="12">
        <v>339</v>
      </c>
      <c r="E34" s="12">
        <v>351</v>
      </c>
      <c r="F34" s="13">
        <f t="shared" si="0"/>
        <v>3.5398230088495524</v>
      </c>
      <c r="G34" s="1"/>
      <c r="H34" s="1"/>
      <c r="I34" s="1"/>
    </row>
    <row r="35" spans="1:9" x14ac:dyDescent="0.25">
      <c r="A35" s="14" t="s">
        <v>69</v>
      </c>
      <c r="B35" s="15">
        <f>SUM(B7:B34)</f>
        <v>9555</v>
      </c>
      <c r="C35" s="15">
        <f t="shared" ref="C35:E35" si="1">SUM(C7:C34)</f>
        <v>10377</v>
      </c>
      <c r="D35" s="15">
        <f t="shared" si="1"/>
        <v>117149</v>
      </c>
      <c r="E35" s="15">
        <f t="shared" si="1"/>
        <v>119819</v>
      </c>
      <c r="F35" s="16">
        <f t="shared" si="0"/>
        <v>2.2791487763446554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1267</v>
      </c>
      <c r="C38" s="41">
        <f>D7</f>
        <v>1378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22293</v>
      </c>
      <c r="G38" s="42">
        <f>LOOKUP(E38,$A$38:$A$65,$C$38:$C$65)</f>
        <v>22154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1431</v>
      </c>
      <c r="C39" s="41">
        <f t="shared" ref="C39:C65" si="5">D8</f>
        <v>1338</v>
      </c>
      <c r="D39" s="41">
        <f t="shared" ref="D39:D65" si="6">_xlfn.RANK.EQ(B39,$B$38:$B$65)+COUNTIF($B$38:$B$65,B39)-1</f>
        <v>19</v>
      </c>
      <c r="E39" s="42" t="str">
        <f t="shared" si="2"/>
        <v>SANTA CRUZ DE TENERIFE</v>
      </c>
      <c r="F39" s="42">
        <f t="shared" ref="F39:F54" si="7">LOOKUP(E39,$A$38:$A$65,$B$38:$B$65)</f>
        <v>17628</v>
      </c>
      <c r="G39" s="42">
        <f t="shared" ref="G39:G65" si="8">LOOKUP(E39,$A$38:$A$65,$C$38:$C$65)</f>
        <v>18786</v>
      </c>
    </row>
    <row r="40" spans="1:9" x14ac:dyDescent="0.25">
      <c r="A40" s="42" t="str">
        <f t="shared" si="3"/>
        <v>ALMERIA</v>
      </c>
      <c r="B40" s="41">
        <f t="shared" si="4"/>
        <v>2345</v>
      </c>
      <c r="C40" s="41">
        <f t="shared" si="5"/>
        <v>2343</v>
      </c>
      <c r="D40" s="41">
        <f t="shared" si="6"/>
        <v>10</v>
      </c>
      <c r="E40" s="42" t="str">
        <f t="shared" si="2"/>
        <v>BALEARES</v>
      </c>
      <c r="F40" s="42">
        <f t="shared" si="7"/>
        <v>11376</v>
      </c>
      <c r="G40" s="42">
        <f t="shared" si="8"/>
        <v>10343</v>
      </c>
    </row>
    <row r="41" spans="1:9" x14ac:dyDescent="0.25">
      <c r="A41" s="42" t="str">
        <f t="shared" si="3"/>
        <v>AVILES</v>
      </c>
      <c r="B41" s="41">
        <f t="shared" si="4"/>
        <v>1008</v>
      </c>
      <c r="C41" s="41">
        <f t="shared" si="5"/>
        <v>914</v>
      </c>
      <c r="D41" s="41">
        <f t="shared" si="6"/>
        <v>25</v>
      </c>
      <c r="E41" s="42" t="str">
        <f t="shared" si="2"/>
        <v>CEUTA</v>
      </c>
      <c r="F41" s="42">
        <f t="shared" si="7"/>
        <v>10190</v>
      </c>
      <c r="G41" s="42">
        <f t="shared" si="8"/>
        <v>8506</v>
      </c>
    </row>
    <row r="42" spans="1:9" x14ac:dyDescent="0.25">
      <c r="A42" s="42" t="str">
        <f t="shared" si="3"/>
        <v>BAHIA DE ALGECIRAS</v>
      </c>
      <c r="B42" s="41">
        <f t="shared" si="4"/>
        <v>22293</v>
      </c>
      <c r="C42" s="41">
        <f t="shared" si="5"/>
        <v>22154</v>
      </c>
      <c r="D42" s="41">
        <f t="shared" si="6"/>
        <v>1</v>
      </c>
      <c r="E42" s="42" t="str">
        <f t="shared" si="2"/>
        <v>LAS PALMAS</v>
      </c>
      <c r="F42" s="42">
        <f t="shared" si="7"/>
        <v>9544</v>
      </c>
      <c r="G42" s="42">
        <f t="shared" si="8"/>
        <v>10205</v>
      </c>
    </row>
    <row r="43" spans="1:9" x14ac:dyDescent="0.25">
      <c r="A43" s="42" t="str">
        <f t="shared" si="3"/>
        <v>BAHIA DE CADIZ</v>
      </c>
      <c r="B43" s="41">
        <f t="shared" si="4"/>
        <v>1735</v>
      </c>
      <c r="C43" s="41">
        <f t="shared" si="5"/>
        <v>1707</v>
      </c>
      <c r="D43" s="41">
        <f t="shared" si="6"/>
        <v>13</v>
      </c>
      <c r="E43" s="42" t="str">
        <f t="shared" si="2"/>
        <v>BARCELONA</v>
      </c>
      <c r="F43" s="42">
        <f t="shared" si="7"/>
        <v>9533</v>
      </c>
      <c r="G43" s="42">
        <f t="shared" si="8"/>
        <v>8853</v>
      </c>
    </row>
    <row r="44" spans="1:9" x14ac:dyDescent="0.25">
      <c r="A44" s="42" t="str">
        <f t="shared" si="3"/>
        <v>BALEARES</v>
      </c>
      <c r="B44" s="41">
        <f t="shared" si="4"/>
        <v>11376</v>
      </c>
      <c r="C44" s="41">
        <f t="shared" si="5"/>
        <v>10343</v>
      </c>
      <c r="D44" s="41">
        <f t="shared" si="6"/>
        <v>3</v>
      </c>
      <c r="E44" s="42" t="str">
        <f t="shared" si="2"/>
        <v>VALENCIA</v>
      </c>
      <c r="F44" s="42">
        <f t="shared" si="7"/>
        <v>7045</v>
      </c>
      <c r="G44" s="42">
        <f t="shared" si="8"/>
        <v>6601</v>
      </c>
    </row>
    <row r="45" spans="1:9" x14ac:dyDescent="0.25">
      <c r="A45" s="42" t="str">
        <f t="shared" si="3"/>
        <v>BARCELONA</v>
      </c>
      <c r="B45" s="41">
        <f t="shared" si="4"/>
        <v>9533</v>
      </c>
      <c r="C45" s="41">
        <f t="shared" si="5"/>
        <v>8853</v>
      </c>
      <c r="D45" s="41">
        <f t="shared" si="6"/>
        <v>6</v>
      </c>
      <c r="E45" s="42" t="str">
        <f t="shared" si="2"/>
        <v>BILBAO</v>
      </c>
      <c r="F45" s="42">
        <f t="shared" si="7"/>
        <v>3683</v>
      </c>
      <c r="G45" s="42">
        <f t="shared" si="8"/>
        <v>3572</v>
      </c>
    </row>
    <row r="46" spans="1:9" x14ac:dyDescent="0.25">
      <c r="A46" s="42" t="str">
        <f t="shared" si="3"/>
        <v>BILBAO</v>
      </c>
      <c r="B46" s="41">
        <f t="shared" si="4"/>
        <v>3683</v>
      </c>
      <c r="C46" s="41">
        <f t="shared" si="5"/>
        <v>3572</v>
      </c>
      <c r="D46" s="41">
        <f t="shared" si="6"/>
        <v>8</v>
      </c>
      <c r="E46" s="42" t="str">
        <f t="shared" si="2"/>
        <v>TARRAGONA</v>
      </c>
      <c r="F46" s="42">
        <f t="shared" si="7"/>
        <v>2729</v>
      </c>
      <c r="G46" s="42">
        <f t="shared" si="8"/>
        <v>2784</v>
      </c>
    </row>
    <row r="47" spans="1:9" x14ac:dyDescent="0.25">
      <c r="A47" s="42" t="str">
        <f t="shared" si="3"/>
        <v>CARTAGENA</v>
      </c>
      <c r="B47" s="41">
        <f t="shared" si="4"/>
        <v>1648</v>
      </c>
      <c r="C47" s="41">
        <f t="shared" si="5"/>
        <v>1690</v>
      </c>
      <c r="D47" s="41">
        <f t="shared" si="6"/>
        <v>15</v>
      </c>
      <c r="E47" s="42" t="str">
        <f t="shared" si="2"/>
        <v>ALMERIA</v>
      </c>
      <c r="F47" s="42">
        <f t="shared" si="7"/>
        <v>2345</v>
      </c>
      <c r="G47" s="42">
        <f t="shared" si="8"/>
        <v>2343</v>
      </c>
    </row>
    <row r="48" spans="1:9" x14ac:dyDescent="0.25">
      <c r="A48" s="42" t="str">
        <f t="shared" si="3"/>
        <v>CASTELLON</v>
      </c>
      <c r="B48" s="41">
        <f t="shared" si="4"/>
        <v>1308</v>
      </c>
      <c r="C48" s="41">
        <f t="shared" si="5"/>
        <v>1177</v>
      </c>
      <c r="D48" s="41">
        <f t="shared" si="6"/>
        <v>20</v>
      </c>
      <c r="E48" s="42" t="str">
        <f t="shared" si="2"/>
        <v>VIGO</v>
      </c>
      <c r="F48" s="42">
        <f t="shared" si="7"/>
        <v>2308</v>
      </c>
      <c r="G48" s="42">
        <f t="shared" si="8"/>
        <v>2194</v>
      </c>
    </row>
    <row r="49" spans="1:7" x14ac:dyDescent="0.25">
      <c r="A49" s="42" t="str">
        <f t="shared" si="3"/>
        <v>CEUTA</v>
      </c>
      <c r="B49" s="41">
        <f t="shared" si="4"/>
        <v>10190</v>
      </c>
      <c r="C49" s="41">
        <f t="shared" si="5"/>
        <v>8506</v>
      </c>
      <c r="D49" s="41">
        <f t="shared" si="6"/>
        <v>4</v>
      </c>
      <c r="E49" s="42" t="str">
        <f t="shared" si="2"/>
        <v>MALAGA</v>
      </c>
      <c r="F49" s="42">
        <f t="shared" si="7"/>
        <v>1786</v>
      </c>
      <c r="G49" s="42">
        <f t="shared" si="8"/>
        <v>1669</v>
      </c>
    </row>
    <row r="50" spans="1:7" x14ac:dyDescent="0.25">
      <c r="A50" s="42" t="str">
        <f t="shared" si="3"/>
        <v>FERROL-SAN CIBRAO</v>
      </c>
      <c r="B50" s="41">
        <f t="shared" si="4"/>
        <v>1117</v>
      </c>
      <c r="C50" s="41">
        <f t="shared" si="5"/>
        <v>1063</v>
      </c>
      <c r="D50" s="41">
        <f t="shared" si="6"/>
        <v>23</v>
      </c>
      <c r="E50" s="42" t="str">
        <f t="shared" si="2"/>
        <v>BAHIA DE CADIZ</v>
      </c>
      <c r="F50" s="42">
        <f t="shared" si="7"/>
        <v>1735</v>
      </c>
      <c r="G50" s="42">
        <f t="shared" si="8"/>
        <v>1707</v>
      </c>
    </row>
    <row r="51" spans="1:7" x14ac:dyDescent="0.25">
      <c r="A51" s="42" t="str">
        <f t="shared" si="3"/>
        <v>GIJON</v>
      </c>
      <c r="B51" s="41">
        <f t="shared" si="4"/>
        <v>1009</v>
      </c>
      <c r="C51" s="41">
        <f t="shared" si="5"/>
        <v>1017</v>
      </c>
      <c r="D51" s="41">
        <f t="shared" si="6"/>
        <v>24</v>
      </c>
      <c r="E51" s="42" t="str">
        <f t="shared" si="2"/>
        <v>HUELVA</v>
      </c>
      <c r="F51" s="42">
        <f t="shared" si="7"/>
        <v>1658</v>
      </c>
      <c r="G51" s="42">
        <f t="shared" si="8"/>
        <v>1645</v>
      </c>
    </row>
    <row r="52" spans="1:7" x14ac:dyDescent="0.25">
      <c r="A52" s="42" t="str">
        <f t="shared" si="3"/>
        <v>HUELVA</v>
      </c>
      <c r="B52" s="41">
        <f t="shared" si="4"/>
        <v>1658</v>
      </c>
      <c r="C52" s="41">
        <f t="shared" si="5"/>
        <v>1645</v>
      </c>
      <c r="D52" s="41">
        <f t="shared" si="6"/>
        <v>14</v>
      </c>
      <c r="E52" s="42" t="str">
        <f t="shared" si="2"/>
        <v>CARTAGENA</v>
      </c>
      <c r="F52" s="42">
        <f t="shared" si="7"/>
        <v>1648</v>
      </c>
      <c r="G52" s="42">
        <f t="shared" si="8"/>
        <v>1690</v>
      </c>
    </row>
    <row r="53" spans="1:7" x14ac:dyDescent="0.25">
      <c r="A53" s="42" t="str">
        <f t="shared" si="3"/>
        <v>LAS PALMAS</v>
      </c>
      <c r="B53" s="41">
        <f t="shared" si="4"/>
        <v>9544</v>
      </c>
      <c r="C53" s="41">
        <f t="shared" si="5"/>
        <v>10205</v>
      </c>
      <c r="D53" s="41">
        <f t="shared" si="6"/>
        <v>5</v>
      </c>
      <c r="E53" s="42" t="str">
        <f t="shared" si="2"/>
        <v>PASAIA</v>
      </c>
      <c r="F53" s="42">
        <f t="shared" si="7"/>
        <v>1547</v>
      </c>
      <c r="G53" s="42">
        <f t="shared" si="8"/>
        <v>1600</v>
      </c>
    </row>
    <row r="54" spans="1:7" x14ac:dyDescent="0.25">
      <c r="A54" s="42" t="str">
        <f t="shared" si="3"/>
        <v>MALAGA</v>
      </c>
      <c r="B54" s="41">
        <f t="shared" si="4"/>
        <v>1786</v>
      </c>
      <c r="C54" s="41">
        <f t="shared" si="5"/>
        <v>1669</v>
      </c>
      <c r="D54" s="41">
        <f t="shared" si="6"/>
        <v>12</v>
      </c>
      <c r="E54" s="42" t="str">
        <f t="shared" si="2"/>
        <v>SANTANDER</v>
      </c>
      <c r="F54" s="42">
        <f t="shared" si="7"/>
        <v>1541</v>
      </c>
      <c r="G54" s="42">
        <f t="shared" si="8"/>
        <v>1629</v>
      </c>
    </row>
    <row r="55" spans="1:7" x14ac:dyDescent="0.25">
      <c r="A55" s="42" t="str">
        <f t="shared" si="3"/>
        <v>MARIN Y RIA DE PONTEVEDRA</v>
      </c>
      <c r="B55" s="41">
        <f t="shared" si="4"/>
        <v>634</v>
      </c>
      <c r="C55" s="41">
        <f t="shared" si="5"/>
        <v>610</v>
      </c>
      <c r="D55" s="41">
        <f t="shared" si="6"/>
        <v>26</v>
      </c>
      <c r="E55" s="42" t="str">
        <f t="shared" si="2"/>
        <v>SEVILLA</v>
      </c>
      <c r="F55" s="42">
        <f t="shared" ref="F55:F65" si="9">LOOKUP(E55,$A$38:$A$65,$B$38:$B$65)</f>
        <v>1471</v>
      </c>
      <c r="G55" s="42">
        <f t="shared" si="8"/>
        <v>1441</v>
      </c>
    </row>
    <row r="56" spans="1:7" x14ac:dyDescent="0.25">
      <c r="A56" s="42" t="str">
        <f t="shared" si="3"/>
        <v>MELILLA</v>
      </c>
      <c r="B56" s="41">
        <f t="shared" si="4"/>
        <v>1163</v>
      </c>
      <c r="C56" s="41">
        <f t="shared" si="5"/>
        <v>1077</v>
      </c>
      <c r="D56" s="41">
        <f t="shared" si="6"/>
        <v>22</v>
      </c>
      <c r="E56" s="42" t="str">
        <f t="shared" si="2"/>
        <v>ALICANTE</v>
      </c>
      <c r="F56" s="42">
        <f t="shared" si="9"/>
        <v>1431</v>
      </c>
      <c r="G56" s="42">
        <f t="shared" si="8"/>
        <v>1338</v>
      </c>
    </row>
    <row r="57" spans="1:7" x14ac:dyDescent="0.25">
      <c r="A57" s="42" t="str">
        <f t="shared" si="3"/>
        <v>MOTRIL</v>
      </c>
      <c r="B57" s="41">
        <f t="shared" si="4"/>
        <v>471</v>
      </c>
      <c r="C57" s="41">
        <f t="shared" si="5"/>
        <v>514</v>
      </c>
      <c r="D57" s="41">
        <f t="shared" si="6"/>
        <v>27</v>
      </c>
      <c r="E57" s="42" t="str">
        <f t="shared" si="2"/>
        <v>CASTELLON</v>
      </c>
      <c r="F57" s="42">
        <f t="shared" si="9"/>
        <v>1308</v>
      </c>
      <c r="G57" s="42">
        <f t="shared" si="8"/>
        <v>1177</v>
      </c>
    </row>
    <row r="58" spans="1:7" x14ac:dyDescent="0.25">
      <c r="A58" s="42" t="str">
        <f t="shared" si="3"/>
        <v>PASAIA</v>
      </c>
      <c r="B58" s="41">
        <f t="shared" si="4"/>
        <v>1547</v>
      </c>
      <c r="C58" s="41">
        <f t="shared" si="5"/>
        <v>1600</v>
      </c>
      <c r="D58" s="41">
        <f t="shared" si="6"/>
        <v>16</v>
      </c>
      <c r="E58" s="42" t="str">
        <f t="shared" si="2"/>
        <v>A CORUÑA</v>
      </c>
      <c r="F58" s="42">
        <f t="shared" si="9"/>
        <v>1267</v>
      </c>
      <c r="G58" s="42">
        <f t="shared" si="8"/>
        <v>1378</v>
      </c>
    </row>
    <row r="59" spans="1:7" x14ac:dyDescent="0.25">
      <c r="A59" s="42" t="str">
        <f t="shared" si="3"/>
        <v>SANTA CRUZ DE TENERIFE</v>
      </c>
      <c r="B59" s="41">
        <f t="shared" si="4"/>
        <v>17628</v>
      </c>
      <c r="C59" s="41">
        <f t="shared" si="5"/>
        <v>18786</v>
      </c>
      <c r="D59" s="41">
        <f t="shared" si="6"/>
        <v>2</v>
      </c>
      <c r="E59" s="42" t="str">
        <f t="shared" si="2"/>
        <v>MELILLA</v>
      </c>
      <c r="F59" s="42">
        <f t="shared" si="9"/>
        <v>1163</v>
      </c>
      <c r="G59" s="42">
        <f t="shared" si="8"/>
        <v>1077</v>
      </c>
    </row>
    <row r="60" spans="1:7" x14ac:dyDescent="0.25">
      <c r="A60" s="42" t="str">
        <f t="shared" si="3"/>
        <v>SANTANDER</v>
      </c>
      <c r="B60" s="41">
        <f t="shared" si="4"/>
        <v>1541</v>
      </c>
      <c r="C60" s="41">
        <f t="shared" si="5"/>
        <v>1629</v>
      </c>
      <c r="D60" s="41">
        <f t="shared" si="6"/>
        <v>17</v>
      </c>
      <c r="E60" s="42" t="str">
        <f t="shared" si="2"/>
        <v>FERROL-SAN CIBRAO</v>
      </c>
      <c r="F60" s="42">
        <f t="shared" si="9"/>
        <v>1117</v>
      </c>
      <c r="G60" s="42">
        <f t="shared" si="8"/>
        <v>1063</v>
      </c>
    </row>
    <row r="61" spans="1:7" x14ac:dyDescent="0.25">
      <c r="A61" s="42" t="str">
        <f t="shared" si="3"/>
        <v>SEVILLA</v>
      </c>
      <c r="B61" s="41">
        <f t="shared" si="4"/>
        <v>1471</v>
      </c>
      <c r="C61" s="41">
        <f t="shared" si="5"/>
        <v>1441</v>
      </c>
      <c r="D61" s="41">
        <f t="shared" si="6"/>
        <v>18</v>
      </c>
      <c r="E61" s="42" t="str">
        <f t="shared" si="2"/>
        <v>GIJON</v>
      </c>
      <c r="F61" s="42">
        <f t="shared" si="9"/>
        <v>1009</v>
      </c>
      <c r="G61" s="42">
        <f t="shared" si="8"/>
        <v>1017</v>
      </c>
    </row>
    <row r="62" spans="1:7" x14ac:dyDescent="0.25">
      <c r="A62" s="42" t="str">
        <f t="shared" si="3"/>
        <v>TARRAGONA</v>
      </c>
      <c r="B62" s="41">
        <f t="shared" si="4"/>
        <v>2729</v>
      </c>
      <c r="C62" s="41">
        <f t="shared" si="5"/>
        <v>2784</v>
      </c>
      <c r="D62" s="41">
        <f t="shared" si="6"/>
        <v>9</v>
      </c>
      <c r="E62" s="42" t="str">
        <f t="shared" si="2"/>
        <v>AVILES</v>
      </c>
      <c r="F62" s="42">
        <f t="shared" si="9"/>
        <v>1008</v>
      </c>
      <c r="G62" s="42">
        <f t="shared" si="8"/>
        <v>914</v>
      </c>
    </row>
    <row r="63" spans="1:7" x14ac:dyDescent="0.25">
      <c r="A63" s="42" t="str">
        <f t="shared" si="3"/>
        <v>VALENCIA</v>
      </c>
      <c r="B63" s="41">
        <f t="shared" si="4"/>
        <v>7045</v>
      </c>
      <c r="C63" s="41">
        <f t="shared" si="5"/>
        <v>6601</v>
      </c>
      <c r="D63" s="41">
        <f t="shared" si="6"/>
        <v>7</v>
      </c>
      <c r="E63" s="42" t="str">
        <f t="shared" si="2"/>
        <v>MARIN Y RIA DE PONTEVEDRA</v>
      </c>
      <c r="F63" s="42">
        <f t="shared" si="9"/>
        <v>634</v>
      </c>
      <c r="G63" s="42">
        <f t="shared" si="8"/>
        <v>610</v>
      </c>
    </row>
    <row r="64" spans="1:7" x14ac:dyDescent="0.25">
      <c r="A64" s="42" t="str">
        <f t="shared" si="3"/>
        <v>VIGO</v>
      </c>
      <c r="B64" s="41">
        <f t="shared" si="4"/>
        <v>2308</v>
      </c>
      <c r="C64" s="41">
        <f t="shared" si="5"/>
        <v>2194</v>
      </c>
      <c r="D64" s="41">
        <f t="shared" si="6"/>
        <v>11</v>
      </c>
      <c r="E64" s="42" t="str">
        <f t="shared" si="2"/>
        <v>MOTRIL</v>
      </c>
      <c r="F64" s="42">
        <f t="shared" si="9"/>
        <v>471</v>
      </c>
      <c r="G64" s="42">
        <f t="shared" si="8"/>
        <v>514</v>
      </c>
    </row>
    <row r="65" spans="1:7" x14ac:dyDescent="0.25">
      <c r="A65" s="42" t="str">
        <f t="shared" si="3"/>
        <v>VILAGARCIA</v>
      </c>
      <c r="B65" s="41">
        <f t="shared" si="4"/>
        <v>351</v>
      </c>
      <c r="C65" s="41">
        <f t="shared" si="5"/>
        <v>339</v>
      </c>
      <c r="D65" s="41">
        <f t="shared" si="6"/>
        <v>28</v>
      </c>
      <c r="E65" s="42" t="str">
        <f t="shared" si="2"/>
        <v>VILAGARCIA</v>
      </c>
      <c r="F65" s="42">
        <f t="shared" si="9"/>
        <v>351</v>
      </c>
      <c r="G65" s="42">
        <f t="shared" si="8"/>
        <v>339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L6" sqref="L6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1206374</v>
      </c>
      <c r="C7" s="9">
        <v>1011745</v>
      </c>
      <c r="D7" s="9">
        <v>12282216</v>
      </c>
      <c r="E7" s="9">
        <v>11961504</v>
      </c>
      <c r="F7" s="10">
        <f>((E7*100)/D7)-100</f>
        <v>-2.611190032808409</v>
      </c>
      <c r="G7" s="1"/>
      <c r="H7" s="1"/>
      <c r="I7" s="1"/>
    </row>
    <row r="8" spans="1:12" x14ac:dyDescent="0.25">
      <c r="A8" s="11" t="s">
        <v>42</v>
      </c>
      <c r="B8" s="12">
        <v>1071662</v>
      </c>
      <c r="C8" s="12">
        <v>995701</v>
      </c>
      <c r="D8" s="12">
        <v>14764338</v>
      </c>
      <c r="E8" s="12">
        <v>15030125</v>
      </c>
      <c r="F8" s="13">
        <f t="shared" ref="F8:F35" si="0">((E8*100)/D8)-100</f>
        <v>1.800195850298195</v>
      </c>
      <c r="G8" s="1"/>
      <c r="H8" s="1"/>
      <c r="I8" s="1"/>
    </row>
    <row r="9" spans="1:12" x14ac:dyDescent="0.25">
      <c r="A9" s="8" t="s">
        <v>43</v>
      </c>
      <c r="B9" s="9">
        <v>1666060</v>
      </c>
      <c r="C9" s="9">
        <v>2480280</v>
      </c>
      <c r="D9" s="9">
        <v>29809094</v>
      </c>
      <c r="E9" s="9">
        <v>29739966</v>
      </c>
      <c r="F9" s="10">
        <f t="shared" si="0"/>
        <v>-0.2319023852251263</v>
      </c>
      <c r="G9" s="1"/>
      <c r="H9" s="1"/>
      <c r="I9" s="1"/>
    </row>
    <row r="10" spans="1:12" x14ac:dyDescent="0.25">
      <c r="A10" s="11" t="s">
        <v>44</v>
      </c>
      <c r="B10" s="12">
        <v>539775</v>
      </c>
      <c r="C10" s="12">
        <v>432898</v>
      </c>
      <c r="D10" s="12">
        <v>4901274</v>
      </c>
      <c r="E10" s="12">
        <v>6085624</v>
      </c>
      <c r="F10" s="13">
        <f t="shared" si="0"/>
        <v>24.164125490637744</v>
      </c>
      <c r="G10" s="1"/>
      <c r="H10" s="1"/>
      <c r="I10" s="1"/>
    </row>
    <row r="11" spans="1:12" x14ac:dyDescent="0.25">
      <c r="A11" s="8" t="s">
        <v>45</v>
      </c>
      <c r="B11" s="9">
        <v>17526808</v>
      </c>
      <c r="C11" s="9">
        <v>20035950</v>
      </c>
      <c r="D11" s="9">
        <v>213186107</v>
      </c>
      <c r="E11" s="9">
        <v>238450959</v>
      </c>
      <c r="F11" s="10">
        <f t="shared" si="0"/>
        <v>11.85107808174385</v>
      </c>
      <c r="G11" s="1"/>
      <c r="H11" s="1"/>
      <c r="I11" s="1"/>
    </row>
    <row r="12" spans="1:12" x14ac:dyDescent="0.25">
      <c r="A12" s="11" t="s">
        <v>46</v>
      </c>
      <c r="B12" s="12">
        <v>1826000</v>
      </c>
      <c r="C12" s="12">
        <v>1834826</v>
      </c>
      <c r="D12" s="12">
        <v>22321414</v>
      </c>
      <c r="E12" s="12">
        <v>24004417</v>
      </c>
      <c r="F12" s="13">
        <f t="shared" si="0"/>
        <v>7.5398583620195438</v>
      </c>
      <c r="G12" s="1"/>
      <c r="H12" s="1"/>
      <c r="I12" s="1"/>
    </row>
    <row r="13" spans="1:12" x14ac:dyDescent="0.25">
      <c r="A13" s="8" t="s">
        <v>47</v>
      </c>
      <c r="B13" s="9">
        <v>7135697</v>
      </c>
      <c r="C13" s="9">
        <v>7557258</v>
      </c>
      <c r="D13" s="9">
        <v>120901392</v>
      </c>
      <c r="E13" s="9">
        <v>128472172</v>
      </c>
      <c r="F13" s="10">
        <f t="shared" si="0"/>
        <v>6.2619460990159581</v>
      </c>
      <c r="G13" s="1"/>
      <c r="H13" s="1"/>
      <c r="I13" s="1"/>
    </row>
    <row r="14" spans="1:12" x14ac:dyDescent="0.25">
      <c r="A14" s="11" t="s">
        <v>48</v>
      </c>
      <c r="B14" s="12">
        <v>14326871</v>
      </c>
      <c r="C14" s="12">
        <v>15385810</v>
      </c>
      <c r="D14" s="12">
        <v>191800575</v>
      </c>
      <c r="E14" s="12">
        <v>216238587</v>
      </c>
      <c r="F14" s="13">
        <f t="shared" si="0"/>
        <v>12.741365347835895</v>
      </c>
      <c r="G14" s="1"/>
      <c r="H14" s="1"/>
      <c r="I14" s="1"/>
    </row>
    <row r="15" spans="1:12" x14ac:dyDescent="0.25">
      <c r="A15" s="8" t="s">
        <v>49</v>
      </c>
      <c r="B15" s="9">
        <v>4030840</v>
      </c>
      <c r="C15" s="9">
        <v>4460123</v>
      </c>
      <c r="D15" s="9">
        <v>44826612</v>
      </c>
      <c r="E15" s="9">
        <v>49790544</v>
      </c>
      <c r="F15" s="10">
        <f t="shared" si="0"/>
        <v>11.07362742470923</v>
      </c>
      <c r="G15" s="1"/>
      <c r="H15" s="1"/>
      <c r="I15" s="1"/>
    </row>
    <row r="16" spans="1:12" x14ac:dyDescent="0.25">
      <c r="A16" s="11" t="s">
        <v>50</v>
      </c>
      <c r="B16" s="12">
        <v>2470512</v>
      </c>
      <c r="C16" s="12">
        <v>2236402</v>
      </c>
      <c r="D16" s="12">
        <v>29393215</v>
      </c>
      <c r="E16" s="12">
        <v>27815025</v>
      </c>
      <c r="F16" s="13">
        <f t="shared" si="0"/>
        <v>-5.3692323211326141</v>
      </c>
      <c r="G16" s="1"/>
      <c r="H16" s="1"/>
      <c r="I16" s="1"/>
    </row>
    <row r="17" spans="1:9" x14ac:dyDescent="0.25">
      <c r="A17" s="8" t="s">
        <v>51</v>
      </c>
      <c r="B17" s="9">
        <v>966509</v>
      </c>
      <c r="C17" s="9">
        <v>1430629</v>
      </c>
      <c r="D17" s="9">
        <v>11430733</v>
      </c>
      <c r="E17" s="9">
        <v>12519039</v>
      </c>
      <c r="F17" s="10">
        <f t="shared" si="0"/>
        <v>9.5208767451746041</v>
      </c>
      <c r="G17" s="1"/>
      <c r="H17" s="1"/>
      <c r="I17" s="1"/>
    </row>
    <row r="18" spans="1:9" x14ac:dyDescent="0.25">
      <c r="A18" s="11" t="s">
        <v>52</v>
      </c>
      <c r="B18" s="12">
        <v>4143383</v>
      </c>
      <c r="C18" s="12">
        <v>5023031</v>
      </c>
      <c r="D18" s="12">
        <v>48044942</v>
      </c>
      <c r="E18" s="12">
        <v>59251428</v>
      </c>
      <c r="F18" s="13">
        <f t="shared" si="0"/>
        <v>23.325006823819251</v>
      </c>
      <c r="G18" s="1"/>
      <c r="H18" s="1"/>
      <c r="I18" s="1"/>
    </row>
    <row r="19" spans="1:9" x14ac:dyDescent="0.25">
      <c r="A19" s="8" t="s">
        <v>53</v>
      </c>
      <c r="B19" s="9">
        <v>920183</v>
      </c>
      <c r="C19" s="9">
        <v>992946</v>
      </c>
      <c r="D19" s="9">
        <v>9604584</v>
      </c>
      <c r="E19" s="9">
        <v>10522195</v>
      </c>
      <c r="F19" s="10">
        <f t="shared" si="0"/>
        <v>9.5538859361321613</v>
      </c>
      <c r="G19" s="1"/>
      <c r="H19" s="1"/>
      <c r="I19" s="1"/>
    </row>
    <row r="20" spans="1:9" x14ac:dyDescent="0.25">
      <c r="A20" s="11" t="s">
        <v>54</v>
      </c>
      <c r="B20" s="12">
        <v>947260</v>
      </c>
      <c r="C20" s="12">
        <v>1124743</v>
      </c>
      <c r="D20" s="12">
        <v>14988061</v>
      </c>
      <c r="E20" s="12">
        <v>13971393</v>
      </c>
      <c r="F20" s="13">
        <f t="shared" si="0"/>
        <v>-6.7831856302159395</v>
      </c>
      <c r="G20" s="1"/>
      <c r="H20" s="1"/>
      <c r="I20" s="1"/>
    </row>
    <row r="21" spans="1:9" x14ac:dyDescent="0.25">
      <c r="A21" s="8" t="s">
        <v>55</v>
      </c>
      <c r="B21" s="9">
        <v>2350166</v>
      </c>
      <c r="C21" s="9">
        <v>2641509</v>
      </c>
      <c r="D21" s="9">
        <v>21280994</v>
      </c>
      <c r="E21" s="9">
        <v>22225722</v>
      </c>
      <c r="F21" s="10">
        <f t="shared" si="0"/>
        <v>4.4393039159730989</v>
      </c>
      <c r="G21" s="1"/>
      <c r="H21" s="1"/>
      <c r="I21" s="1"/>
    </row>
    <row r="22" spans="1:9" x14ac:dyDescent="0.25">
      <c r="A22" s="11" t="s">
        <v>56</v>
      </c>
      <c r="B22" s="12">
        <v>13008333</v>
      </c>
      <c r="C22" s="12">
        <v>12193693</v>
      </c>
      <c r="D22" s="12">
        <v>129942277</v>
      </c>
      <c r="E22" s="12">
        <v>134970802</v>
      </c>
      <c r="F22" s="13">
        <f t="shared" si="0"/>
        <v>3.8698144407612602</v>
      </c>
      <c r="G22" s="1"/>
      <c r="H22" s="1"/>
      <c r="I22" s="1"/>
    </row>
    <row r="23" spans="1:9" x14ac:dyDescent="0.25">
      <c r="A23" s="8" t="s">
        <v>57</v>
      </c>
      <c r="B23" s="9">
        <v>1992557</v>
      </c>
      <c r="C23" s="9">
        <v>8313000</v>
      </c>
      <c r="D23" s="9">
        <v>27652069</v>
      </c>
      <c r="E23" s="9">
        <v>32660216</v>
      </c>
      <c r="F23" s="10">
        <f t="shared" si="0"/>
        <v>18.111292142370971</v>
      </c>
      <c r="G23" s="1"/>
      <c r="H23" s="1"/>
      <c r="I23" s="1"/>
    </row>
    <row r="24" spans="1:9" x14ac:dyDescent="0.25">
      <c r="A24" s="11" t="s">
        <v>58</v>
      </c>
      <c r="B24" s="12">
        <v>216495</v>
      </c>
      <c r="C24" s="12">
        <v>249152</v>
      </c>
      <c r="D24" s="12">
        <v>2639986</v>
      </c>
      <c r="E24" s="12">
        <v>2771672</v>
      </c>
      <c r="F24" s="13">
        <f t="shared" si="0"/>
        <v>4.9881325128239382</v>
      </c>
      <c r="G24" s="1"/>
      <c r="H24" s="1"/>
      <c r="I24" s="1"/>
    </row>
    <row r="25" spans="1:9" x14ac:dyDescent="0.25">
      <c r="A25" s="8" t="s">
        <v>59</v>
      </c>
      <c r="B25" s="9">
        <v>767615</v>
      </c>
      <c r="C25" s="9">
        <v>1244495</v>
      </c>
      <c r="D25" s="9">
        <v>9531589</v>
      </c>
      <c r="E25" s="9">
        <v>11373044</v>
      </c>
      <c r="F25" s="10">
        <f t="shared" si="0"/>
        <v>19.31949646590931</v>
      </c>
      <c r="G25" s="1"/>
      <c r="H25" s="1"/>
      <c r="I25" s="1"/>
    </row>
    <row r="26" spans="1:9" x14ac:dyDescent="0.25">
      <c r="A26" s="11" t="s">
        <v>60</v>
      </c>
      <c r="B26" s="12">
        <v>337875</v>
      </c>
      <c r="C26" s="12">
        <v>332856</v>
      </c>
      <c r="D26" s="12">
        <v>4087653</v>
      </c>
      <c r="E26" s="12">
        <v>4015455</v>
      </c>
      <c r="F26" s="13">
        <f t="shared" si="0"/>
        <v>-1.7662458139181609</v>
      </c>
      <c r="G26" s="1"/>
      <c r="H26" s="1"/>
      <c r="I26" s="1"/>
    </row>
    <row r="27" spans="1:9" x14ac:dyDescent="0.25">
      <c r="A27" s="8" t="s">
        <v>61</v>
      </c>
      <c r="B27" s="9">
        <v>744071</v>
      </c>
      <c r="C27" s="9">
        <v>708352</v>
      </c>
      <c r="D27" s="9">
        <v>8360410</v>
      </c>
      <c r="E27" s="9">
        <v>8195644</v>
      </c>
      <c r="F27" s="10">
        <f t="shared" si="0"/>
        <v>-1.9707885139604429</v>
      </c>
      <c r="G27" s="1"/>
      <c r="H27" s="1"/>
      <c r="I27" s="1"/>
    </row>
    <row r="28" spans="1:9" x14ac:dyDescent="0.25">
      <c r="A28" s="11" t="s">
        <v>62</v>
      </c>
      <c r="B28" s="12">
        <v>12363300</v>
      </c>
      <c r="C28" s="12">
        <v>14809394</v>
      </c>
      <c r="D28" s="12">
        <v>144339019</v>
      </c>
      <c r="E28" s="12">
        <v>149341135</v>
      </c>
      <c r="F28" s="13">
        <f t="shared" si="0"/>
        <v>3.4655327676849481</v>
      </c>
      <c r="G28" s="1"/>
      <c r="H28" s="1"/>
      <c r="I28" s="1"/>
    </row>
    <row r="29" spans="1:9" x14ac:dyDescent="0.25">
      <c r="A29" s="8" t="s">
        <v>63</v>
      </c>
      <c r="B29" s="9">
        <v>1824879</v>
      </c>
      <c r="C29" s="9">
        <v>1691620</v>
      </c>
      <c r="D29" s="9">
        <v>22758067</v>
      </c>
      <c r="E29" s="9">
        <v>22693052</v>
      </c>
      <c r="F29" s="10">
        <f t="shared" si="0"/>
        <v>-0.28567891991880856</v>
      </c>
      <c r="G29" s="1"/>
      <c r="H29" s="1"/>
      <c r="I29" s="1"/>
    </row>
    <row r="30" spans="1:9" x14ac:dyDescent="0.25">
      <c r="A30" s="11" t="s">
        <v>64</v>
      </c>
      <c r="B30" s="12">
        <v>506731</v>
      </c>
      <c r="C30" s="12">
        <v>420096</v>
      </c>
      <c r="D30" s="12">
        <v>5378700</v>
      </c>
      <c r="E30" s="12">
        <v>5392758</v>
      </c>
      <c r="F30" s="13">
        <f t="shared" si="0"/>
        <v>0.26136427017681285</v>
      </c>
      <c r="G30" s="1"/>
      <c r="H30" s="1"/>
      <c r="I30" s="1"/>
    </row>
    <row r="31" spans="1:9" x14ac:dyDescent="0.25">
      <c r="A31" s="8" t="s">
        <v>65</v>
      </c>
      <c r="B31" s="9">
        <v>3220058</v>
      </c>
      <c r="C31" s="9">
        <v>3483396</v>
      </c>
      <c r="D31" s="9">
        <v>39858916</v>
      </c>
      <c r="E31" s="9">
        <v>39937594</v>
      </c>
      <c r="F31" s="10">
        <f t="shared" si="0"/>
        <v>0.19739121856700592</v>
      </c>
      <c r="G31" s="1"/>
      <c r="H31" s="1"/>
      <c r="I31" s="1"/>
    </row>
    <row r="32" spans="1:9" x14ac:dyDescent="0.25">
      <c r="A32" s="11" t="s">
        <v>66</v>
      </c>
      <c r="B32" s="12">
        <v>11095533</v>
      </c>
      <c r="C32" s="12">
        <v>10389911</v>
      </c>
      <c r="D32" s="12">
        <v>112703362</v>
      </c>
      <c r="E32" s="12">
        <v>131558504</v>
      </c>
      <c r="F32" s="13">
        <f t="shared" si="0"/>
        <v>16.729884242494919</v>
      </c>
      <c r="G32" s="1"/>
      <c r="H32" s="1"/>
      <c r="I32" s="1"/>
    </row>
    <row r="33" spans="1:9" x14ac:dyDescent="0.25">
      <c r="A33" s="8" t="s">
        <v>67</v>
      </c>
      <c r="B33" s="9">
        <v>2346518</v>
      </c>
      <c r="C33" s="9">
        <v>2436436</v>
      </c>
      <c r="D33" s="9">
        <v>30686538</v>
      </c>
      <c r="E33" s="9">
        <v>32526798</v>
      </c>
      <c r="F33" s="10">
        <f t="shared" si="0"/>
        <v>5.996961925128204</v>
      </c>
      <c r="G33" s="1"/>
      <c r="H33" s="1"/>
      <c r="I33" s="1"/>
    </row>
    <row r="34" spans="1:9" x14ac:dyDescent="0.25">
      <c r="A34" s="11" t="s">
        <v>68</v>
      </c>
      <c r="B34" s="12">
        <v>161216</v>
      </c>
      <c r="C34" s="12">
        <v>184116</v>
      </c>
      <c r="D34" s="12">
        <v>1866036</v>
      </c>
      <c r="E34" s="12">
        <v>2023036</v>
      </c>
      <c r="F34" s="13">
        <f t="shared" si="0"/>
        <v>8.4135568659983022</v>
      </c>
      <c r="G34" s="1"/>
      <c r="H34" s="1"/>
      <c r="I34" s="1"/>
    </row>
    <row r="35" spans="1:9" x14ac:dyDescent="0.25">
      <c r="A35" s="14" t="s">
        <v>69</v>
      </c>
      <c r="B35" s="15">
        <f>SUM(B7:B34)</f>
        <v>109713281</v>
      </c>
      <c r="C35" s="15">
        <f t="shared" ref="C35:E35" si="1">SUM(C7:C34)</f>
        <v>124100368</v>
      </c>
      <c r="D35" s="15">
        <f t="shared" si="1"/>
        <v>1329340173</v>
      </c>
      <c r="E35" s="15">
        <f t="shared" si="1"/>
        <v>1443538410</v>
      </c>
      <c r="F35" s="16">
        <f t="shared" si="0"/>
        <v>8.5905954938743889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11961504</v>
      </c>
      <c r="C38" s="41">
        <f>D7</f>
        <v>12282216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238450959</v>
      </c>
      <c r="G38" s="42">
        <f>LOOKUP(E38,$A$38:$A$65,$C$38:$C$65)</f>
        <v>213186107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15030125</v>
      </c>
      <c r="C39" s="41">
        <f t="shared" ref="C39:C65" si="5">D8</f>
        <v>14764338</v>
      </c>
      <c r="D39" s="41">
        <f t="shared" ref="D39:D65" si="6">_xlfn.RANK.EQ(B39,$B$38:$B$65)+COUNTIF($B$38:$B$65,B39)-1</f>
        <v>17</v>
      </c>
      <c r="E39" s="42" t="str">
        <f t="shared" si="2"/>
        <v>BARCELONA</v>
      </c>
      <c r="F39" s="42">
        <f t="shared" ref="F39:F54" si="7">LOOKUP(E39,$A$38:$A$65,$B$38:$B$65)</f>
        <v>216238587</v>
      </c>
      <c r="G39" s="42">
        <f t="shared" ref="G39:G65" si="8">LOOKUP(E39,$A$38:$A$65,$C$38:$C$65)</f>
        <v>191800575</v>
      </c>
    </row>
    <row r="40" spans="1:9" x14ac:dyDescent="0.25">
      <c r="A40" s="42" t="str">
        <f t="shared" si="3"/>
        <v>ALMERIA</v>
      </c>
      <c r="B40" s="41">
        <f t="shared" si="4"/>
        <v>29739966</v>
      </c>
      <c r="C40" s="41">
        <f t="shared" si="5"/>
        <v>29809094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149341135</v>
      </c>
      <c r="G40" s="42">
        <f t="shared" si="8"/>
        <v>144339019</v>
      </c>
    </row>
    <row r="41" spans="1:9" x14ac:dyDescent="0.25">
      <c r="A41" s="42" t="str">
        <f t="shared" si="3"/>
        <v>AVILES</v>
      </c>
      <c r="B41" s="41">
        <f t="shared" si="4"/>
        <v>6085624</v>
      </c>
      <c r="C41" s="41">
        <f t="shared" si="5"/>
        <v>4901274</v>
      </c>
      <c r="D41" s="41">
        <f t="shared" si="6"/>
        <v>24</v>
      </c>
      <c r="E41" s="42" t="str">
        <f t="shared" si="2"/>
        <v>LAS PALMAS</v>
      </c>
      <c r="F41" s="42">
        <f t="shared" si="7"/>
        <v>134970802</v>
      </c>
      <c r="G41" s="42">
        <f t="shared" si="8"/>
        <v>129942277</v>
      </c>
    </row>
    <row r="42" spans="1:9" x14ac:dyDescent="0.25">
      <c r="A42" s="42" t="str">
        <f t="shared" si="3"/>
        <v>BAHIA DE ALGECIRAS</v>
      </c>
      <c r="B42" s="41">
        <f t="shared" si="4"/>
        <v>238450959</v>
      </c>
      <c r="C42" s="41">
        <f t="shared" si="5"/>
        <v>213186107</v>
      </c>
      <c r="D42" s="41">
        <f t="shared" si="6"/>
        <v>1</v>
      </c>
      <c r="E42" s="42" t="str">
        <f t="shared" si="2"/>
        <v>VALENCIA</v>
      </c>
      <c r="F42" s="42">
        <f t="shared" si="7"/>
        <v>131558504</v>
      </c>
      <c r="G42" s="42">
        <f t="shared" si="8"/>
        <v>112703362</v>
      </c>
    </row>
    <row r="43" spans="1:9" x14ac:dyDescent="0.25">
      <c r="A43" s="42" t="str">
        <f t="shared" si="3"/>
        <v>BAHIA DE CADIZ</v>
      </c>
      <c r="B43" s="41">
        <f t="shared" si="4"/>
        <v>24004417</v>
      </c>
      <c r="C43" s="41">
        <f t="shared" si="5"/>
        <v>22321414</v>
      </c>
      <c r="D43" s="41">
        <f t="shared" si="6"/>
        <v>14</v>
      </c>
      <c r="E43" s="42" t="str">
        <f t="shared" si="2"/>
        <v>BALEARES</v>
      </c>
      <c r="F43" s="42">
        <f t="shared" si="7"/>
        <v>128472172</v>
      </c>
      <c r="G43" s="42">
        <f t="shared" si="8"/>
        <v>120901392</v>
      </c>
    </row>
    <row r="44" spans="1:9" x14ac:dyDescent="0.25">
      <c r="A44" s="42" t="str">
        <f t="shared" si="3"/>
        <v>BALEARES</v>
      </c>
      <c r="B44" s="41">
        <f t="shared" si="4"/>
        <v>128472172</v>
      </c>
      <c r="C44" s="41">
        <f t="shared" si="5"/>
        <v>120901392</v>
      </c>
      <c r="D44" s="41">
        <f t="shared" si="6"/>
        <v>6</v>
      </c>
      <c r="E44" s="42" t="str">
        <f t="shared" si="2"/>
        <v>CEUTA</v>
      </c>
      <c r="F44" s="42">
        <f t="shared" si="7"/>
        <v>59251428</v>
      </c>
      <c r="G44" s="42">
        <f t="shared" si="8"/>
        <v>48044942</v>
      </c>
    </row>
    <row r="45" spans="1:9" x14ac:dyDescent="0.25">
      <c r="A45" s="42" t="str">
        <f t="shared" si="3"/>
        <v>BARCELONA</v>
      </c>
      <c r="B45" s="41">
        <f t="shared" si="4"/>
        <v>216238587</v>
      </c>
      <c r="C45" s="41">
        <f t="shared" si="5"/>
        <v>191800575</v>
      </c>
      <c r="D45" s="41">
        <f t="shared" si="6"/>
        <v>2</v>
      </c>
      <c r="E45" s="42" t="str">
        <f t="shared" si="2"/>
        <v>BILBAO</v>
      </c>
      <c r="F45" s="42">
        <f t="shared" si="7"/>
        <v>49790544</v>
      </c>
      <c r="G45" s="42">
        <f t="shared" si="8"/>
        <v>44826612</v>
      </c>
    </row>
    <row r="46" spans="1:9" x14ac:dyDescent="0.25">
      <c r="A46" s="42" t="str">
        <f t="shared" si="3"/>
        <v>BILBAO</v>
      </c>
      <c r="B46" s="41">
        <f t="shared" si="4"/>
        <v>49790544</v>
      </c>
      <c r="C46" s="41">
        <f t="shared" si="5"/>
        <v>44826612</v>
      </c>
      <c r="D46" s="41">
        <f t="shared" si="6"/>
        <v>8</v>
      </c>
      <c r="E46" s="42" t="str">
        <f t="shared" si="2"/>
        <v>TARRAGONA</v>
      </c>
      <c r="F46" s="42">
        <f t="shared" si="7"/>
        <v>39937594</v>
      </c>
      <c r="G46" s="42">
        <f t="shared" si="8"/>
        <v>39858916</v>
      </c>
    </row>
    <row r="47" spans="1:9" x14ac:dyDescent="0.25">
      <c r="A47" s="42" t="str">
        <f t="shared" si="3"/>
        <v>CARTAGENA</v>
      </c>
      <c r="B47" s="41">
        <f t="shared" si="4"/>
        <v>27815025</v>
      </c>
      <c r="C47" s="41">
        <f t="shared" si="5"/>
        <v>29393215</v>
      </c>
      <c r="D47" s="41">
        <f t="shared" si="6"/>
        <v>13</v>
      </c>
      <c r="E47" s="42" t="str">
        <f t="shared" si="2"/>
        <v>MALAGA</v>
      </c>
      <c r="F47" s="42">
        <f t="shared" si="7"/>
        <v>32660216</v>
      </c>
      <c r="G47" s="42">
        <f t="shared" si="8"/>
        <v>27652069</v>
      </c>
    </row>
    <row r="48" spans="1:9" x14ac:dyDescent="0.25">
      <c r="A48" s="42" t="str">
        <f t="shared" si="3"/>
        <v>CASTELLON</v>
      </c>
      <c r="B48" s="41">
        <f t="shared" si="4"/>
        <v>12519039</v>
      </c>
      <c r="C48" s="41">
        <f t="shared" si="5"/>
        <v>11430733</v>
      </c>
      <c r="D48" s="41">
        <f t="shared" si="6"/>
        <v>19</v>
      </c>
      <c r="E48" s="42" t="str">
        <f t="shared" si="2"/>
        <v>VIGO</v>
      </c>
      <c r="F48" s="42">
        <f t="shared" si="7"/>
        <v>32526798</v>
      </c>
      <c r="G48" s="42">
        <f t="shared" si="8"/>
        <v>30686538</v>
      </c>
    </row>
    <row r="49" spans="1:7" x14ac:dyDescent="0.25">
      <c r="A49" s="42" t="str">
        <f t="shared" si="3"/>
        <v>CEUTA</v>
      </c>
      <c r="B49" s="41">
        <f t="shared" si="4"/>
        <v>59251428</v>
      </c>
      <c r="C49" s="41">
        <f t="shared" si="5"/>
        <v>48044942</v>
      </c>
      <c r="D49" s="41">
        <f t="shared" si="6"/>
        <v>7</v>
      </c>
      <c r="E49" s="42" t="str">
        <f t="shared" si="2"/>
        <v>ALMERIA</v>
      </c>
      <c r="F49" s="42">
        <f t="shared" si="7"/>
        <v>29739966</v>
      </c>
      <c r="G49" s="42">
        <f t="shared" si="8"/>
        <v>29809094</v>
      </c>
    </row>
    <row r="50" spans="1:7" x14ac:dyDescent="0.25">
      <c r="A50" s="42" t="str">
        <f t="shared" si="3"/>
        <v>FERROL-SAN CIBRAO</v>
      </c>
      <c r="B50" s="41">
        <f t="shared" si="4"/>
        <v>10522195</v>
      </c>
      <c r="C50" s="41">
        <f t="shared" si="5"/>
        <v>9604584</v>
      </c>
      <c r="D50" s="41">
        <f t="shared" si="6"/>
        <v>22</v>
      </c>
      <c r="E50" s="42" t="str">
        <f t="shared" si="2"/>
        <v>CARTAGENA</v>
      </c>
      <c r="F50" s="42">
        <f t="shared" si="7"/>
        <v>27815025</v>
      </c>
      <c r="G50" s="42">
        <f t="shared" si="8"/>
        <v>29393215</v>
      </c>
    </row>
    <row r="51" spans="1:7" x14ac:dyDescent="0.25">
      <c r="A51" s="42" t="str">
        <f t="shared" si="3"/>
        <v>GIJON</v>
      </c>
      <c r="B51" s="41">
        <f t="shared" si="4"/>
        <v>13971393</v>
      </c>
      <c r="C51" s="41">
        <f t="shared" si="5"/>
        <v>14988061</v>
      </c>
      <c r="D51" s="41">
        <f t="shared" si="6"/>
        <v>18</v>
      </c>
      <c r="E51" s="42" t="str">
        <f t="shared" si="2"/>
        <v>BAHIA DE CADIZ</v>
      </c>
      <c r="F51" s="42">
        <f t="shared" si="7"/>
        <v>24004417</v>
      </c>
      <c r="G51" s="42">
        <f t="shared" si="8"/>
        <v>22321414</v>
      </c>
    </row>
    <row r="52" spans="1:7" x14ac:dyDescent="0.25">
      <c r="A52" s="42" t="str">
        <f t="shared" si="3"/>
        <v>HUELVA</v>
      </c>
      <c r="B52" s="41">
        <f t="shared" si="4"/>
        <v>22225722</v>
      </c>
      <c r="C52" s="41">
        <f t="shared" si="5"/>
        <v>21280994</v>
      </c>
      <c r="D52" s="41">
        <f t="shared" si="6"/>
        <v>16</v>
      </c>
      <c r="E52" s="42" t="str">
        <f t="shared" si="2"/>
        <v>SANTANDER</v>
      </c>
      <c r="F52" s="42">
        <f t="shared" si="7"/>
        <v>22693052</v>
      </c>
      <c r="G52" s="42">
        <f t="shared" si="8"/>
        <v>22758067</v>
      </c>
    </row>
    <row r="53" spans="1:7" x14ac:dyDescent="0.25">
      <c r="A53" s="42" t="str">
        <f t="shared" si="3"/>
        <v>LAS PALMAS</v>
      </c>
      <c r="B53" s="41">
        <f t="shared" si="4"/>
        <v>134970802</v>
      </c>
      <c r="C53" s="41">
        <f t="shared" si="5"/>
        <v>129942277</v>
      </c>
      <c r="D53" s="41">
        <f t="shared" si="6"/>
        <v>4</v>
      </c>
      <c r="E53" s="42" t="str">
        <f t="shared" si="2"/>
        <v>HUELVA</v>
      </c>
      <c r="F53" s="42">
        <f t="shared" si="7"/>
        <v>22225722</v>
      </c>
      <c r="G53" s="42">
        <f t="shared" si="8"/>
        <v>21280994</v>
      </c>
    </row>
    <row r="54" spans="1:7" x14ac:dyDescent="0.25">
      <c r="A54" s="42" t="str">
        <f t="shared" si="3"/>
        <v>MALAGA</v>
      </c>
      <c r="B54" s="41">
        <f t="shared" si="4"/>
        <v>32660216</v>
      </c>
      <c r="C54" s="41">
        <f t="shared" si="5"/>
        <v>27652069</v>
      </c>
      <c r="D54" s="41">
        <f t="shared" si="6"/>
        <v>10</v>
      </c>
      <c r="E54" s="42" t="str">
        <f t="shared" si="2"/>
        <v>ALICANTE</v>
      </c>
      <c r="F54" s="42">
        <f t="shared" si="7"/>
        <v>15030125</v>
      </c>
      <c r="G54" s="42">
        <f t="shared" si="8"/>
        <v>14764338</v>
      </c>
    </row>
    <row r="55" spans="1:7" x14ac:dyDescent="0.25">
      <c r="A55" s="42" t="str">
        <f t="shared" si="3"/>
        <v>MARIN Y RIA DE PONTEVEDRA</v>
      </c>
      <c r="B55" s="41">
        <f t="shared" si="4"/>
        <v>2771672</v>
      </c>
      <c r="C55" s="41">
        <f t="shared" si="5"/>
        <v>2639986</v>
      </c>
      <c r="D55" s="41">
        <f t="shared" si="6"/>
        <v>27</v>
      </c>
      <c r="E55" s="42" t="str">
        <f t="shared" si="2"/>
        <v>GIJON</v>
      </c>
      <c r="F55" s="42">
        <f t="shared" ref="F55:F65" si="9">LOOKUP(E55,$A$38:$A$65,$B$38:$B$65)</f>
        <v>13971393</v>
      </c>
      <c r="G55" s="42">
        <f t="shared" si="8"/>
        <v>14988061</v>
      </c>
    </row>
    <row r="56" spans="1:7" x14ac:dyDescent="0.25">
      <c r="A56" s="42" t="str">
        <f t="shared" si="3"/>
        <v>MELILLA</v>
      </c>
      <c r="B56" s="41">
        <f t="shared" si="4"/>
        <v>11373044</v>
      </c>
      <c r="C56" s="41">
        <f t="shared" si="5"/>
        <v>9531589</v>
      </c>
      <c r="D56" s="41">
        <f t="shared" si="6"/>
        <v>21</v>
      </c>
      <c r="E56" s="42" t="str">
        <f t="shared" si="2"/>
        <v>CASTELLON</v>
      </c>
      <c r="F56" s="42">
        <f t="shared" si="9"/>
        <v>12519039</v>
      </c>
      <c r="G56" s="42">
        <f t="shared" si="8"/>
        <v>11430733</v>
      </c>
    </row>
    <row r="57" spans="1:7" x14ac:dyDescent="0.25">
      <c r="A57" s="42" t="str">
        <f t="shared" si="3"/>
        <v>MOTRIL</v>
      </c>
      <c r="B57" s="41">
        <f t="shared" si="4"/>
        <v>4015455</v>
      </c>
      <c r="C57" s="41">
        <f t="shared" si="5"/>
        <v>4087653</v>
      </c>
      <c r="D57" s="41">
        <f t="shared" si="6"/>
        <v>26</v>
      </c>
      <c r="E57" s="42" t="str">
        <f t="shared" si="2"/>
        <v>A CORUÑA</v>
      </c>
      <c r="F57" s="42">
        <f t="shared" si="9"/>
        <v>11961504</v>
      </c>
      <c r="G57" s="42">
        <f t="shared" si="8"/>
        <v>12282216</v>
      </c>
    </row>
    <row r="58" spans="1:7" x14ac:dyDescent="0.25">
      <c r="A58" s="42" t="str">
        <f t="shared" si="3"/>
        <v>PASAIA</v>
      </c>
      <c r="B58" s="41">
        <f t="shared" si="4"/>
        <v>8195644</v>
      </c>
      <c r="C58" s="41">
        <f t="shared" si="5"/>
        <v>8360410</v>
      </c>
      <c r="D58" s="41">
        <f t="shared" si="6"/>
        <v>23</v>
      </c>
      <c r="E58" s="42" t="str">
        <f t="shared" si="2"/>
        <v>MELILLA</v>
      </c>
      <c r="F58" s="42">
        <f t="shared" si="9"/>
        <v>11373044</v>
      </c>
      <c r="G58" s="42">
        <f t="shared" si="8"/>
        <v>9531589</v>
      </c>
    </row>
    <row r="59" spans="1:7" x14ac:dyDescent="0.25">
      <c r="A59" s="42" t="str">
        <f t="shared" si="3"/>
        <v>SANTA CRUZ DE TENERIFE</v>
      </c>
      <c r="B59" s="41">
        <f t="shared" si="4"/>
        <v>149341135</v>
      </c>
      <c r="C59" s="41">
        <f t="shared" si="5"/>
        <v>144339019</v>
      </c>
      <c r="D59" s="41">
        <f t="shared" si="6"/>
        <v>3</v>
      </c>
      <c r="E59" s="42" t="str">
        <f t="shared" si="2"/>
        <v>FERROL-SAN CIBRAO</v>
      </c>
      <c r="F59" s="42">
        <f t="shared" si="9"/>
        <v>10522195</v>
      </c>
      <c r="G59" s="42">
        <f t="shared" si="8"/>
        <v>9604584</v>
      </c>
    </row>
    <row r="60" spans="1:7" x14ac:dyDescent="0.25">
      <c r="A60" s="42" t="str">
        <f t="shared" si="3"/>
        <v>SANTANDER</v>
      </c>
      <c r="B60" s="41">
        <f t="shared" si="4"/>
        <v>22693052</v>
      </c>
      <c r="C60" s="41">
        <f t="shared" si="5"/>
        <v>22758067</v>
      </c>
      <c r="D60" s="41">
        <f t="shared" si="6"/>
        <v>15</v>
      </c>
      <c r="E60" s="42" t="str">
        <f t="shared" si="2"/>
        <v>PASAIA</v>
      </c>
      <c r="F60" s="42">
        <f t="shared" si="9"/>
        <v>8195644</v>
      </c>
      <c r="G60" s="42">
        <f t="shared" si="8"/>
        <v>8360410</v>
      </c>
    </row>
    <row r="61" spans="1:7" x14ac:dyDescent="0.25">
      <c r="A61" s="42" t="str">
        <f t="shared" si="3"/>
        <v>SEVILLA</v>
      </c>
      <c r="B61" s="41">
        <f t="shared" si="4"/>
        <v>5392758</v>
      </c>
      <c r="C61" s="41">
        <f t="shared" si="5"/>
        <v>5378700</v>
      </c>
      <c r="D61" s="41">
        <f t="shared" si="6"/>
        <v>25</v>
      </c>
      <c r="E61" s="42" t="str">
        <f t="shared" si="2"/>
        <v>AVILES</v>
      </c>
      <c r="F61" s="42">
        <f t="shared" si="9"/>
        <v>6085624</v>
      </c>
      <c r="G61" s="42">
        <f t="shared" si="8"/>
        <v>4901274</v>
      </c>
    </row>
    <row r="62" spans="1:7" x14ac:dyDescent="0.25">
      <c r="A62" s="42" t="str">
        <f t="shared" si="3"/>
        <v>TARRAGONA</v>
      </c>
      <c r="B62" s="41">
        <f t="shared" si="4"/>
        <v>39937594</v>
      </c>
      <c r="C62" s="41">
        <f t="shared" si="5"/>
        <v>39858916</v>
      </c>
      <c r="D62" s="41">
        <f t="shared" si="6"/>
        <v>9</v>
      </c>
      <c r="E62" s="42" t="str">
        <f t="shared" si="2"/>
        <v>SEVILLA</v>
      </c>
      <c r="F62" s="42">
        <f t="shared" si="9"/>
        <v>5392758</v>
      </c>
      <c r="G62" s="42">
        <f t="shared" si="8"/>
        <v>5378700</v>
      </c>
    </row>
    <row r="63" spans="1:7" x14ac:dyDescent="0.25">
      <c r="A63" s="42" t="str">
        <f t="shared" si="3"/>
        <v>VALENCIA</v>
      </c>
      <c r="B63" s="41">
        <f t="shared" si="4"/>
        <v>131558504</v>
      </c>
      <c r="C63" s="41">
        <f t="shared" si="5"/>
        <v>112703362</v>
      </c>
      <c r="D63" s="41">
        <f t="shared" si="6"/>
        <v>5</v>
      </c>
      <c r="E63" s="42" t="str">
        <f t="shared" si="2"/>
        <v>MOTRIL</v>
      </c>
      <c r="F63" s="42">
        <f t="shared" si="9"/>
        <v>4015455</v>
      </c>
      <c r="G63" s="42">
        <f t="shared" si="8"/>
        <v>4087653</v>
      </c>
    </row>
    <row r="64" spans="1:7" x14ac:dyDescent="0.25">
      <c r="A64" s="42" t="str">
        <f t="shared" si="3"/>
        <v>VIGO</v>
      </c>
      <c r="B64" s="41">
        <f t="shared" si="4"/>
        <v>32526798</v>
      </c>
      <c r="C64" s="41">
        <f t="shared" si="5"/>
        <v>30686538</v>
      </c>
      <c r="D64" s="41">
        <f t="shared" si="6"/>
        <v>11</v>
      </c>
      <c r="E64" s="42" t="str">
        <f t="shared" si="2"/>
        <v>MARIN Y RIA DE PONTEVEDRA</v>
      </c>
      <c r="F64" s="42">
        <f t="shared" si="9"/>
        <v>2771672</v>
      </c>
      <c r="G64" s="42">
        <f t="shared" si="8"/>
        <v>2639986</v>
      </c>
    </row>
    <row r="65" spans="1:7" x14ac:dyDescent="0.25">
      <c r="A65" s="42" t="str">
        <f t="shared" si="3"/>
        <v>VILAGARCIA</v>
      </c>
      <c r="B65" s="41">
        <f t="shared" si="4"/>
        <v>2023036</v>
      </c>
      <c r="C65" s="41">
        <f t="shared" si="5"/>
        <v>1866036</v>
      </c>
      <c r="D65" s="41">
        <f t="shared" si="6"/>
        <v>28</v>
      </c>
      <c r="E65" s="42" t="str">
        <f t="shared" si="2"/>
        <v>VILAGARCIA</v>
      </c>
      <c r="F65" s="42">
        <f t="shared" si="9"/>
        <v>2023036</v>
      </c>
      <c r="G65" s="42">
        <f t="shared" si="8"/>
        <v>1866036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L6" sqref="L6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Diciembre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39126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2</v>
      </c>
      <c r="C7" s="9">
        <v>2</v>
      </c>
      <c r="D7" s="9">
        <v>59</v>
      </c>
      <c r="E7" s="9">
        <v>65</v>
      </c>
      <c r="F7" s="10">
        <f>((E7*100)/D7)-100</f>
        <v>10.169491525423723</v>
      </c>
      <c r="G7" s="1"/>
      <c r="H7" s="1"/>
      <c r="I7" s="1"/>
    </row>
    <row r="8" spans="1:12" x14ac:dyDescent="0.25">
      <c r="A8" s="11" t="s">
        <v>42</v>
      </c>
      <c r="B8" s="12">
        <v>2</v>
      </c>
      <c r="C8" s="12">
        <v>1</v>
      </c>
      <c r="D8" s="12">
        <v>37</v>
      </c>
      <c r="E8" s="12">
        <v>51</v>
      </c>
      <c r="F8" s="13">
        <f t="shared" ref="F8:F35" si="0">((E8*100)/D8)-100</f>
        <v>37.837837837837839</v>
      </c>
      <c r="G8" s="1"/>
      <c r="H8" s="1"/>
      <c r="I8" s="1"/>
    </row>
    <row r="9" spans="1:12" x14ac:dyDescent="0.25">
      <c r="A9" s="8" t="s">
        <v>43</v>
      </c>
      <c r="B9" s="9">
        <v>0</v>
      </c>
      <c r="C9" s="9">
        <v>1</v>
      </c>
      <c r="D9" s="9">
        <v>44</v>
      </c>
      <c r="E9" s="9">
        <v>45</v>
      </c>
      <c r="F9" s="10">
        <f t="shared" si="0"/>
        <v>2.2727272727272663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0</v>
      </c>
      <c r="E11" s="9">
        <v>3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46</v>
      </c>
      <c r="B12" s="12">
        <v>13</v>
      </c>
      <c r="C12" s="12">
        <v>10</v>
      </c>
      <c r="D12" s="12">
        <v>222</v>
      </c>
      <c r="E12" s="12">
        <v>272</v>
      </c>
      <c r="F12" s="13">
        <f t="shared" si="0"/>
        <v>22.522522522522522</v>
      </c>
      <c r="G12" s="1"/>
      <c r="H12" s="1"/>
      <c r="I12" s="1"/>
    </row>
    <row r="13" spans="1:12" x14ac:dyDescent="0.25">
      <c r="A13" s="8" t="s">
        <v>47</v>
      </c>
      <c r="B13" s="9">
        <v>6</v>
      </c>
      <c r="C13" s="9">
        <v>1</v>
      </c>
      <c r="D13" s="9">
        <v>674</v>
      </c>
      <c r="E13" s="9">
        <v>652</v>
      </c>
      <c r="F13" s="10">
        <f t="shared" si="0"/>
        <v>-3.264094955489611</v>
      </c>
      <c r="G13" s="1"/>
      <c r="H13" s="1"/>
      <c r="I13" s="1"/>
    </row>
    <row r="14" spans="1:12" x14ac:dyDescent="0.25">
      <c r="A14" s="11" t="s">
        <v>48</v>
      </c>
      <c r="B14" s="12">
        <v>16</v>
      </c>
      <c r="C14" s="12">
        <v>12</v>
      </c>
      <c r="D14" s="12">
        <v>691</v>
      </c>
      <c r="E14" s="12">
        <v>706</v>
      </c>
      <c r="F14" s="13">
        <f t="shared" si="0"/>
        <v>2.1707670043415277</v>
      </c>
      <c r="G14" s="1"/>
      <c r="H14" s="1"/>
      <c r="I14" s="1"/>
    </row>
    <row r="15" spans="1:12" x14ac:dyDescent="0.25">
      <c r="A15" s="8" t="s">
        <v>49</v>
      </c>
      <c r="B15" s="9">
        <v>0</v>
      </c>
      <c r="C15" s="9">
        <v>0</v>
      </c>
      <c r="D15" s="9">
        <v>21</v>
      </c>
      <c r="E15" s="9">
        <v>21</v>
      </c>
      <c r="F15" s="10">
        <f t="shared" si="0"/>
        <v>0</v>
      </c>
      <c r="G15" s="1"/>
      <c r="H15" s="1"/>
      <c r="I15" s="1"/>
    </row>
    <row r="16" spans="1:12" x14ac:dyDescent="0.25">
      <c r="A16" s="11" t="s">
        <v>50</v>
      </c>
      <c r="B16" s="12">
        <v>1</v>
      </c>
      <c r="C16" s="12">
        <v>1</v>
      </c>
      <c r="D16" s="12">
        <v>37</v>
      </c>
      <c r="E16" s="12">
        <v>39</v>
      </c>
      <c r="F16" s="13">
        <f t="shared" si="0"/>
        <v>5.4054054054054035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1</v>
      </c>
      <c r="D18" s="12">
        <v>10</v>
      </c>
      <c r="E18" s="12">
        <v>6</v>
      </c>
      <c r="F18" s="13">
        <f t="shared" si="0"/>
        <v>-40</v>
      </c>
      <c r="G18" s="1"/>
      <c r="H18" s="1"/>
      <c r="I18" s="1"/>
    </row>
    <row r="19" spans="1:9" x14ac:dyDescent="0.25">
      <c r="A19" s="8" t="s">
        <v>53</v>
      </c>
      <c r="B19" s="9">
        <v>1</v>
      </c>
      <c r="C19" s="9">
        <v>1</v>
      </c>
      <c r="D19" s="9">
        <v>1</v>
      </c>
      <c r="E19" s="9">
        <v>5</v>
      </c>
      <c r="F19" s="10">
        <f t="shared" si="0"/>
        <v>400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4</v>
      </c>
      <c r="E20" s="12">
        <v>3</v>
      </c>
      <c r="F20" s="13">
        <f t="shared" si="0"/>
        <v>-25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</v>
      </c>
      <c r="E21" s="9">
        <v>3</v>
      </c>
      <c r="F21" s="18">
        <f t="shared" si="0"/>
        <v>50</v>
      </c>
      <c r="G21" s="1"/>
      <c r="H21" s="1"/>
      <c r="I21" s="1"/>
    </row>
    <row r="22" spans="1:9" x14ac:dyDescent="0.25">
      <c r="A22" s="11" t="s">
        <v>56</v>
      </c>
      <c r="B22" s="12">
        <v>53</v>
      </c>
      <c r="C22" s="12">
        <v>47</v>
      </c>
      <c r="D22" s="12">
        <v>396</v>
      </c>
      <c r="E22" s="12">
        <v>367</v>
      </c>
      <c r="F22" s="13">
        <f t="shared" si="0"/>
        <v>-7.3232323232323182</v>
      </c>
      <c r="G22" s="1"/>
      <c r="H22" s="1"/>
      <c r="I22" s="1"/>
    </row>
    <row r="23" spans="1:9" x14ac:dyDescent="0.25">
      <c r="A23" s="8" t="s">
        <v>57</v>
      </c>
      <c r="B23" s="9">
        <v>5</v>
      </c>
      <c r="C23" s="9">
        <v>12</v>
      </c>
      <c r="D23" s="9">
        <v>213</v>
      </c>
      <c r="E23" s="9">
        <v>229</v>
      </c>
      <c r="F23" s="10">
        <f t="shared" si="0"/>
        <v>7.5117370892018727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2</v>
      </c>
      <c r="E25" s="9">
        <v>2</v>
      </c>
      <c r="F25" s="10">
        <f t="shared" si="0"/>
        <v>0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28</v>
      </c>
      <c r="E26" s="12">
        <v>21</v>
      </c>
      <c r="F26" s="13">
        <f t="shared" si="0"/>
        <v>-25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59</v>
      </c>
      <c r="C28" s="12">
        <v>50</v>
      </c>
      <c r="D28" s="12">
        <v>382</v>
      </c>
      <c r="E28" s="12">
        <v>350</v>
      </c>
      <c r="F28" s="13">
        <f t="shared" si="0"/>
        <v>-8.3769633507853456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0</v>
      </c>
      <c r="D29" s="9">
        <v>11</v>
      </c>
      <c r="E29" s="9">
        <v>12</v>
      </c>
      <c r="F29" s="10">
        <f t="shared" si="0"/>
        <v>9.0909090909090935</v>
      </c>
      <c r="G29" s="1"/>
      <c r="H29" s="1"/>
      <c r="I29" s="1"/>
    </row>
    <row r="30" spans="1:9" x14ac:dyDescent="0.25">
      <c r="A30" s="11" t="s">
        <v>64</v>
      </c>
      <c r="B30" s="12">
        <v>4</v>
      </c>
      <c r="C30" s="12">
        <v>2</v>
      </c>
      <c r="D30" s="12">
        <v>48</v>
      </c>
      <c r="E30" s="12">
        <v>56</v>
      </c>
      <c r="F30" s="13">
        <f t="shared" si="0"/>
        <v>16.666666666666671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0</v>
      </c>
      <c r="D31" s="9">
        <v>6</v>
      </c>
      <c r="E31" s="9">
        <v>3</v>
      </c>
      <c r="F31" s="10">
        <f t="shared" si="0"/>
        <v>-50</v>
      </c>
      <c r="G31" s="1"/>
      <c r="H31" s="1"/>
      <c r="I31" s="1"/>
    </row>
    <row r="32" spans="1:9" x14ac:dyDescent="0.25">
      <c r="A32" s="11" t="s">
        <v>66</v>
      </c>
      <c r="B32" s="12">
        <v>4</v>
      </c>
      <c r="C32" s="12">
        <v>0</v>
      </c>
      <c r="D32" s="12">
        <v>110</v>
      </c>
      <c r="E32" s="12">
        <v>83</v>
      </c>
      <c r="F32" s="13">
        <f t="shared" si="0"/>
        <v>-24.545454545454547</v>
      </c>
      <c r="G32" s="1"/>
      <c r="H32" s="1"/>
      <c r="I32" s="1"/>
    </row>
    <row r="33" spans="1:9" x14ac:dyDescent="0.25">
      <c r="A33" s="8" t="s">
        <v>67</v>
      </c>
      <c r="B33" s="9">
        <v>7</v>
      </c>
      <c r="C33" s="9">
        <v>3</v>
      </c>
      <c r="D33" s="9">
        <v>101</v>
      </c>
      <c r="E33" s="9">
        <v>99</v>
      </c>
      <c r="F33" s="10">
        <f t="shared" si="0"/>
        <v>-1.9801980198019749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1</v>
      </c>
      <c r="D34" s="12">
        <v>13</v>
      </c>
      <c r="E34" s="12">
        <v>18</v>
      </c>
      <c r="F34" s="13">
        <f t="shared" si="0"/>
        <v>38.461538461538453</v>
      </c>
      <c r="G34" s="1"/>
      <c r="H34" s="1"/>
      <c r="I34" s="1"/>
    </row>
    <row r="35" spans="1:9" x14ac:dyDescent="0.25">
      <c r="A35" s="14" t="s">
        <v>69</v>
      </c>
      <c r="B35" s="15">
        <f>SUM(B7:B34)</f>
        <v>173</v>
      </c>
      <c r="C35" s="15">
        <f t="shared" ref="C35:E35" si="1">SUM(C7:C34)</f>
        <v>145</v>
      </c>
      <c r="D35" s="15">
        <f t="shared" si="1"/>
        <v>3112</v>
      </c>
      <c r="E35" s="15">
        <f t="shared" si="1"/>
        <v>3111</v>
      </c>
      <c r="F35" s="16">
        <f t="shared" si="0"/>
        <v>-3.2133676092541918E-2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65</v>
      </c>
      <c r="C38" s="41">
        <f>D7</f>
        <v>59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706</v>
      </c>
      <c r="G38" s="42">
        <f>LOOKUP(E38,$A$38:$A$65,$C$38:$C$65)</f>
        <v>691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51</v>
      </c>
      <c r="C39" s="41">
        <f t="shared" ref="C39:C65" si="5">D8</f>
        <v>37</v>
      </c>
      <c r="D39" s="41">
        <f t="shared" ref="D39:D65" si="6">_xlfn.RANK.EQ(B39,$B$38:$B$65)+COUNTIF($B$38:$B$65,B39)-1</f>
        <v>11</v>
      </c>
      <c r="E39" s="42" t="str">
        <f t="shared" si="2"/>
        <v>BALEARES</v>
      </c>
      <c r="F39" s="42">
        <f t="shared" ref="F39:F54" si="7">LOOKUP(E39,$A$38:$A$65,$B$38:$B$65)</f>
        <v>652</v>
      </c>
      <c r="G39" s="42">
        <f t="shared" ref="G39:G65" si="8">LOOKUP(E39,$A$38:$A$65,$C$38:$C$65)</f>
        <v>674</v>
      </c>
    </row>
    <row r="40" spans="1:9" x14ac:dyDescent="0.25">
      <c r="A40" s="42" t="str">
        <f t="shared" si="3"/>
        <v>ALMERIA</v>
      </c>
      <c r="B40" s="41">
        <f t="shared" si="4"/>
        <v>45</v>
      </c>
      <c r="C40" s="41">
        <f t="shared" si="5"/>
        <v>44</v>
      </c>
      <c r="D40" s="41">
        <f t="shared" si="6"/>
        <v>12</v>
      </c>
      <c r="E40" s="42" t="str">
        <f t="shared" si="2"/>
        <v>LAS PALMAS</v>
      </c>
      <c r="F40" s="42">
        <f t="shared" si="7"/>
        <v>367</v>
      </c>
      <c r="G40" s="42">
        <f t="shared" si="8"/>
        <v>396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350</v>
      </c>
      <c r="G41" s="42">
        <f t="shared" si="8"/>
        <v>382</v>
      </c>
    </row>
    <row r="42" spans="1:9" x14ac:dyDescent="0.25">
      <c r="A42" s="42" t="str">
        <f t="shared" si="3"/>
        <v>BAHIA DE ALGECIRAS</v>
      </c>
      <c r="B42" s="41">
        <f t="shared" si="4"/>
        <v>3</v>
      </c>
      <c r="C42" s="41">
        <f t="shared" si="5"/>
        <v>0</v>
      </c>
      <c r="D42" s="41">
        <f t="shared" si="6"/>
        <v>23</v>
      </c>
      <c r="E42" s="42" t="str">
        <f t="shared" si="2"/>
        <v>BAHIA DE CADIZ</v>
      </c>
      <c r="F42" s="42">
        <f t="shared" si="7"/>
        <v>272</v>
      </c>
      <c r="G42" s="42">
        <f t="shared" si="8"/>
        <v>222</v>
      </c>
    </row>
    <row r="43" spans="1:9" x14ac:dyDescent="0.25">
      <c r="A43" s="42" t="str">
        <f t="shared" si="3"/>
        <v>BAHIA DE CADIZ</v>
      </c>
      <c r="B43" s="41">
        <f t="shared" si="4"/>
        <v>272</v>
      </c>
      <c r="C43" s="41">
        <f t="shared" si="5"/>
        <v>222</v>
      </c>
      <c r="D43" s="41">
        <f t="shared" si="6"/>
        <v>5</v>
      </c>
      <c r="E43" s="42" t="str">
        <f t="shared" si="2"/>
        <v>MALAGA</v>
      </c>
      <c r="F43" s="42">
        <f t="shared" si="7"/>
        <v>229</v>
      </c>
      <c r="G43" s="42">
        <f t="shared" si="8"/>
        <v>213</v>
      </c>
    </row>
    <row r="44" spans="1:9" x14ac:dyDescent="0.25">
      <c r="A44" s="42" t="str">
        <f t="shared" si="3"/>
        <v>BALEARES</v>
      </c>
      <c r="B44" s="41">
        <f t="shared" si="4"/>
        <v>652</v>
      </c>
      <c r="C44" s="41">
        <f t="shared" si="5"/>
        <v>674</v>
      </c>
      <c r="D44" s="41">
        <f t="shared" si="6"/>
        <v>2</v>
      </c>
      <c r="E44" s="42" t="str">
        <f t="shared" si="2"/>
        <v>VIGO</v>
      </c>
      <c r="F44" s="42">
        <f t="shared" si="7"/>
        <v>99</v>
      </c>
      <c r="G44" s="42">
        <f t="shared" si="8"/>
        <v>101</v>
      </c>
    </row>
    <row r="45" spans="1:9" x14ac:dyDescent="0.25">
      <c r="A45" s="42" t="str">
        <f t="shared" si="3"/>
        <v>BARCELONA</v>
      </c>
      <c r="B45" s="41">
        <f t="shared" si="4"/>
        <v>706</v>
      </c>
      <c r="C45" s="41">
        <f t="shared" si="5"/>
        <v>691</v>
      </c>
      <c r="D45" s="41">
        <f t="shared" si="6"/>
        <v>1</v>
      </c>
      <c r="E45" s="42" t="str">
        <f t="shared" si="2"/>
        <v>VALENCIA</v>
      </c>
      <c r="F45" s="42">
        <f t="shared" si="7"/>
        <v>83</v>
      </c>
      <c r="G45" s="42">
        <f t="shared" si="8"/>
        <v>110</v>
      </c>
    </row>
    <row r="46" spans="1:9" x14ac:dyDescent="0.25">
      <c r="A46" s="42" t="str">
        <f t="shared" si="3"/>
        <v>BILBAO</v>
      </c>
      <c r="B46" s="41">
        <f t="shared" si="4"/>
        <v>21</v>
      </c>
      <c r="C46" s="41">
        <f t="shared" si="5"/>
        <v>21</v>
      </c>
      <c r="D46" s="41">
        <f t="shared" si="6"/>
        <v>15</v>
      </c>
      <c r="E46" s="42" t="str">
        <f t="shared" si="2"/>
        <v>A CORUÑA</v>
      </c>
      <c r="F46" s="42">
        <f t="shared" si="7"/>
        <v>65</v>
      </c>
      <c r="G46" s="42">
        <f t="shared" si="8"/>
        <v>59</v>
      </c>
    </row>
    <row r="47" spans="1:9" x14ac:dyDescent="0.25">
      <c r="A47" s="42" t="str">
        <f t="shared" si="3"/>
        <v>CARTAGENA</v>
      </c>
      <c r="B47" s="41">
        <f t="shared" si="4"/>
        <v>39</v>
      </c>
      <c r="C47" s="41">
        <f t="shared" si="5"/>
        <v>37</v>
      </c>
      <c r="D47" s="41">
        <f t="shared" si="6"/>
        <v>13</v>
      </c>
      <c r="E47" s="42" t="str">
        <f t="shared" si="2"/>
        <v>SEVILLA</v>
      </c>
      <c r="F47" s="42">
        <f t="shared" si="7"/>
        <v>56</v>
      </c>
      <c r="G47" s="42">
        <f t="shared" si="8"/>
        <v>48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51</v>
      </c>
      <c r="G48" s="42">
        <f t="shared" si="8"/>
        <v>37</v>
      </c>
    </row>
    <row r="49" spans="1:7" x14ac:dyDescent="0.25">
      <c r="A49" s="42" t="str">
        <f t="shared" si="3"/>
        <v>CEUTA</v>
      </c>
      <c r="B49" s="41">
        <f t="shared" si="4"/>
        <v>6</v>
      </c>
      <c r="C49" s="41">
        <f t="shared" si="5"/>
        <v>10</v>
      </c>
      <c r="D49" s="41">
        <f t="shared" si="6"/>
        <v>18</v>
      </c>
      <c r="E49" s="42" t="str">
        <f t="shared" si="2"/>
        <v>ALMERIA</v>
      </c>
      <c r="F49" s="42">
        <f t="shared" si="7"/>
        <v>45</v>
      </c>
      <c r="G49" s="42">
        <f t="shared" si="8"/>
        <v>44</v>
      </c>
    </row>
    <row r="50" spans="1:7" x14ac:dyDescent="0.25">
      <c r="A50" s="42" t="str">
        <f t="shared" si="3"/>
        <v>FERROL-SAN CIBRAO</v>
      </c>
      <c r="B50" s="41">
        <f t="shared" si="4"/>
        <v>5</v>
      </c>
      <c r="C50" s="41">
        <f t="shared" si="5"/>
        <v>1</v>
      </c>
      <c r="D50" s="41">
        <f t="shared" si="6"/>
        <v>19</v>
      </c>
      <c r="E50" s="42" t="str">
        <f t="shared" si="2"/>
        <v>CARTAGENA</v>
      </c>
      <c r="F50" s="42">
        <f t="shared" si="7"/>
        <v>39</v>
      </c>
      <c r="G50" s="42">
        <f t="shared" si="8"/>
        <v>37</v>
      </c>
    </row>
    <row r="51" spans="1:7" x14ac:dyDescent="0.25">
      <c r="A51" s="42" t="str">
        <f t="shared" si="3"/>
        <v>GIJON</v>
      </c>
      <c r="B51" s="41">
        <f t="shared" si="4"/>
        <v>3</v>
      </c>
      <c r="C51" s="41">
        <f t="shared" si="5"/>
        <v>4</v>
      </c>
      <c r="D51" s="41">
        <f t="shared" si="6"/>
        <v>23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3</v>
      </c>
      <c r="C52" s="41">
        <f t="shared" si="5"/>
        <v>2</v>
      </c>
      <c r="D52" s="41">
        <f t="shared" si="6"/>
        <v>23</v>
      </c>
      <c r="E52" s="42" t="str">
        <f t="shared" si="2"/>
        <v>BILBAO</v>
      </c>
      <c r="F52" s="42">
        <f t="shared" si="7"/>
        <v>21</v>
      </c>
      <c r="G52" s="42">
        <f t="shared" si="8"/>
        <v>21</v>
      </c>
    </row>
    <row r="53" spans="1:7" x14ac:dyDescent="0.25">
      <c r="A53" s="42" t="str">
        <f t="shared" si="3"/>
        <v>LAS PALMAS</v>
      </c>
      <c r="B53" s="41">
        <f t="shared" si="4"/>
        <v>367</v>
      </c>
      <c r="C53" s="41">
        <f t="shared" si="5"/>
        <v>396</v>
      </c>
      <c r="D53" s="41">
        <f t="shared" si="6"/>
        <v>3</v>
      </c>
      <c r="E53" s="42" t="str">
        <f t="shared" si="2"/>
        <v>VILAGARCIA</v>
      </c>
      <c r="F53" s="42">
        <f t="shared" si="7"/>
        <v>18</v>
      </c>
      <c r="G53" s="42">
        <f t="shared" si="8"/>
        <v>13</v>
      </c>
    </row>
    <row r="54" spans="1:7" x14ac:dyDescent="0.25">
      <c r="A54" s="42" t="str">
        <f t="shared" si="3"/>
        <v>MALAGA</v>
      </c>
      <c r="B54" s="41">
        <f t="shared" si="4"/>
        <v>229</v>
      </c>
      <c r="C54" s="41">
        <f t="shared" si="5"/>
        <v>213</v>
      </c>
      <c r="D54" s="41">
        <f t="shared" si="6"/>
        <v>6</v>
      </c>
      <c r="E54" s="42" t="str">
        <f t="shared" si="2"/>
        <v>SANTANDER</v>
      </c>
      <c r="F54" s="42">
        <f t="shared" si="7"/>
        <v>12</v>
      </c>
      <c r="G54" s="42">
        <f t="shared" si="8"/>
        <v>11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CEUTA</v>
      </c>
      <c r="F55" s="42">
        <f t="shared" ref="F55:F65" si="9">LOOKUP(E55,$A$38:$A$65,$B$38:$B$65)</f>
        <v>6</v>
      </c>
      <c r="G55" s="42">
        <f t="shared" si="8"/>
        <v>10</v>
      </c>
    </row>
    <row r="56" spans="1:7" x14ac:dyDescent="0.25">
      <c r="A56" s="42" t="str">
        <f t="shared" si="3"/>
        <v>MELILLA</v>
      </c>
      <c r="B56" s="41">
        <f t="shared" si="4"/>
        <v>2</v>
      </c>
      <c r="C56" s="41">
        <f t="shared" si="5"/>
        <v>2</v>
      </c>
      <c r="D56" s="41">
        <f t="shared" si="6"/>
        <v>24</v>
      </c>
      <c r="E56" s="42" t="str">
        <f t="shared" si="2"/>
        <v>FERROL-SAN CIBRAO</v>
      </c>
      <c r="F56" s="42">
        <f t="shared" si="9"/>
        <v>5</v>
      </c>
      <c r="G56" s="42">
        <f t="shared" si="8"/>
        <v>1</v>
      </c>
    </row>
    <row r="57" spans="1:7" x14ac:dyDescent="0.25">
      <c r="A57" s="42" t="str">
        <f t="shared" si="3"/>
        <v>MOTRIL</v>
      </c>
      <c r="B57" s="41">
        <f t="shared" si="4"/>
        <v>21</v>
      </c>
      <c r="C57" s="41">
        <f t="shared" si="5"/>
        <v>28</v>
      </c>
      <c r="D57" s="41">
        <f t="shared" si="6"/>
        <v>15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350</v>
      </c>
      <c r="C59" s="41">
        <f t="shared" si="5"/>
        <v>382</v>
      </c>
      <c r="D59" s="41">
        <f t="shared" si="6"/>
        <v>4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12</v>
      </c>
      <c r="C60" s="41">
        <f t="shared" si="5"/>
        <v>11</v>
      </c>
      <c r="D60" s="41">
        <f t="shared" si="6"/>
        <v>17</v>
      </c>
      <c r="E60" s="42" t="str">
        <f t="shared" si="2"/>
        <v>BAHIA DE ALGECIRAS</v>
      </c>
      <c r="F60" s="42">
        <f t="shared" si="9"/>
        <v>3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56</v>
      </c>
      <c r="C61" s="41">
        <f t="shared" si="5"/>
        <v>48</v>
      </c>
      <c r="D61" s="41">
        <f t="shared" si="6"/>
        <v>10</v>
      </c>
      <c r="E61" s="42" t="str">
        <f t="shared" si="2"/>
        <v>MELILLA</v>
      </c>
      <c r="F61" s="42">
        <f t="shared" si="9"/>
        <v>2</v>
      </c>
      <c r="G61" s="42">
        <f t="shared" si="8"/>
        <v>2</v>
      </c>
    </row>
    <row r="62" spans="1:7" x14ac:dyDescent="0.25">
      <c r="A62" s="42" t="str">
        <f t="shared" si="3"/>
        <v>TARRAGONA</v>
      </c>
      <c r="B62" s="41">
        <f t="shared" si="4"/>
        <v>3</v>
      </c>
      <c r="C62" s="41">
        <f t="shared" si="5"/>
        <v>6</v>
      </c>
      <c r="D62" s="41">
        <f t="shared" si="6"/>
        <v>23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83</v>
      </c>
      <c r="C63" s="41">
        <f t="shared" si="5"/>
        <v>110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99</v>
      </c>
      <c r="C64" s="41">
        <f t="shared" si="5"/>
        <v>101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18</v>
      </c>
      <c r="C65" s="41">
        <f t="shared" si="5"/>
        <v>13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</A_x00f1_o>
  </documentManagement>
</p:properties>
</file>

<file path=customXml/itemProps1.xml><?xml version="1.0" encoding="utf-8"?>
<ds:datastoreItem xmlns:ds="http://schemas.openxmlformats.org/officeDocument/2006/customXml" ds:itemID="{765465FB-0871-4A9F-B2F5-D8F2D04D0157}"/>
</file>

<file path=customXml/itemProps2.xml><?xml version="1.0" encoding="utf-8"?>
<ds:datastoreItem xmlns:ds="http://schemas.openxmlformats.org/officeDocument/2006/customXml" ds:itemID="{04E50246-52D4-4462-B2C7-2FB54EA81523}"/>
</file>

<file path=customXml/itemProps3.xml><?xml version="1.0" encoding="utf-8"?>
<ds:datastoreItem xmlns:ds="http://schemas.openxmlformats.org/officeDocument/2006/customXml" ds:itemID="{BD2131A2-E4FA-49AA-BD54-6A73DCEE7C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2017-10-06T09:57:11Z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