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<sst xmlns="http://schemas.openxmlformats.org/spreadsheetml/2006/main" count="653" uniqueCount="93">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</sst>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3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 vertical="center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 vertical="center"/>
    </xf>
    <xf numFmtId="4" fontId="31" fillId="5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/>
    </xf>
    <xf numFmtId="4" fontId="40" fillId="5" borderId="9" xfId="0" applyNumberFormat="1" applyFont="1" applyFill="1" applyBorder="1" applyAlignment="1">
      <alignment horizontal="right"/>
    </xf>
    <xf numFmtId="4" fontId="41" fillId="2" borderId="9" xfId="0" applyNumberFormat="1" applyFont="1" applyFill="1" applyBorder="1" applyAlignment="1">
      <alignment horizontal="right"/>
    </xf>
    <xf numFmtId="4" fontId="41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2" fillId="0" borderId="0" xfId="0" applyFont="1"/>
    <xf numFmtId="3" fontId="42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43" fillId="0" borderId="0" xfId="0" applyFont="1"/>
    <xf numFmtId="0" fontId="44" fillId="0" borderId="0" xfId="0" applyFont="1" applyAlignment="1"/>
    <xf numFmtId="0" fontId="45" fillId="0" borderId="0" xfId="0" applyFont="1"/>
    <xf numFmtId="14" fontId="46" fillId="0" borderId="0" xfId="0" applyNumberFormat="1" applyFont="1" applyAlignment="1">
      <alignment horizontal="right"/>
    </xf>
    <xf numFmtId="0" fontId="43" fillId="4" borderId="0" xfId="0" applyFont="1" applyFill="1" applyAlignment="1">
      <alignment horizontal="center" vertical="center"/>
    </xf>
    <xf numFmtId="0" fontId="43" fillId="0" borderId="0" xfId="0" applyFont="1" applyAlignment="1"/>
    <xf numFmtId="0" fontId="43" fillId="4" borderId="5" xfId="0" applyFont="1" applyFill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3" fillId="0" borderId="5" xfId="0" applyFont="1" applyBorder="1" applyAlignment="1"/>
    <xf numFmtId="0" fontId="47" fillId="4" borderId="1" xfId="0" applyFont="1" applyFill="1" applyBorder="1" applyAlignment="1">
      <alignment horizontal="center"/>
    </xf>
    <xf numFmtId="0" fontId="47" fillId="2" borderId="2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left"/>
    </xf>
    <xf numFmtId="3" fontId="47" fillId="2" borderId="1" xfId="0" applyNumberFormat="1" applyFont="1" applyFill="1" applyBorder="1" applyAlignment="1">
      <alignment horizontal="right"/>
    </xf>
    <xf numFmtId="4" fontId="47" fillId="2" borderId="1" xfId="0" applyNumberFormat="1" applyFont="1" applyFill="1" applyBorder="1" applyAlignment="1">
      <alignment horizontal="right"/>
    </xf>
    <xf numFmtId="0" fontId="47" fillId="2" borderId="3" xfId="0" applyFont="1" applyFill="1" applyBorder="1" applyAlignment="1">
      <alignment horizontal="center" vertical="center"/>
    </xf>
    <xf numFmtId="0" fontId="47" fillId="2" borderId="4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/>
    </xf>
    <xf numFmtId="0" fontId="47" fillId="5" borderId="1" xfId="0" applyFont="1" applyFill="1" applyBorder="1" applyAlignment="1">
      <alignment horizontal="center"/>
    </xf>
    <xf numFmtId="3" fontId="48" fillId="5" borderId="1" xfId="0" applyNumberFormat="1" applyFont="1" applyFill="1" applyBorder="1" applyAlignment="1">
      <alignment horizontal="right"/>
    </xf>
    <xf numFmtId="4" fontId="48" fillId="5" borderId="1" xfId="0" applyNumberFormat="1" applyFont="1" applyFill="1" applyBorder="1" applyAlignment="1">
      <alignment horizontal="right"/>
    </xf>
    <xf numFmtId="0" fontId="47" fillId="2" borderId="1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4" borderId="0" xfId="0" applyFont="1" applyFill="1" applyAlignment="1">
      <alignment horizontal="center" vertical="center"/>
    </xf>
    <xf numFmtId="0" fontId="47" fillId="4" borderId="1" xfId="0" applyFont="1" applyFill="1" applyBorder="1" applyAlignment="1">
      <alignment horizontal="right"/>
    </xf>
    <xf numFmtId="3" fontId="48" fillId="4" borderId="1" xfId="0" applyNumberFormat="1" applyFont="1" applyFill="1" applyBorder="1" applyAlignment="1">
      <alignment horizontal="right"/>
    </xf>
    <xf numFmtId="4" fontId="48" fillId="4" borderId="1" xfId="0" applyNumberFormat="1" applyFont="1" applyFill="1" applyBorder="1" applyAlignment="1">
      <alignment horizontal="right"/>
    </xf>
    <xf numFmtId="4" fontId="43" fillId="0" borderId="0" xfId="0" applyNumberFormat="1" applyFont="1"/>
    <xf numFmtId="0" fontId="47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5669125</c:v>
                </c:pt>
                <c:pt idx="1">
                  <c:v>4138963</c:v>
                </c:pt>
                <c:pt idx="2">
                  <c:v>3951055</c:v>
                </c:pt>
                <c:pt idx="3">
                  <c:v>3284028</c:v>
                </c:pt>
                <c:pt idx="4">
                  <c:v>2741014</c:v>
                </c:pt>
                <c:pt idx="5">
                  <c:v>2104555</c:v>
                </c:pt>
                <c:pt idx="6">
                  <c:v>1658627</c:v>
                </c:pt>
                <c:pt idx="7">
                  <c:v>1451111</c:v>
                </c:pt>
                <c:pt idx="8">
                  <c:v>1435761</c:v>
                </c:pt>
                <c:pt idx="9">
                  <c:v>1145875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5707721</c:v>
                </c:pt>
                <c:pt idx="1">
                  <c:v>3648682</c:v>
                </c:pt>
                <c:pt idx="2">
                  <c:v>3452063</c:v>
                </c:pt>
                <c:pt idx="3">
                  <c:v>2494428</c:v>
                </c:pt>
                <c:pt idx="4">
                  <c:v>2574777</c:v>
                </c:pt>
                <c:pt idx="5">
                  <c:v>2010489</c:v>
                </c:pt>
                <c:pt idx="6">
                  <c:v>2299766</c:v>
                </c:pt>
                <c:pt idx="7">
                  <c:v>2033839</c:v>
                </c:pt>
                <c:pt idx="8">
                  <c:v>1603177</c:v>
                </c:pt>
                <c:pt idx="9">
                  <c:v>1009849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5237413</c:v>
                </c:pt>
                <c:pt idx="1">
                  <c:v>4064309</c:v>
                </c:pt>
                <c:pt idx="2">
                  <c:v>3929438</c:v>
                </c:pt>
                <c:pt idx="3">
                  <c:v>3265301</c:v>
                </c:pt>
                <c:pt idx="4">
                  <c:v>2729971</c:v>
                </c:pt>
                <c:pt idx="5">
                  <c:v>1938284</c:v>
                </c:pt>
                <c:pt idx="6">
                  <c:v>1654075</c:v>
                </c:pt>
                <c:pt idx="7">
                  <c:v>1425108</c:v>
                </c:pt>
                <c:pt idx="8">
                  <c:v>1341924</c:v>
                </c:pt>
                <c:pt idx="9">
                  <c:v>1142003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5289838</c:v>
                </c:pt>
                <c:pt idx="1">
                  <c:v>3578585</c:v>
                </c:pt>
                <c:pt idx="2">
                  <c:v>3433922</c:v>
                </c:pt>
                <c:pt idx="3">
                  <c:v>2475168</c:v>
                </c:pt>
                <c:pt idx="4">
                  <c:v>2564352</c:v>
                </c:pt>
                <c:pt idx="5">
                  <c:v>1838230</c:v>
                </c:pt>
                <c:pt idx="6">
                  <c:v>2284552</c:v>
                </c:pt>
                <c:pt idx="7">
                  <c:v>2008748</c:v>
                </c:pt>
                <c:pt idx="8">
                  <c:v>1530375</c:v>
                </c:pt>
                <c:pt idx="9">
                  <c:v>1006705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1844820</c:v>
                </c:pt>
                <c:pt idx="1">
                  <c:v>1751430</c:v>
                </c:pt>
                <c:pt idx="2">
                  <c:v>1459774</c:v>
                </c:pt>
                <c:pt idx="3">
                  <c:v>1197140</c:v>
                </c:pt>
                <c:pt idx="4">
                  <c:v>1072392</c:v>
                </c:pt>
                <c:pt idx="5">
                  <c:v>781055</c:v>
                </c:pt>
                <c:pt idx="6">
                  <c:v>675711</c:v>
                </c:pt>
                <c:pt idx="7">
                  <c:v>670522</c:v>
                </c:pt>
                <c:pt idx="8">
                  <c:v>658160</c:v>
                </c:pt>
                <c:pt idx="9">
                  <c:v>392767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1749644</c:v>
                </c:pt>
                <c:pt idx="1">
                  <c:v>1400347</c:v>
                </c:pt>
                <c:pt idx="2">
                  <c:v>1927934</c:v>
                </c:pt>
                <c:pt idx="3">
                  <c:v>1706353</c:v>
                </c:pt>
                <c:pt idx="4">
                  <c:v>1017838</c:v>
                </c:pt>
                <c:pt idx="5">
                  <c:v>756255</c:v>
                </c:pt>
                <c:pt idx="6">
                  <c:v>705318</c:v>
                </c:pt>
                <c:pt idx="7">
                  <c:v>754341</c:v>
                </c:pt>
                <c:pt idx="8">
                  <c:v>867255</c:v>
                </c:pt>
                <c:pt idx="9">
                  <c:v>403509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TARRAGONA</c:v>
                </c:pt>
                <c:pt idx="1">
                  <c:v>GIJON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CARTAGENA</c:v>
                </c:pt>
                <c:pt idx="5">
                  <c:v>ALMERIA</c:v>
                </c:pt>
                <c:pt idx="6">
                  <c:v>BARCELONA</c:v>
                </c:pt>
                <c:pt idx="7">
                  <c:v>A CORUÑA</c:v>
                </c:pt>
                <c:pt idx="8">
                  <c:v>CASTELLON</c:v>
                </c:pt>
                <c:pt idx="9">
                  <c:v>HUELVA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1395457</c:v>
                </c:pt>
                <c:pt idx="1">
                  <c:v>1186797</c:v>
                </c:pt>
                <c:pt idx="2">
                  <c:v>655474</c:v>
                </c:pt>
                <c:pt idx="3">
                  <c:v>502206</c:v>
                </c:pt>
                <c:pt idx="4">
                  <c:v>391848</c:v>
                </c:pt>
                <c:pt idx="5">
                  <c:v>385444</c:v>
                </c:pt>
                <c:pt idx="6">
                  <c:v>356547</c:v>
                </c:pt>
                <c:pt idx="7">
                  <c:v>339125</c:v>
                </c:pt>
                <c:pt idx="8">
                  <c:v>328544</c:v>
                </c:pt>
                <c:pt idx="9">
                  <c:v>320369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TARRAGONA</c:v>
                </c:pt>
                <c:pt idx="1">
                  <c:v>GIJON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CARTAGENA</c:v>
                </c:pt>
                <c:pt idx="5">
                  <c:v>ALMERIA</c:v>
                </c:pt>
                <c:pt idx="6">
                  <c:v>BARCELONA</c:v>
                </c:pt>
                <c:pt idx="7">
                  <c:v>A CORUÑA</c:v>
                </c:pt>
                <c:pt idx="8">
                  <c:v>CASTELLON</c:v>
                </c:pt>
                <c:pt idx="9">
                  <c:v>HUELVA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973108</c:v>
                </c:pt>
                <c:pt idx="1">
                  <c:v>1820113</c:v>
                </c:pt>
                <c:pt idx="2">
                  <c:v>806030</c:v>
                </c:pt>
                <c:pt idx="3">
                  <c:v>544082</c:v>
                </c:pt>
                <c:pt idx="4">
                  <c:v>491572</c:v>
                </c:pt>
                <c:pt idx="5">
                  <c:v>490689</c:v>
                </c:pt>
                <c:pt idx="6">
                  <c:v>333779</c:v>
                </c:pt>
                <c:pt idx="7">
                  <c:v>377049</c:v>
                </c:pt>
                <c:pt idx="8">
                  <c:v>206115</c:v>
                </c:pt>
                <c:pt idx="9">
                  <c:v>404269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3514610</c:v>
                </c:pt>
                <c:pt idx="1">
                  <c:v>3041637</c:v>
                </c:pt>
                <c:pt idx="2">
                  <c:v>2635370</c:v>
                </c:pt>
                <c:pt idx="3">
                  <c:v>1409928</c:v>
                </c:pt>
                <c:pt idx="4">
                  <c:v>724943</c:v>
                </c:pt>
                <c:pt idx="5">
                  <c:v>593570</c:v>
                </c:pt>
                <c:pt idx="6">
                  <c:v>580446</c:v>
                </c:pt>
                <c:pt idx="7">
                  <c:v>322921</c:v>
                </c:pt>
                <c:pt idx="8">
                  <c:v>273377</c:v>
                </c:pt>
                <c:pt idx="9">
                  <c:v>213473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3099661</c:v>
                </c:pt>
                <c:pt idx="1">
                  <c:v>2746157</c:v>
                </c:pt>
                <c:pt idx="2">
                  <c:v>2226968</c:v>
                </c:pt>
                <c:pt idx="3">
                  <c:v>1321405</c:v>
                </c:pt>
                <c:pt idx="4">
                  <c:v>593817</c:v>
                </c:pt>
                <c:pt idx="5">
                  <c:v>558211</c:v>
                </c:pt>
                <c:pt idx="6">
                  <c:v>511642</c:v>
                </c:pt>
                <c:pt idx="7">
                  <c:v>292028</c:v>
                </c:pt>
                <c:pt idx="8">
                  <c:v>245644</c:v>
                </c:pt>
                <c:pt idx="9">
                  <c:v>260433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GIJON</c:v>
                </c:pt>
                <c:pt idx="5">
                  <c:v>AVILES</c:v>
                </c:pt>
                <c:pt idx="6">
                  <c:v>LAS PALMAS</c:v>
                </c:pt>
                <c:pt idx="7">
                  <c:v>HUELVA</c:v>
                </c:pt>
                <c:pt idx="8">
                  <c:v>SANTANDER</c:v>
                </c:pt>
                <c:pt idx="9">
                  <c:v>MARIN Y RIA DE PONTEVEDRA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4293</c:v>
                </c:pt>
                <c:pt idx="1">
                  <c:v>2250</c:v>
                </c:pt>
                <c:pt idx="2">
                  <c:v>1959</c:v>
                </c:pt>
                <c:pt idx="3">
                  <c:v>689</c:v>
                </c:pt>
                <c:pt idx="4">
                  <c:v>623</c:v>
                </c:pt>
                <c:pt idx="5">
                  <c:v>478</c:v>
                </c:pt>
                <c:pt idx="6">
                  <c:v>357</c:v>
                </c:pt>
                <c:pt idx="7">
                  <c:v>354</c:v>
                </c:pt>
                <c:pt idx="8">
                  <c:v>335</c:v>
                </c:pt>
                <c:pt idx="9">
                  <c:v>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GIJON</c:v>
                </c:pt>
                <c:pt idx="5">
                  <c:v>AVILES</c:v>
                </c:pt>
                <c:pt idx="6">
                  <c:v>LAS PALMAS</c:v>
                </c:pt>
                <c:pt idx="7">
                  <c:v>HUELVA</c:v>
                </c:pt>
                <c:pt idx="8">
                  <c:v>SANTANDER</c:v>
                </c:pt>
                <c:pt idx="9">
                  <c:v>MARIN Y RIA DE PONTEVEDRA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3905</c:v>
                </c:pt>
                <c:pt idx="1">
                  <c:v>2068</c:v>
                </c:pt>
                <c:pt idx="2">
                  <c:v>1945</c:v>
                </c:pt>
                <c:pt idx="3">
                  <c:v>761</c:v>
                </c:pt>
                <c:pt idx="4">
                  <c:v>101</c:v>
                </c:pt>
                <c:pt idx="5">
                  <c:v>842</c:v>
                </c:pt>
                <c:pt idx="6">
                  <c:v>311</c:v>
                </c:pt>
                <c:pt idx="7">
                  <c:v>134</c:v>
                </c:pt>
                <c:pt idx="8">
                  <c:v>221</c:v>
                </c:pt>
                <c:pt idx="9">
                  <c:v>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GIJON</c:v>
                </c:pt>
                <c:pt idx="7">
                  <c:v>VALENCIA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271889</c:v>
                </c:pt>
                <c:pt idx="1">
                  <c:v>165914</c:v>
                </c:pt>
                <c:pt idx="2">
                  <c:v>85379</c:v>
                </c:pt>
                <c:pt idx="3">
                  <c:v>74575</c:v>
                </c:pt>
                <c:pt idx="4">
                  <c:v>48057</c:v>
                </c:pt>
                <c:pt idx="5">
                  <c:v>34495</c:v>
                </c:pt>
                <c:pt idx="6">
                  <c:v>25380</c:v>
                </c:pt>
                <c:pt idx="7">
                  <c:v>21505</c:v>
                </c:pt>
                <c:pt idx="8">
                  <c:v>18555</c:v>
                </c:pt>
                <c:pt idx="9">
                  <c:v>11043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GIJON</c:v>
                </c:pt>
                <c:pt idx="7">
                  <c:v>VALENCIA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241649</c:v>
                </c:pt>
                <c:pt idx="1">
                  <c:v>171948</c:v>
                </c:pt>
                <c:pt idx="2">
                  <c:v>72753</c:v>
                </c:pt>
                <c:pt idx="3">
                  <c:v>69736</c:v>
                </c:pt>
                <c:pt idx="4">
                  <c:v>37524</c:v>
                </c:pt>
                <c:pt idx="5">
                  <c:v>31547</c:v>
                </c:pt>
                <c:pt idx="6">
                  <c:v>24990</c:v>
                </c:pt>
                <c:pt idx="7">
                  <c:v>18041</c:v>
                </c:pt>
                <c:pt idx="8">
                  <c:v>19125</c:v>
                </c:pt>
                <c:pt idx="9">
                  <c:v>10425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SANTA CRUZ DE TENERIFE</c:v>
                </c:pt>
                <c:pt idx="8">
                  <c:v>GIJON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2950080</c:v>
                </c:pt>
                <c:pt idx="1">
                  <c:v>1013872</c:v>
                </c:pt>
                <c:pt idx="2">
                  <c:v>916439</c:v>
                </c:pt>
                <c:pt idx="3">
                  <c:v>860357</c:v>
                </c:pt>
                <c:pt idx="4">
                  <c:v>524344</c:v>
                </c:pt>
                <c:pt idx="5">
                  <c:v>177447</c:v>
                </c:pt>
                <c:pt idx="6">
                  <c:v>78148</c:v>
                </c:pt>
                <c:pt idx="7">
                  <c:v>24998</c:v>
                </c:pt>
                <c:pt idx="8">
                  <c:v>17550</c:v>
                </c:pt>
                <c:pt idx="9">
                  <c:v>15331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SANTA CRUZ DE TENERIFE</c:v>
                </c:pt>
                <c:pt idx="8">
                  <c:v>GIJON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2478498</c:v>
                </c:pt>
                <c:pt idx="1">
                  <c:v>896424</c:v>
                </c:pt>
                <c:pt idx="2">
                  <c:v>749022</c:v>
                </c:pt>
                <c:pt idx="3">
                  <c:v>777941</c:v>
                </c:pt>
                <c:pt idx="4">
                  <c:v>195693</c:v>
                </c:pt>
                <c:pt idx="5">
                  <c:v>203826</c:v>
                </c:pt>
                <c:pt idx="6">
                  <c:v>58792</c:v>
                </c:pt>
                <c:pt idx="7">
                  <c:v>25025</c:v>
                </c:pt>
                <c:pt idx="8">
                  <c:v>17491</c:v>
                </c:pt>
                <c:pt idx="9">
                  <c:v>26451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2949870</c:v>
                </c:pt>
                <c:pt idx="1">
                  <c:v>1004507</c:v>
                </c:pt>
                <c:pt idx="2">
                  <c:v>896523</c:v>
                </c:pt>
                <c:pt idx="3">
                  <c:v>851714</c:v>
                </c:pt>
                <c:pt idx="4">
                  <c:v>177447</c:v>
                </c:pt>
                <c:pt idx="5">
                  <c:v>20630</c:v>
                </c:pt>
                <c:pt idx="6">
                  <c:v>6236</c:v>
                </c:pt>
                <c:pt idx="7">
                  <c:v>4090</c:v>
                </c:pt>
                <c:pt idx="8">
                  <c:v>3490</c:v>
                </c:pt>
                <c:pt idx="9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2476896</c:v>
                </c:pt>
                <c:pt idx="1">
                  <c:v>889617</c:v>
                </c:pt>
                <c:pt idx="2">
                  <c:v>725213</c:v>
                </c:pt>
                <c:pt idx="3">
                  <c:v>767160</c:v>
                </c:pt>
                <c:pt idx="4">
                  <c:v>203826</c:v>
                </c:pt>
                <c:pt idx="5">
                  <c:v>23065</c:v>
                </c:pt>
                <c:pt idx="6">
                  <c:v>10759</c:v>
                </c:pt>
                <c:pt idx="7">
                  <c:v>26451</c:v>
                </c:pt>
                <c:pt idx="8">
                  <c:v>4087</c:v>
                </c:pt>
                <c:pt idx="9">
                  <c:v>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3109668</c:v>
                </c:pt>
                <c:pt idx="1">
                  <c:v>2414398</c:v>
                </c:pt>
                <c:pt idx="2">
                  <c:v>1932869</c:v>
                </c:pt>
                <c:pt idx="3">
                  <c:v>1134940</c:v>
                </c:pt>
                <c:pt idx="4">
                  <c:v>344874</c:v>
                </c:pt>
                <c:pt idx="5">
                  <c:v>283799</c:v>
                </c:pt>
                <c:pt idx="6">
                  <c:v>238042</c:v>
                </c:pt>
                <c:pt idx="7">
                  <c:v>187866</c:v>
                </c:pt>
                <c:pt idx="8">
                  <c:v>114919</c:v>
                </c:pt>
                <c:pt idx="9">
                  <c:v>95184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2728439</c:v>
                </c:pt>
                <c:pt idx="1">
                  <c:v>2197459</c:v>
                </c:pt>
                <c:pt idx="2">
                  <c:v>1680818</c:v>
                </c:pt>
                <c:pt idx="3">
                  <c:v>1050966</c:v>
                </c:pt>
                <c:pt idx="4">
                  <c:v>330501</c:v>
                </c:pt>
                <c:pt idx="5">
                  <c:v>268518</c:v>
                </c:pt>
                <c:pt idx="6">
                  <c:v>211483</c:v>
                </c:pt>
                <c:pt idx="7">
                  <c:v>177082</c:v>
                </c:pt>
                <c:pt idx="8">
                  <c:v>79320</c:v>
                </c:pt>
                <c:pt idx="9">
                  <c:v>126392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740549</c:v>
                </c:pt>
                <c:pt idx="1">
                  <c:v>714823</c:v>
                </c:pt>
                <c:pt idx="2">
                  <c:v>392645</c:v>
                </c:pt>
                <c:pt idx="3">
                  <c:v>367713</c:v>
                </c:pt>
                <c:pt idx="4">
                  <c:v>317717</c:v>
                </c:pt>
                <c:pt idx="5">
                  <c:v>216154</c:v>
                </c:pt>
                <c:pt idx="6">
                  <c:v>118710</c:v>
                </c:pt>
                <c:pt idx="7">
                  <c:v>103876</c:v>
                </c:pt>
                <c:pt idx="8">
                  <c:v>79743</c:v>
                </c:pt>
                <c:pt idx="9">
                  <c:v>63775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579418</c:v>
                </c:pt>
                <c:pt idx="1">
                  <c:v>598698</c:v>
                </c:pt>
                <c:pt idx="2">
                  <c:v>349081</c:v>
                </c:pt>
                <c:pt idx="3">
                  <c:v>257704</c:v>
                </c:pt>
                <c:pt idx="4">
                  <c:v>289052</c:v>
                </c:pt>
                <c:pt idx="5">
                  <c:v>216239</c:v>
                </c:pt>
                <c:pt idx="6">
                  <c:v>134438</c:v>
                </c:pt>
                <c:pt idx="7">
                  <c:v>81486</c:v>
                </c:pt>
                <c:pt idx="8">
                  <c:v>63554</c:v>
                </c:pt>
                <c:pt idx="9">
                  <c:v>63051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BILBAO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262398</c:v>
                </c:pt>
                <c:pt idx="1">
                  <c:v>234545</c:v>
                </c:pt>
                <c:pt idx="2">
                  <c:v>191389</c:v>
                </c:pt>
                <c:pt idx="3">
                  <c:v>102831</c:v>
                </c:pt>
                <c:pt idx="4">
                  <c:v>38758</c:v>
                </c:pt>
                <c:pt idx="5">
                  <c:v>33709</c:v>
                </c:pt>
                <c:pt idx="6">
                  <c:v>26355</c:v>
                </c:pt>
                <c:pt idx="7">
                  <c:v>17430</c:v>
                </c:pt>
                <c:pt idx="8">
                  <c:v>15337</c:v>
                </c:pt>
                <c:pt idx="9">
                  <c:v>13375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BILBAO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235710</c:v>
                </c:pt>
                <c:pt idx="1">
                  <c:v>206417</c:v>
                </c:pt>
                <c:pt idx="2">
                  <c:v>169911</c:v>
                </c:pt>
                <c:pt idx="3">
                  <c:v>94998</c:v>
                </c:pt>
                <c:pt idx="4">
                  <c:v>35851</c:v>
                </c:pt>
                <c:pt idx="5">
                  <c:v>30942</c:v>
                </c:pt>
                <c:pt idx="6">
                  <c:v>24285</c:v>
                </c:pt>
                <c:pt idx="7">
                  <c:v>18987</c:v>
                </c:pt>
                <c:pt idx="8">
                  <c:v>11813</c:v>
                </c:pt>
                <c:pt idx="9">
                  <c:v>14098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250383</c:v>
                </c:pt>
                <c:pt idx="1">
                  <c:v>72695</c:v>
                </c:pt>
                <c:pt idx="2">
                  <c:v>71825</c:v>
                </c:pt>
                <c:pt idx="3">
                  <c:v>66469</c:v>
                </c:pt>
                <c:pt idx="4">
                  <c:v>25463</c:v>
                </c:pt>
                <c:pt idx="5">
                  <c:v>2038</c:v>
                </c:pt>
                <c:pt idx="6">
                  <c:v>1431</c:v>
                </c:pt>
                <c:pt idx="7">
                  <c:v>420</c:v>
                </c:pt>
                <c:pt idx="8">
                  <c:v>214</c:v>
                </c:pt>
                <c:pt idx="9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173357</c:v>
                </c:pt>
                <c:pt idx="1">
                  <c:v>60058</c:v>
                </c:pt>
                <c:pt idx="2">
                  <c:v>67019</c:v>
                </c:pt>
                <c:pt idx="3">
                  <c:v>57609</c:v>
                </c:pt>
                <c:pt idx="4">
                  <c:v>23871</c:v>
                </c:pt>
                <c:pt idx="5">
                  <c:v>6258</c:v>
                </c:pt>
                <c:pt idx="6">
                  <c:v>1628</c:v>
                </c:pt>
                <c:pt idx="7">
                  <c:v>636</c:v>
                </c:pt>
                <c:pt idx="8">
                  <c:v>309</c:v>
                </c:pt>
                <c:pt idx="9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LAS PALMAS</c:v>
                </c:pt>
                <c:pt idx="6">
                  <c:v>BARCELONA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361040</c:v>
                </c:pt>
                <c:pt idx="1">
                  <c:v>323409</c:v>
                </c:pt>
                <c:pt idx="2">
                  <c:v>177284</c:v>
                </c:pt>
                <c:pt idx="3">
                  <c:v>130853</c:v>
                </c:pt>
                <c:pt idx="4">
                  <c:v>60519</c:v>
                </c:pt>
                <c:pt idx="5">
                  <c:v>56632</c:v>
                </c:pt>
                <c:pt idx="6">
                  <c:v>47837</c:v>
                </c:pt>
                <c:pt idx="7">
                  <c:v>28880</c:v>
                </c:pt>
                <c:pt idx="8">
                  <c:v>28716</c:v>
                </c:pt>
                <c:pt idx="9">
                  <c:v>17117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LAS PALMAS</c:v>
                </c:pt>
                <c:pt idx="6">
                  <c:v>BARCELONA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336392</c:v>
                </c:pt>
                <c:pt idx="1">
                  <c:v>316251</c:v>
                </c:pt>
                <c:pt idx="2">
                  <c:v>150355</c:v>
                </c:pt>
                <c:pt idx="3">
                  <c:v>129899</c:v>
                </c:pt>
                <c:pt idx="4">
                  <c:v>62367</c:v>
                </c:pt>
                <c:pt idx="5">
                  <c:v>57620</c:v>
                </c:pt>
                <c:pt idx="6">
                  <c:v>38132</c:v>
                </c:pt>
                <c:pt idx="7">
                  <c:v>28630</c:v>
                </c:pt>
                <c:pt idx="8">
                  <c:v>28491</c:v>
                </c:pt>
                <c:pt idx="9">
                  <c:v>14340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VALENCIA</c:v>
                </c:pt>
                <c:pt idx="6">
                  <c:v>A CORUÑA</c:v>
                </c:pt>
                <c:pt idx="7">
                  <c:v>VIGO</c:v>
                </c:pt>
                <c:pt idx="8">
                  <c:v>#N/A</c:v>
                </c:pt>
                <c:pt idx="9">
                  <c:v>#N/A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51189</c:v>
                </c:pt>
                <c:pt idx="1">
                  <c:v>35450</c:v>
                </c:pt>
                <c:pt idx="2">
                  <c:v>13261</c:v>
                </c:pt>
                <c:pt idx="3">
                  <c:v>10451</c:v>
                </c:pt>
                <c:pt idx="4">
                  <c:v>3344</c:v>
                </c:pt>
                <c:pt idx="5">
                  <c:v>2863</c:v>
                </c:pt>
                <c:pt idx="6">
                  <c:v>538</c:v>
                </c:pt>
                <c:pt idx="7">
                  <c:v>525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VALENCIA</c:v>
                </c:pt>
                <c:pt idx="6">
                  <c:v>A CORUÑA</c:v>
                </c:pt>
                <c:pt idx="7">
                  <c:v>VIGO</c:v>
                </c:pt>
                <c:pt idx="8">
                  <c:v>#N/A</c:v>
                </c:pt>
                <c:pt idx="9">
                  <c:v>#N/A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48907</c:v>
                </c:pt>
                <c:pt idx="1">
                  <c:v>38118</c:v>
                </c:pt>
                <c:pt idx="2">
                  <c:v>6429</c:v>
                </c:pt>
                <c:pt idx="3">
                  <c:v>8284</c:v>
                </c:pt>
                <c:pt idx="4">
                  <c:v>1578</c:v>
                </c:pt>
                <c:pt idx="5">
                  <c:v>0</c:v>
                </c:pt>
                <c:pt idx="6">
                  <c:v>897</c:v>
                </c:pt>
                <c:pt idx="7">
                  <c:v>477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84316</c:v>
                </c:pt>
                <c:pt idx="1">
                  <c:v>42268</c:v>
                </c:pt>
                <c:pt idx="2">
                  <c:v>36792</c:v>
                </c:pt>
                <c:pt idx="3">
                  <c:v>26584</c:v>
                </c:pt>
                <c:pt idx="4">
                  <c:v>11862</c:v>
                </c:pt>
                <c:pt idx="5">
                  <c:v>9096</c:v>
                </c:pt>
                <c:pt idx="6">
                  <c:v>6437</c:v>
                </c:pt>
                <c:pt idx="7">
                  <c:v>5260</c:v>
                </c:pt>
                <c:pt idx="8">
                  <c:v>3717</c:v>
                </c:pt>
                <c:pt idx="9">
                  <c:v>3654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75293</c:v>
                </c:pt>
                <c:pt idx="1">
                  <c:v>39117</c:v>
                </c:pt>
                <c:pt idx="2">
                  <c:v>29436</c:v>
                </c:pt>
                <c:pt idx="3">
                  <c:v>24527</c:v>
                </c:pt>
                <c:pt idx="4">
                  <c:v>13030</c:v>
                </c:pt>
                <c:pt idx="5">
                  <c:v>8792</c:v>
                </c:pt>
                <c:pt idx="6">
                  <c:v>6435</c:v>
                </c:pt>
                <c:pt idx="7">
                  <c:v>4729</c:v>
                </c:pt>
                <c:pt idx="8">
                  <c:v>3300</c:v>
                </c:pt>
                <c:pt idx="9">
                  <c:v>2611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1980</c:v>
                </c:pt>
                <c:pt idx="1">
                  <c:v>1497</c:v>
                </c:pt>
                <c:pt idx="2">
                  <c:v>1081</c:v>
                </c:pt>
                <c:pt idx="3">
                  <c:v>898</c:v>
                </c:pt>
                <c:pt idx="4">
                  <c:v>669</c:v>
                </c:pt>
                <c:pt idx="5">
                  <c:v>664</c:v>
                </c:pt>
                <c:pt idx="6">
                  <c:v>533</c:v>
                </c:pt>
                <c:pt idx="7">
                  <c:v>262</c:v>
                </c:pt>
                <c:pt idx="8">
                  <c:v>247</c:v>
                </c:pt>
                <c:pt idx="9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1671</c:v>
                </c:pt>
                <c:pt idx="1">
                  <c:v>1519</c:v>
                </c:pt>
                <c:pt idx="2">
                  <c:v>735</c:v>
                </c:pt>
                <c:pt idx="3">
                  <c:v>893</c:v>
                </c:pt>
                <c:pt idx="4">
                  <c:v>632</c:v>
                </c:pt>
                <c:pt idx="5">
                  <c:v>645</c:v>
                </c:pt>
                <c:pt idx="6">
                  <c:v>489</c:v>
                </c:pt>
                <c:pt idx="7">
                  <c:v>276</c:v>
                </c:pt>
                <c:pt idx="8">
                  <c:v>199</c:v>
                </c:pt>
                <c:pt idx="9">
                  <c:v>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19218538</c:v>
                </c:pt>
                <c:pt idx="1">
                  <c:v>14993744</c:v>
                </c:pt>
                <c:pt idx="2">
                  <c:v>14012420</c:v>
                </c:pt>
                <c:pt idx="3">
                  <c:v>11353672</c:v>
                </c:pt>
                <c:pt idx="4">
                  <c:v>10675743</c:v>
                </c:pt>
                <c:pt idx="5">
                  <c:v>7330035</c:v>
                </c:pt>
                <c:pt idx="6">
                  <c:v>5610147</c:v>
                </c:pt>
                <c:pt idx="7">
                  <c:v>3718218</c:v>
                </c:pt>
                <c:pt idx="8">
                  <c:v>3659957</c:v>
                </c:pt>
                <c:pt idx="9">
                  <c:v>2744460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17577160</c:v>
                </c:pt>
                <c:pt idx="1">
                  <c:v>13642529</c:v>
                </c:pt>
                <c:pt idx="2">
                  <c:v>11947729</c:v>
                </c:pt>
                <c:pt idx="3">
                  <c:v>11293605</c:v>
                </c:pt>
                <c:pt idx="4">
                  <c:v>9287630</c:v>
                </c:pt>
                <c:pt idx="5">
                  <c:v>7190512</c:v>
                </c:pt>
                <c:pt idx="6">
                  <c:v>4188833</c:v>
                </c:pt>
                <c:pt idx="7">
                  <c:v>3502396</c:v>
                </c:pt>
                <c:pt idx="8">
                  <c:v>3109561</c:v>
                </c:pt>
                <c:pt idx="9">
                  <c:v>1993416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#N/A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A CORUÑA</c:v>
                </c:pt>
                <c:pt idx="9">
                  <c:v>#N/A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#N/A</c:v>
                </c:pt>
                <c:pt idx="1">
                  <c:v>29</c:v>
                </c:pt>
                <c:pt idx="2">
                  <c:v>7</c:v>
                </c:pt>
                <c:pt idx="3">
                  <c:v>5</c:v>
                </c:pt>
                <c:pt idx="4">
                  <c:v>4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1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#N/A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A CORUÑA</c:v>
                </c:pt>
                <c:pt idx="9">
                  <c:v>#N/A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#N/A</c:v>
                </c:pt>
                <c:pt idx="1">
                  <c:v>35</c:v>
                </c:pt>
                <c:pt idx="2">
                  <c:v>5</c:v>
                </c:pt>
                <c:pt idx="3">
                  <c:v>7</c:v>
                </c:pt>
                <c:pt idx="4">
                  <c:v>2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2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101" bestFit="1" customWidth="1"/>
    <col min="2" max="2" width="16" style="101" bestFit="1" customWidth="1"/>
    <col min="3" max="3" width="26.5703125" style="101" bestFit="1" customWidth="1"/>
    <col min="4" max="16384" width="11.42578125" style="101"/>
  </cols>
  <sheetData>
    <row r="1" spans="1:9" ht="22.5" customHeight="1" x14ac:dyDescent="0.35">
      <c r="D1" s="102" t="s">
        <v>36</v>
      </c>
    </row>
    <row r="4" spans="1:9" x14ac:dyDescent="0.25">
      <c r="F4" s="103"/>
      <c r="G4" s="103"/>
      <c r="I4" s="104">
        <v>39171</v>
      </c>
    </row>
    <row r="6" spans="1:9" x14ac:dyDescent="0.25">
      <c r="A6" s="105" t="s">
        <v>39</v>
      </c>
      <c r="B6" s="106"/>
      <c r="C6" s="106"/>
      <c r="D6" s="107" t="s">
        <v>92</v>
      </c>
      <c r="E6" s="108"/>
      <c r="F6" s="107" t="s">
        <v>37</v>
      </c>
      <c r="G6" s="108"/>
      <c r="H6" s="107" t="s">
        <v>38</v>
      </c>
      <c r="I6" s="108"/>
    </row>
    <row r="7" spans="1:9" x14ac:dyDescent="0.25">
      <c r="A7" s="109"/>
      <c r="B7" s="109"/>
      <c r="C7" s="109"/>
      <c r="D7" s="110">
        <v>2006</v>
      </c>
      <c r="E7" s="110">
        <v>2007</v>
      </c>
      <c r="F7" s="110">
        <v>2006</v>
      </c>
      <c r="G7" s="110">
        <v>2007</v>
      </c>
      <c r="H7" s="110" t="s">
        <v>0</v>
      </c>
      <c r="I7" s="110" t="s">
        <v>3</v>
      </c>
    </row>
    <row r="8" spans="1:9" x14ac:dyDescent="0.25">
      <c r="A8" s="111" t="s">
        <v>12</v>
      </c>
      <c r="B8" s="111" t="s">
        <v>13</v>
      </c>
      <c r="C8" s="112" t="s">
        <v>14</v>
      </c>
      <c r="D8" s="113">
        <v>12206667</v>
      </c>
      <c r="E8" s="113">
        <v>11673416</v>
      </c>
      <c r="F8" s="113">
        <v>12206667</v>
      </c>
      <c r="G8" s="113">
        <v>11673416</v>
      </c>
      <c r="H8" s="113">
        <v>-533251</v>
      </c>
      <c r="I8" s="114">
        <f>((G8*100/F8)-100)</f>
        <v>-4.3685225459169175</v>
      </c>
    </row>
    <row r="9" spans="1:9" x14ac:dyDescent="0.25">
      <c r="A9" s="115"/>
      <c r="B9" s="116"/>
      <c r="C9" s="112" t="s">
        <v>15</v>
      </c>
      <c r="D9" s="113">
        <v>9459177</v>
      </c>
      <c r="E9" s="113">
        <v>8480020</v>
      </c>
      <c r="F9" s="113">
        <v>9459177</v>
      </c>
      <c r="G9" s="113">
        <v>8480020</v>
      </c>
      <c r="H9" s="113">
        <v>-979157</v>
      </c>
      <c r="I9" s="114">
        <f t="shared" ref="I9:I19" si="0">((G9*100/F9)-100)</f>
        <v>-10.351397378440012</v>
      </c>
    </row>
    <row r="10" spans="1:9" x14ac:dyDescent="0.25">
      <c r="A10" s="115"/>
      <c r="B10" s="111" t="s">
        <v>16</v>
      </c>
      <c r="C10" s="112" t="s">
        <v>17</v>
      </c>
      <c r="D10" s="113">
        <v>4114380</v>
      </c>
      <c r="E10" s="113">
        <v>4647899</v>
      </c>
      <c r="F10" s="113">
        <v>4114380</v>
      </c>
      <c r="G10" s="113">
        <v>4647899</v>
      </c>
      <c r="H10" s="113">
        <v>533519</v>
      </c>
      <c r="I10" s="114">
        <f t="shared" si="0"/>
        <v>12.967178529936461</v>
      </c>
    </row>
    <row r="11" spans="1:9" x14ac:dyDescent="0.25">
      <c r="A11" s="115"/>
      <c r="B11" s="115"/>
      <c r="C11" s="112" t="s">
        <v>18</v>
      </c>
      <c r="D11" s="113">
        <v>9137365</v>
      </c>
      <c r="E11" s="113">
        <v>10214222</v>
      </c>
      <c r="F11" s="113">
        <v>9137365</v>
      </c>
      <c r="G11" s="113">
        <v>10214222</v>
      </c>
      <c r="H11" s="113">
        <v>1076857</v>
      </c>
      <c r="I11" s="114">
        <f t="shared" si="0"/>
        <v>11.785202845678157</v>
      </c>
    </row>
    <row r="12" spans="1:9" x14ac:dyDescent="0.25">
      <c r="A12" s="116"/>
      <c r="B12" s="116"/>
      <c r="C12" s="112" t="s">
        <v>2</v>
      </c>
      <c r="D12" s="113">
        <v>13251745</v>
      </c>
      <c r="E12" s="113">
        <v>14862121</v>
      </c>
      <c r="F12" s="113">
        <v>13251745</v>
      </c>
      <c r="G12" s="113">
        <v>14862121</v>
      </c>
      <c r="H12" s="113">
        <v>1610376</v>
      </c>
      <c r="I12" s="114">
        <f t="shared" si="0"/>
        <v>12.152180712804238</v>
      </c>
    </row>
    <row r="13" spans="1:9" x14ac:dyDescent="0.25">
      <c r="A13" s="117"/>
      <c r="B13" s="117"/>
      <c r="C13" s="118" t="s">
        <v>2</v>
      </c>
      <c r="D13" s="119">
        <v>34917589</v>
      </c>
      <c r="E13" s="119">
        <v>35015557</v>
      </c>
      <c r="F13" s="119">
        <v>34917589</v>
      </c>
      <c r="G13" s="119">
        <v>35015557</v>
      </c>
      <c r="H13" s="119">
        <v>97968</v>
      </c>
      <c r="I13" s="120">
        <f t="shared" si="0"/>
        <v>0.28056919966610394</v>
      </c>
    </row>
    <row r="14" spans="1:9" x14ac:dyDescent="0.25">
      <c r="A14" s="111" t="s">
        <v>4</v>
      </c>
      <c r="B14" s="121" t="s">
        <v>5</v>
      </c>
      <c r="C14" s="112" t="s">
        <v>6</v>
      </c>
      <c r="D14" s="113">
        <v>12367</v>
      </c>
      <c r="E14" s="113">
        <v>13126</v>
      </c>
      <c r="F14" s="113">
        <v>12367</v>
      </c>
      <c r="G14" s="113">
        <v>13126</v>
      </c>
      <c r="H14" s="113">
        <v>759</v>
      </c>
      <c r="I14" s="114">
        <f t="shared" si="0"/>
        <v>6.137300881377854</v>
      </c>
    </row>
    <row r="15" spans="1:9" x14ac:dyDescent="0.25">
      <c r="A15" s="115"/>
      <c r="B15" s="111" t="s">
        <v>7</v>
      </c>
      <c r="C15" s="112" t="s">
        <v>8</v>
      </c>
      <c r="D15" s="113">
        <v>581249</v>
      </c>
      <c r="E15" s="113">
        <v>605743</v>
      </c>
      <c r="F15" s="113">
        <v>581249</v>
      </c>
      <c r="G15" s="113">
        <v>605743</v>
      </c>
      <c r="H15" s="113">
        <v>24494</v>
      </c>
      <c r="I15" s="114">
        <f t="shared" si="0"/>
        <v>4.2140287553182958</v>
      </c>
    </row>
    <row r="16" spans="1:9" x14ac:dyDescent="0.25">
      <c r="A16" s="115"/>
      <c r="B16" s="116"/>
      <c r="C16" s="112" t="s">
        <v>9</v>
      </c>
      <c r="D16" s="113">
        <v>199380</v>
      </c>
      <c r="E16" s="113">
        <v>220170</v>
      </c>
      <c r="F16" s="113">
        <v>199380</v>
      </c>
      <c r="G16" s="113">
        <v>220170</v>
      </c>
      <c r="H16" s="113">
        <v>20790</v>
      </c>
      <c r="I16" s="114">
        <f t="shared" si="0"/>
        <v>10.427324706590426</v>
      </c>
    </row>
    <row r="17" spans="1:9" x14ac:dyDescent="0.25">
      <c r="A17" s="116"/>
      <c r="B17" s="121" t="s">
        <v>10</v>
      </c>
      <c r="C17" s="112" t="s">
        <v>11</v>
      </c>
      <c r="D17" s="113">
        <v>214303</v>
      </c>
      <c r="E17" s="113">
        <v>195931</v>
      </c>
      <c r="F17" s="113">
        <v>214303</v>
      </c>
      <c r="G17" s="113">
        <v>195931</v>
      </c>
      <c r="H17" s="113">
        <v>-18372</v>
      </c>
      <c r="I17" s="114">
        <f t="shared" si="0"/>
        <v>-8.5729084520515357</v>
      </c>
    </row>
    <row r="18" spans="1:9" x14ac:dyDescent="0.25">
      <c r="A18" s="122"/>
      <c r="B18" s="122"/>
      <c r="C18" s="118" t="s">
        <v>2</v>
      </c>
      <c r="D18" s="119">
        <v>1007299</v>
      </c>
      <c r="E18" s="119">
        <v>1034970</v>
      </c>
      <c r="F18" s="119">
        <v>1007299</v>
      </c>
      <c r="G18" s="119">
        <v>1034970</v>
      </c>
      <c r="H18" s="119">
        <v>27671</v>
      </c>
      <c r="I18" s="120">
        <f t="shared" si="0"/>
        <v>2.7470492872523522</v>
      </c>
    </row>
    <row r="19" spans="1:9" x14ac:dyDescent="0.25">
      <c r="A19" s="123"/>
      <c r="B19" s="123"/>
      <c r="C19" s="124" t="s">
        <v>1</v>
      </c>
      <c r="D19" s="125">
        <f>+D13+D18</f>
        <v>35924888</v>
      </c>
      <c r="E19" s="125">
        <f t="shared" ref="E19:G19" si="1">+E13+E18</f>
        <v>36050527</v>
      </c>
      <c r="F19" s="125">
        <f t="shared" si="1"/>
        <v>35924888</v>
      </c>
      <c r="G19" s="125">
        <f t="shared" si="1"/>
        <v>36050527</v>
      </c>
      <c r="H19" s="125">
        <f t="shared" ref="H19" si="2">G19-F19</f>
        <v>125639</v>
      </c>
      <c r="I19" s="126">
        <f t="shared" si="0"/>
        <v>0.34972690798646511</v>
      </c>
    </row>
    <row r="20" spans="1:9" x14ac:dyDescent="0.25">
      <c r="A20" s="122"/>
      <c r="B20" s="122"/>
      <c r="I20" s="127"/>
    </row>
    <row r="21" spans="1:9" x14ac:dyDescent="0.25">
      <c r="A21" s="111" t="s">
        <v>19</v>
      </c>
      <c r="B21" s="111" t="s">
        <v>20</v>
      </c>
      <c r="C21" s="112" t="s">
        <v>21</v>
      </c>
      <c r="D21" s="113">
        <v>5477586</v>
      </c>
      <c r="E21" s="113">
        <v>6613658</v>
      </c>
      <c r="F21" s="113">
        <v>5477586</v>
      </c>
      <c r="G21" s="113">
        <v>6613658</v>
      </c>
      <c r="H21" s="113">
        <v>1136072</v>
      </c>
      <c r="I21" s="114">
        <f t="shared" ref="I21:I31" si="3">((G21*100/F21)-100)</f>
        <v>20.740377239170684</v>
      </c>
    </row>
    <row r="22" spans="1:9" x14ac:dyDescent="0.25">
      <c r="A22" s="115"/>
      <c r="B22" s="116"/>
      <c r="C22" s="112" t="s">
        <v>22</v>
      </c>
      <c r="D22" s="113">
        <v>5128043</v>
      </c>
      <c r="E22" s="113">
        <v>5914756</v>
      </c>
      <c r="F22" s="113">
        <v>5128043</v>
      </c>
      <c r="G22" s="113">
        <v>5914756</v>
      </c>
      <c r="H22" s="113">
        <v>786713</v>
      </c>
      <c r="I22" s="114">
        <f t="shared" si="3"/>
        <v>15.341388517997999</v>
      </c>
    </row>
    <row r="23" spans="1:9" x14ac:dyDescent="0.25">
      <c r="A23" s="115"/>
      <c r="B23" s="121" t="s">
        <v>23</v>
      </c>
      <c r="C23" s="112" t="s">
        <v>24</v>
      </c>
      <c r="D23" s="113">
        <v>2928330</v>
      </c>
      <c r="E23" s="113">
        <v>3438924</v>
      </c>
      <c r="F23" s="113">
        <v>2928330</v>
      </c>
      <c r="G23" s="113">
        <v>3438924</v>
      </c>
      <c r="H23" s="113">
        <v>510594</v>
      </c>
      <c r="I23" s="114">
        <f t="shared" si="3"/>
        <v>17.436354509225396</v>
      </c>
    </row>
    <row r="24" spans="1:9" x14ac:dyDescent="0.25">
      <c r="A24" s="115"/>
      <c r="B24" s="111" t="s">
        <v>25</v>
      </c>
      <c r="C24" s="112" t="s">
        <v>26</v>
      </c>
      <c r="D24" s="113">
        <v>881741</v>
      </c>
      <c r="E24" s="113">
        <v>978623.5</v>
      </c>
      <c r="F24" s="113">
        <v>881741</v>
      </c>
      <c r="G24" s="113">
        <v>978623.5</v>
      </c>
      <c r="H24" s="113">
        <v>96882.5</v>
      </c>
      <c r="I24" s="114">
        <f t="shared" si="3"/>
        <v>10.987636959152411</v>
      </c>
    </row>
    <row r="25" spans="1:9" x14ac:dyDescent="0.25">
      <c r="A25" s="115"/>
      <c r="B25" s="115"/>
      <c r="C25" s="112" t="s">
        <v>21</v>
      </c>
      <c r="D25" s="113">
        <v>390818</v>
      </c>
      <c r="E25" s="113">
        <v>490976</v>
      </c>
      <c r="F25" s="113">
        <v>390818</v>
      </c>
      <c r="G25" s="113">
        <v>490976</v>
      </c>
      <c r="H25" s="113">
        <v>100158</v>
      </c>
      <c r="I25" s="114">
        <f t="shared" si="3"/>
        <v>25.627785823580282</v>
      </c>
    </row>
    <row r="26" spans="1:9" x14ac:dyDescent="0.25">
      <c r="A26" s="115"/>
      <c r="B26" s="111" t="s">
        <v>27</v>
      </c>
      <c r="C26" s="112" t="s">
        <v>28</v>
      </c>
      <c r="D26" s="113">
        <v>1182149</v>
      </c>
      <c r="E26" s="113">
        <v>1255527</v>
      </c>
      <c r="F26" s="113">
        <v>1182149</v>
      </c>
      <c r="G26" s="113">
        <v>1255527</v>
      </c>
      <c r="H26" s="113">
        <v>73378</v>
      </c>
      <c r="I26" s="114">
        <f t="shared" si="3"/>
        <v>6.2071701621369186</v>
      </c>
    </row>
    <row r="27" spans="1:9" x14ac:dyDescent="0.25">
      <c r="A27" s="115"/>
      <c r="B27" s="116"/>
      <c r="C27" s="112" t="s">
        <v>29</v>
      </c>
      <c r="D27" s="113">
        <v>114277</v>
      </c>
      <c r="E27" s="113">
        <v>117621</v>
      </c>
      <c r="F27" s="113">
        <v>114277</v>
      </c>
      <c r="G27" s="113">
        <v>117621</v>
      </c>
      <c r="H27" s="113">
        <v>3344</v>
      </c>
      <c r="I27" s="114">
        <f t="shared" si="3"/>
        <v>2.9262231245132426</v>
      </c>
    </row>
    <row r="28" spans="1:9" x14ac:dyDescent="0.25">
      <c r="A28" s="115"/>
      <c r="B28" s="121" t="s">
        <v>30</v>
      </c>
      <c r="C28" s="112" t="s">
        <v>31</v>
      </c>
      <c r="D28" s="113">
        <v>212208</v>
      </c>
      <c r="E28" s="113">
        <v>235716</v>
      </c>
      <c r="F28" s="113">
        <v>212208</v>
      </c>
      <c r="G28" s="113">
        <v>235716</v>
      </c>
      <c r="H28" s="113">
        <v>23508</v>
      </c>
      <c r="I28" s="114">
        <f t="shared" si="3"/>
        <v>11.077810450124403</v>
      </c>
    </row>
    <row r="29" spans="1:9" x14ac:dyDescent="0.25">
      <c r="A29" s="115"/>
      <c r="B29" s="111" t="s">
        <v>32</v>
      </c>
      <c r="C29" s="112" t="s">
        <v>33</v>
      </c>
      <c r="D29" s="113">
        <v>9020</v>
      </c>
      <c r="E29" s="113">
        <v>9831</v>
      </c>
      <c r="F29" s="113">
        <v>9020</v>
      </c>
      <c r="G29" s="113">
        <v>9831</v>
      </c>
      <c r="H29" s="113">
        <v>811</v>
      </c>
      <c r="I29" s="114">
        <f t="shared" si="3"/>
        <v>8.9911308203991069</v>
      </c>
    </row>
    <row r="30" spans="1:9" x14ac:dyDescent="0.25">
      <c r="A30" s="115"/>
      <c r="B30" s="115"/>
      <c r="C30" s="112" t="s">
        <v>34</v>
      </c>
      <c r="D30" s="113">
        <v>103155645</v>
      </c>
      <c r="E30" s="113">
        <v>112532716</v>
      </c>
      <c r="F30" s="113">
        <v>103155645</v>
      </c>
      <c r="G30" s="113">
        <v>112532716</v>
      </c>
      <c r="H30" s="113">
        <v>9377071</v>
      </c>
      <c r="I30" s="114">
        <f t="shared" si="3"/>
        <v>9.0902160516760802</v>
      </c>
    </row>
    <row r="31" spans="1:9" x14ac:dyDescent="0.25">
      <c r="A31" s="128"/>
      <c r="B31" s="129"/>
      <c r="C31" s="112" t="s">
        <v>35</v>
      </c>
      <c r="D31" s="113">
        <v>89</v>
      </c>
      <c r="E31" s="113">
        <v>78</v>
      </c>
      <c r="F31" s="113">
        <v>89</v>
      </c>
      <c r="G31" s="113">
        <v>78</v>
      </c>
      <c r="H31" s="113">
        <v>-11</v>
      </c>
      <c r="I31" s="114">
        <f t="shared" si="3"/>
        <v>-12.359550561797747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1262114</v>
      </c>
      <c r="C7" s="37">
        <v>1141011</v>
      </c>
      <c r="D7" s="37">
        <v>1262114</v>
      </c>
      <c r="E7" s="37">
        <v>1141011</v>
      </c>
      <c r="F7" s="10">
        <f>((E7*100)/D7)-100</f>
        <v>-9.5952505082742192</v>
      </c>
      <c r="G7" s="1"/>
      <c r="H7" s="1"/>
      <c r="I7" s="1"/>
    </row>
    <row r="8" spans="1:12" x14ac:dyDescent="0.25">
      <c r="A8" s="11" t="s">
        <v>42</v>
      </c>
      <c r="B8" s="38">
        <v>307939</v>
      </c>
      <c r="C8" s="38">
        <v>402802</v>
      </c>
      <c r="D8" s="38">
        <v>307939</v>
      </c>
      <c r="E8" s="38">
        <v>402802</v>
      </c>
      <c r="F8" s="13">
        <f t="shared" ref="F8:F35" si="0">((E8*100)/D8)-100</f>
        <v>30.805776468716203</v>
      </c>
      <c r="G8" s="1"/>
      <c r="H8" s="1"/>
      <c r="I8" s="1"/>
    </row>
    <row r="9" spans="1:12" x14ac:dyDescent="0.25">
      <c r="A9" s="8" t="s">
        <v>43</v>
      </c>
      <c r="B9" s="37">
        <v>544746</v>
      </c>
      <c r="C9" s="37">
        <v>450527</v>
      </c>
      <c r="D9" s="37">
        <v>544746</v>
      </c>
      <c r="E9" s="37">
        <v>450527</v>
      </c>
      <c r="F9" s="10">
        <f t="shared" si="0"/>
        <v>-17.295950773387958</v>
      </c>
      <c r="G9" s="1"/>
      <c r="H9" s="1"/>
      <c r="I9" s="1"/>
    </row>
    <row r="10" spans="1:12" x14ac:dyDescent="0.25">
      <c r="A10" s="11" t="s">
        <v>44</v>
      </c>
      <c r="B10" s="38">
        <v>516906</v>
      </c>
      <c r="C10" s="38">
        <v>399207</v>
      </c>
      <c r="D10" s="38">
        <v>516906</v>
      </c>
      <c r="E10" s="38">
        <v>399207</v>
      </c>
      <c r="F10" s="13">
        <f t="shared" si="0"/>
        <v>-22.76990400575734</v>
      </c>
      <c r="G10" s="1"/>
      <c r="H10" s="1"/>
      <c r="I10" s="1"/>
    </row>
    <row r="11" spans="1:12" x14ac:dyDescent="0.25">
      <c r="A11" s="8" t="s">
        <v>45</v>
      </c>
      <c r="B11" s="37">
        <v>5707721</v>
      </c>
      <c r="C11" s="37">
        <v>5669125</v>
      </c>
      <c r="D11" s="37">
        <v>5707721</v>
      </c>
      <c r="E11" s="37">
        <v>5669125</v>
      </c>
      <c r="F11" s="10">
        <f t="shared" si="0"/>
        <v>-0.67620684332678138</v>
      </c>
      <c r="G11" s="1"/>
      <c r="H11" s="1"/>
      <c r="I11" s="1"/>
    </row>
    <row r="12" spans="1:12" x14ac:dyDescent="0.25">
      <c r="A12" s="11" t="s">
        <v>46</v>
      </c>
      <c r="B12" s="38">
        <v>566191</v>
      </c>
      <c r="C12" s="38">
        <v>428184</v>
      </c>
      <c r="D12" s="38">
        <v>566191</v>
      </c>
      <c r="E12" s="38">
        <v>428184</v>
      </c>
      <c r="F12" s="13">
        <f t="shared" si="0"/>
        <v>-24.374636827501675</v>
      </c>
      <c r="G12" s="1"/>
      <c r="H12" s="1"/>
      <c r="I12" s="1"/>
    </row>
    <row r="13" spans="1:12" x14ac:dyDescent="0.25">
      <c r="A13" s="8" t="s">
        <v>47</v>
      </c>
      <c r="B13" s="37">
        <v>909735</v>
      </c>
      <c r="C13" s="37">
        <v>1076045</v>
      </c>
      <c r="D13" s="37">
        <v>909735</v>
      </c>
      <c r="E13" s="37">
        <v>1076045</v>
      </c>
      <c r="F13" s="10">
        <f t="shared" si="0"/>
        <v>18.281147806778904</v>
      </c>
      <c r="G13" s="1"/>
      <c r="H13" s="1"/>
      <c r="I13" s="1"/>
    </row>
    <row r="14" spans="1:12" x14ac:dyDescent="0.25">
      <c r="A14" s="11" t="s">
        <v>48</v>
      </c>
      <c r="B14" s="38">
        <v>3648682</v>
      </c>
      <c r="C14" s="38">
        <v>4138963</v>
      </c>
      <c r="D14" s="38">
        <v>3648682</v>
      </c>
      <c r="E14" s="38">
        <v>4138963</v>
      </c>
      <c r="F14" s="13">
        <f t="shared" si="0"/>
        <v>13.437208285073893</v>
      </c>
      <c r="G14" s="1"/>
      <c r="H14" s="1"/>
      <c r="I14" s="1"/>
    </row>
    <row r="15" spans="1:12" x14ac:dyDescent="0.25">
      <c r="A15" s="8" t="s">
        <v>49</v>
      </c>
      <c r="B15" s="37">
        <v>2574777</v>
      </c>
      <c r="C15" s="37">
        <v>2741014</v>
      </c>
      <c r="D15" s="37">
        <v>2574777</v>
      </c>
      <c r="E15" s="37">
        <v>2741014</v>
      </c>
      <c r="F15" s="10">
        <f t="shared" si="0"/>
        <v>6.4563649589847927</v>
      </c>
      <c r="G15" s="1"/>
      <c r="H15" s="1"/>
      <c r="I15" s="1"/>
    </row>
    <row r="16" spans="1:12" x14ac:dyDescent="0.25">
      <c r="A16" s="11" t="s">
        <v>50</v>
      </c>
      <c r="B16" s="38">
        <v>2299766</v>
      </c>
      <c r="C16" s="38">
        <v>1658627</v>
      </c>
      <c r="D16" s="38">
        <v>2299766</v>
      </c>
      <c r="E16" s="38">
        <v>1658627</v>
      </c>
      <c r="F16" s="13">
        <f t="shared" si="0"/>
        <v>-27.87844502440683</v>
      </c>
      <c r="G16" s="1"/>
      <c r="H16" s="1"/>
      <c r="I16" s="1"/>
    </row>
    <row r="17" spans="1:9" x14ac:dyDescent="0.25">
      <c r="A17" s="8" t="s">
        <v>51</v>
      </c>
      <c r="B17" s="37">
        <v>1009849</v>
      </c>
      <c r="C17" s="37">
        <v>1145875</v>
      </c>
      <c r="D17" s="37">
        <v>1009849</v>
      </c>
      <c r="E17" s="37">
        <v>1145875</v>
      </c>
      <c r="F17" s="10">
        <f t="shared" si="0"/>
        <v>13.469934613986837</v>
      </c>
      <c r="G17" s="1"/>
      <c r="H17" s="1"/>
      <c r="I17" s="1"/>
    </row>
    <row r="18" spans="1:9" x14ac:dyDescent="0.25">
      <c r="A18" s="11" t="s">
        <v>52</v>
      </c>
      <c r="B18" s="38">
        <v>198727</v>
      </c>
      <c r="C18" s="38">
        <v>219307</v>
      </c>
      <c r="D18" s="38">
        <v>198727</v>
      </c>
      <c r="E18" s="38">
        <v>219307</v>
      </c>
      <c r="F18" s="13">
        <f t="shared" si="0"/>
        <v>10.355915401530737</v>
      </c>
      <c r="G18" s="1"/>
      <c r="H18" s="1"/>
      <c r="I18" s="1"/>
    </row>
    <row r="19" spans="1:9" x14ac:dyDescent="0.25">
      <c r="A19" s="8" t="s">
        <v>53</v>
      </c>
      <c r="B19" s="37">
        <v>909054</v>
      </c>
      <c r="C19" s="37">
        <v>780642</v>
      </c>
      <c r="D19" s="37">
        <v>909054</v>
      </c>
      <c r="E19" s="37">
        <v>780642</v>
      </c>
      <c r="F19" s="10">
        <f t="shared" si="0"/>
        <v>-14.125893511276558</v>
      </c>
      <c r="G19" s="1"/>
      <c r="H19" s="1"/>
      <c r="I19" s="1"/>
    </row>
    <row r="20" spans="1:9" x14ac:dyDescent="0.25">
      <c r="A20" s="11" t="s">
        <v>54</v>
      </c>
      <c r="B20" s="38">
        <v>2033839</v>
      </c>
      <c r="C20" s="38">
        <v>1451111</v>
      </c>
      <c r="D20" s="38">
        <v>2033839</v>
      </c>
      <c r="E20" s="38">
        <v>1451111</v>
      </c>
      <c r="F20" s="13">
        <f t="shared" si="0"/>
        <v>-28.651628767075465</v>
      </c>
      <c r="G20" s="1"/>
      <c r="H20" s="1"/>
      <c r="I20" s="1"/>
    </row>
    <row r="21" spans="1:9" x14ac:dyDescent="0.25">
      <c r="A21" s="8" t="s">
        <v>55</v>
      </c>
      <c r="B21" s="37">
        <v>1193080</v>
      </c>
      <c r="C21" s="37">
        <v>1125715</v>
      </c>
      <c r="D21" s="37">
        <v>1193080</v>
      </c>
      <c r="E21" s="37">
        <v>1125715</v>
      </c>
      <c r="F21" s="10">
        <f t="shared" si="0"/>
        <v>-5.6463103899151719</v>
      </c>
      <c r="G21" s="1"/>
      <c r="H21" s="1"/>
      <c r="I21" s="1"/>
    </row>
    <row r="22" spans="1:9" x14ac:dyDescent="0.25">
      <c r="A22" s="11" t="s">
        <v>56</v>
      </c>
      <c r="B22" s="38">
        <v>2010489</v>
      </c>
      <c r="C22" s="38">
        <v>2104555</v>
      </c>
      <c r="D22" s="38">
        <v>2010489</v>
      </c>
      <c r="E22" s="38">
        <v>2104555</v>
      </c>
      <c r="F22" s="13">
        <f t="shared" si="0"/>
        <v>4.6787622314770232</v>
      </c>
      <c r="G22" s="1"/>
      <c r="H22" s="1"/>
      <c r="I22" s="1"/>
    </row>
    <row r="23" spans="1:9" x14ac:dyDescent="0.25">
      <c r="A23" s="8" t="s">
        <v>57</v>
      </c>
      <c r="B23" s="37">
        <v>403755</v>
      </c>
      <c r="C23" s="37">
        <v>363731</v>
      </c>
      <c r="D23" s="37">
        <v>403755</v>
      </c>
      <c r="E23" s="37">
        <v>363731</v>
      </c>
      <c r="F23" s="10">
        <f t="shared" si="0"/>
        <v>-9.9129422545850758</v>
      </c>
      <c r="G23" s="1"/>
      <c r="H23" s="1"/>
      <c r="I23" s="1"/>
    </row>
    <row r="24" spans="1:9" x14ac:dyDescent="0.25">
      <c r="A24" s="11" t="s">
        <v>58</v>
      </c>
      <c r="B24" s="38">
        <v>145874</v>
      </c>
      <c r="C24" s="38">
        <v>162986</v>
      </c>
      <c r="D24" s="38">
        <v>145874</v>
      </c>
      <c r="E24" s="38">
        <v>162986</v>
      </c>
      <c r="F24" s="13">
        <f t="shared" si="0"/>
        <v>11.730671675555612</v>
      </c>
      <c r="G24" s="1"/>
      <c r="H24" s="1"/>
      <c r="I24" s="1"/>
    </row>
    <row r="25" spans="1:9" x14ac:dyDescent="0.25">
      <c r="A25" s="8" t="s">
        <v>59</v>
      </c>
      <c r="B25" s="37">
        <v>63372</v>
      </c>
      <c r="C25" s="37">
        <v>58282</v>
      </c>
      <c r="D25" s="37">
        <v>63372</v>
      </c>
      <c r="E25" s="37">
        <v>58282</v>
      </c>
      <c r="F25" s="10">
        <f t="shared" si="0"/>
        <v>-8.0319383955059038</v>
      </c>
      <c r="G25" s="1"/>
      <c r="H25" s="1"/>
      <c r="I25" s="1"/>
    </row>
    <row r="26" spans="1:9" x14ac:dyDescent="0.25">
      <c r="A26" s="11" t="s">
        <v>60</v>
      </c>
      <c r="B26" s="38">
        <v>198942</v>
      </c>
      <c r="C26" s="38">
        <v>204473</v>
      </c>
      <c r="D26" s="38">
        <v>198942</v>
      </c>
      <c r="E26" s="38">
        <v>204473</v>
      </c>
      <c r="F26" s="13">
        <f t="shared" si="0"/>
        <v>2.7802072965990021</v>
      </c>
      <c r="G26" s="1"/>
      <c r="H26" s="1"/>
      <c r="I26" s="1"/>
    </row>
    <row r="27" spans="1:9" x14ac:dyDescent="0.25">
      <c r="A27" s="8" t="s">
        <v>61</v>
      </c>
      <c r="B27" s="37">
        <v>455281</v>
      </c>
      <c r="C27" s="37">
        <v>233682</v>
      </c>
      <c r="D27" s="37">
        <v>455281</v>
      </c>
      <c r="E27" s="37">
        <v>233682</v>
      </c>
      <c r="F27" s="10">
        <f t="shared" si="0"/>
        <v>-48.673017323367326</v>
      </c>
      <c r="G27" s="1"/>
      <c r="H27" s="1"/>
      <c r="I27" s="1"/>
    </row>
    <row r="28" spans="1:9" x14ac:dyDescent="0.25">
      <c r="A28" s="11" t="s">
        <v>62</v>
      </c>
      <c r="B28" s="38">
        <v>1603177</v>
      </c>
      <c r="C28" s="38">
        <v>1435761</v>
      </c>
      <c r="D28" s="38">
        <v>1603177</v>
      </c>
      <c r="E28" s="38">
        <v>1435761</v>
      </c>
      <c r="F28" s="13">
        <f t="shared" si="0"/>
        <v>-10.442764585569776</v>
      </c>
      <c r="G28" s="1"/>
      <c r="H28" s="1"/>
      <c r="I28" s="1"/>
    </row>
    <row r="29" spans="1:9" x14ac:dyDescent="0.25">
      <c r="A29" s="8" t="s">
        <v>63</v>
      </c>
      <c r="B29" s="37">
        <v>458161</v>
      </c>
      <c r="C29" s="37">
        <v>463734</v>
      </c>
      <c r="D29" s="37">
        <v>458161</v>
      </c>
      <c r="E29" s="37">
        <v>463734</v>
      </c>
      <c r="F29" s="10">
        <f t="shared" si="0"/>
        <v>1.2163846333494064</v>
      </c>
      <c r="G29" s="1"/>
      <c r="H29" s="1"/>
      <c r="I29" s="1"/>
    </row>
    <row r="30" spans="1:9" x14ac:dyDescent="0.25">
      <c r="A30" s="11" t="s">
        <v>64</v>
      </c>
      <c r="B30" s="38">
        <v>463267</v>
      </c>
      <c r="C30" s="38">
        <v>443194</v>
      </c>
      <c r="D30" s="38">
        <v>463267</v>
      </c>
      <c r="E30" s="38">
        <v>443194</v>
      </c>
      <c r="F30" s="13">
        <f t="shared" si="0"/>
        <v>-4.3329224831468736</v>
      </c>
      <c r="G30" s="1"/>
      <c r="H30" s="1"/>
      <c r="I30" s="1"/>
    </row>
    <row r="31" spans="1:9" x14ac:dyDescent="0.25">
      <c r="A31" s="8" t="s">
        <v>65</v>
      </c>
      <c r="B31" s="37">
        <v>2494428</v>
      </c>
      <c r="C31" s="37">
        <v>3284028</v>
      </c>
      <c r="D31" s="37">
        <v>2494428</v>
      </c>
      <c r="E31" s="37">
        <v>3284028</v>
      </c>
      <c r="F31" s="10">
        <f t="shared" si="0"/>
        <v>31.654551664750386</v>
      </c>
      <c r="G31" s="1"/>
      <c r="H31" s="1"/>
      <c r="I31" s="1"/>
    </row>
    <row r="32" spans="1:9" x14ac:dyDescent="0.25">
      <c r="A32" s="11" t="s">
        <v>66</v>
      </c>
      <c r="B32" s="38">
        <v>3452063</v>
      </c>
      <c r="C32" s="38">
        <v>3951055</v>
      </c>
      <c r="D32" s="38">
        <v>3452063</v>
      </c>
      <c r="E32" s="38">
        <v>3951055</v>
      </c>
      <c r="F32" s="13">
        <f t="shared" si="0"/>
        <v>14.454892625076653</v>
      </c>
      <c r="G32" s="1"/>
      <c r="H32" s="1"/>
      <c r="I32" s="1"/>
    </row>
    <row r="33" spans="1:9" x14ac:dyDescent="0.25">
      <c r="A33" s="8" t="s">
        <v>67</v>
      </c>
      <c r="B33" s="37">
        <v>385475</v>
      </c>
      <c r="C33" s="37">
        <v>416589</v>
      </c>
      <c r="D33" s="37">
        <v>385475</v>
      </c>
      <c r="E33" s="37">
        <v>416589</v>
      </c>
      <c r="F33" s="10">
        <f t="shared" si="0"/>
        <v>8.0715999740579747</v>
      </c>
      <c r="G33" s="1"/>
      <c r="H33" s="1"/>
      <c r="I33" s="1"/>
    </row>
    <row r="34" spans="1:9" x14ac:dyDescent="0.25">
      <c r="A34" s="11" t="s">
        <v>68</v>
      </c>
      <c r="B34" s="38">
        <v>107478</v>
      </c>
      <c r="C34" s="38">
        <v>100302</v>
      </c>
      <c r="D34" s="38">
        <v>107478</v>
      </c>
      <c r="E34" s="38">
        <v>100302</v>
      </c>
      <c r="F34" s="13">
        <f t="shared" si="0"/>
        <v>-6.6767152347457142</v>
      </c>
      <c r="G34" s="1"/>
      <c r="H34" s="1"/>
      <c r="I34" s="1"/>
    </row>
    <row r="35" spans="1:9" x14ac:dyDescent="0.25">
      <c r="A35" s="14" t="s">
        <v>69</v>
      </c>
      <c r="B35" s="15">
        <f>SUM(B7:B34)</f>
        <v>35924888</v>
      </c>
      <c r="C35" s="15">
        <f t="shared" ref="C35:E35" si="1">SUM(C7:C34)</f>
        <v>36050527</v>
      </c>
      <c r="D35" s="15">
        <f t="shared" si="1"/>
        <v>35924888</v>
      </c>
      <c r="E35" s="15">
        <f t="shared" si="1"/>
        <v>36050527</v>
      </c>
      <c r="F35" s="16">
        <f t="shared" si="0"/>
        <v>0.34972690798646511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1141011</v>
      </c>
      <c r="C38" s="41">
        <f>D7</f>
        <v>1262114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5669125</v>
      </c>
      <c r="G38" s="42">
        <f>LOOKUP(E38,$A$38:$A$65,$C$38:$C$65)</f>
        <v>5707721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402802</v>
      </c>
      <c r="C39" s="41">
        <f t="shared" ref="C39:C65" si="5">D8</f>
        <v>307939</v>
      </c>
      <c r="D39" s="41">
        <f t="shared" ref="D39:D65" si="6">_xlfn.RANK.EQ(B39,$B$38:$B$65)+COUNTIF($B$38:$B$65,B39)-1</f>
        <v>20</v>
      </c>
      <c r="E39" s="42" t="str">
        <f t="shared" si="2"/>
        <v>BARCELONA</v>
      </c>
      <c r="F39" s="42">
        <f t="shared" ref="F39:F65" si="7">LOOKUP(E39,$A$38:$A$65,$B$38:$B$65)</f>
        <v>4138963</v>
      </c>
      <c r="G39" s="42">
        <f t="shared" ref="G39:G65" si="8">LOOKUP(E39,$A$38:$A$65,$C$38:$C$65)</f>
        <v>3648682</v>
      </c>
    </row>
    <row r="40" spans="1:9" x14ac:dyDescent="0.25">
      <c r="A40" s="42" t="str">
        <f t="shared" si="3"/>
        <v>ALMERIA</v>
      </c>
      <c r="B40" s="41">
        <f t="shared" si="4"/>
        <v>450527</v>
      </c>
      <c r="C40" s="41">
        <f t="shared" si="5"/>
        <v>544746</v>
      </c>
      <c r="D40" s="41">
        <f t="shared" si="6"/>
        <v>16</v>
      </c>
      <c r="E40" s="42" t="str">
        <f t="shared" si="2"/>
        <v>VALENCIA</v>
      </c>
      <c r="F40" s="42">
        <f t="shared" si="7"/>
        <v>3951055</v>
      </c>
      <c r="G40" s="42">
        <f t="shared" si="8"/>
        <v>3452063</v>
      </c>
    </row>
    <row r="41" spans="1:9" x14ac:dyDescent="0.25">
      <c r="A41" s="42" t="str">
        <f t="shared" si="3"/>
        <v>AVILES</v>
      </c>
      <c r="B41" s="41">
        <f t="shared" si="4"/>
        <v>399207</v>
      </c>
      <c r="C41" s="41">
        <f t="shared" si="5"/>
        <v>516906</v>
      </c>
      <c r="D41" s="41">
        <f t="shared" si="6"/>
        <v>21</v>
      </c>
      <c r="E41" s="42" t="str">
        <f t="shared" si="2"/>
        <v>TARRAGONA</v>
      </c>
      <c r="F41" s="42">
        <f t="shared" si="7"/>
        <v>3284028</v>
      </c>
      <c r="G41" s="42">
        <f t="shared" si="8"/>
        <v>2494428</v>
      </c>
    </row>
    <row r="42" spans="1:9" x14ac:dyDescent="0.25">
      <c r="A42" s="42" t="str">
        <f t="shared" si="3"/>
        <v>BAHIA DE ALGECIRAS</v>
      </c>
      <c r="B42" s="41">
        <f t="shared" si="4"/>
        <v>5669125</v>
      </c>
      <c r="C42" s="41">
        <f t="shared" si="5"/>
        <v>5707721</v>
      </c>
      <c r="D42" s="41">
        <f t="shared" si="6"/>
        <v>1</v>
      </c>
      <c r="E42" s="42" t="str">
        <f t="shared" si="2"/>
        <v>BILBAO</v>
      </c>
      <c r="F42" s="42">
        <f t="shared" si="7"/>
        <v>2741014</v>
      </c>
      <c r="G42" s="42">
        <f t="shared" si="8"/>
        <v>2574777</v>
      </c>
    </row>
    <row r="43" spans="1:9" x14ac:dyDescent="0.25">
      <c r="A43" s="42" t="str">
        <f t="shared" si="3"/>
        <v>BAHIA DE CADIZ</v>
      </c>
      <c r="B43" s="41">
        <f t="shared" si="4"/>
        <v>428184</v>
      </c>
      <c r="C43" s="41">
        <f t="shared" si="5"/>
        <v>566191</v>
      </c>
      <c r="D43" s="41">
        <f t="shared" si="6"/>
        <v>18</v>
      </c>
      <c r="E43" s="42" t="str">
        <f t="shared" si="2"/>
        <v>LAS PALMAS</v>
      </c>
      <c r="F43" s="42">
        <f t="shared" si="7"/>
        <v>2104555</v>
      </c>
      <c r="G43" s="42">
        <f t="shared" si="8"/>
        <v>2010489</v>
      </c>
    </row>
    <row r="44" spans="1:9" x14ac:dyDescent="0.25">
      <c r="A44" s="42" t="str">
        <f t="shared" si="3"/>
        <v>BALEARES</v>
      </c>
      <c r="B44" s="41">
        <f t="shared" si="4"/>
        <v>1076045</v>
      </c>
      <c r="C44" s="41">
        <f t="shared" si="5"/>
        <v>909735</v>
      </c>
      <c r="D44" s="41">
        <f t="shared" si="6"/>
        <v>13</v>
      </c>
      <c r="E44" s="42" t="str">
        <f t="shared" si="2"/>
        <v>CARTAGENA</v>
      </c>
      <c r="F44" s="42">
        <f t="shared" si="7"/>
        <v>1658627</v>
      </c>
      <c r="G44" s="42">
        <f t="shared" si="8"/>
        <v>2299766</v>
      </c>
    </row>
    <row r="45" spans="1:9" x14ac:dyDescent="0.25">
      <c r="A45" s="42" t="str">
        <f t="shared" si="3"/>
        <v>BARCELONA</v>
      </c>
      <c r="B45" s="41">
        <f t="shared" si="4"/>
        <v>4138963</v>
      </c>
      <c r="C45" s="41">
        <f t="shared" si="5"/>
        <v>3648682</v>
      </c>
      <c r="D45" s="41">
        <f t="shared" si="6"/>
        <v>2</v>
      </c>
      <c r="E45" s="42" t="str">
        <f t="shared" si="2"/>
        <v>GIJON</v>
      </c>
      <c r="F45" s="42">
        <f t="shared" si="7"/>
        <v>1451111</v>
      </c>
      <c r="G45" s="42">
        <f t="shared" si="8"/>
        <v>2033839</v>
      </c>
    </row>
    <row r="46" spans="1:9" x14ac:dyDescent="0.25">
      <c r="A46" s="42" t="str">
        <f t="shared" si="3"/>
        <v>BILBAO</v>
      </c>
      <c r="B46" s="41">
        <f t="shared" si="4"/>
        <v>2741014</v>
      </c>
      <c r="C46" s="41">
        <f t="shared" si="5"/>
        <v>2574777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1435761</v>
      </c>
      <c r="G46" s="42">
        <f t="shared" si="8"/>
        <v>1603177</v>
      </c>
    </row>
    <row r="47" spans="1:9" x14ac:dyDescent="0.25">
      <c r="A47" s="42" t="str">
        <f t="shared" si="3"/>
        <v>CARTAGENA</v>
      </c>
      <c r="B47" s="41">
        <f t="shared" si="4"/>
        <v>1658627</v>
      </c>
      <c r="C47" s="41">
        <f t="shared" si="5"/>
        <v>2299766</v>
      </c>
      <c r="D47" s="41">
        <f t="shared" si="6"/>
        <v>7</v>
      </c>
      <c r="E47" s="42" t="str">
        <f t="shared" si="2"/>
        <v>CASTELLON</v>
      </c>
      <c r="F47" s="42">
        <f t="shared" si="7"/>
        <v>1145875</v>
      </c>
      <c r="G47" s="42">
        <f t="shared" si="8"/>
        <v>1009849</v>
      </c>
    </row>
    <row r="48" spans="1:9" x14ac:dyDescent="0.25">
      <c r="A48" s="42" t="str">
        <f t="shared" si="3"/>
        <v>CASTELLON</v>
      </c>
      <c r="B48" s="41">
        <f t="shared" si="4"/>
        <v>1145875</v>
      </c>
      <c r="C48" s="41">
        <f t="shared" si="5"/>
        <v>1009849</v>
      </c>
      <c r="D48" s="41">
        <f t="shared" si="6"/>
        <v>10</v>
      </c>
      <c r="E48" s="42" t="str">
        <f t="shared" si="2"/>
        <v>A CORUÑA</v>
      </c>
      <c r="F48" s="42">
        <f t="shared" si="7"/>
        <v>1141011</v>
      </c>
      <c r="G48" s="42">
        <f t="shared" si="8"/>
        <v>1262114</v>
      </c>
    </row>
    <row r="49" spans="1:7" x14ac:dyDescent="0.25">
      <c r="A49" s="42" t="str">
        <f t="shared" si="3"/>
        <v>CEUTA</v>
      </c>
      <c r="B49" s="41">
        <f t="shared" si="4"/>
        <v>219307</v>
      </c>
      <c r="C49" s="41">
        <f t="shared" si="5"/>
        <v>198727</v>
      </c>
      <c r="D49" s="41">
        <f t="shared" si="6"/>
        <v>24</v>
      </c>
      <c r="E49" s="42" t="str">
        <f t="shared" si="2"/>
        <v>HUELVA</v>
      </c>
      <c r="F49" s="42">
        <f t="shared" si="7"/>
        <v>1125715</v>
      </c>
      <c r="G49" s="42">
        <f t="shared" si="8"/>
        <v>1193080</v>
      </c>
    </row>
    <row r="50" spans="1:7" x14ac:dyDescent="0.25">
      <c r="A50" s="42" t="str">
        <f t="shared" si="3"/>
        <v>FERROL-SAN CIBRAO</v>
      </c>
      <c r="B50" s="41">
        <f t="shared" si="4"/>
        <v>780642</v>
      </c>
      <c r="C50" s="41">
        <f t="shared" si="5"/>
        <v>909054</v>
      </c>
      <c r="D50" s="41">
        <f t="shared" si="6"/>
        <v>14</v>
      </c>
      <c r="E50" s="42" t="str">
        <f t="shared" si="2"/>
        <v>BALEARES</v>
      </c>
      <c r="F50" s="42">
        <f t="shared" si="7"/>
        <v>1076045</v>
      </c>
      <c r="G50" s="42">
        <f t="shared" si="8"/>
        <v>909735</v>
      </c>
    </row>
    <row r="51" spans="1:7" x14ac:dyDescent="0.25">
      <c r="A51" s="42" t="str">
        <f t="shared" si="3"/>
        <v>GIJON</v>
      </c>
      <c r="B51" s="41">
        <f t="shared" si="4"/>
        <v>1451111</v>
      </c>
      <c r="C51" s="41">
        <f t="shared" si="5"/>
        <v>2033839</v>
      </c>
      <c r="D51" s="41">
        <f t="shared" si="6"/>
        <v>8</v>
      </c>
      <c r="E51" s="42" t="str">
        <f t="shared" si="2"/>
        <v>FERROL-SAN CIBRAO</v>
      </c>
      <c r="F51" s="42">
        <f t="shared" si="7"/>
        <v>780642</v>
      </c>
      <c r="G51" s="42">
        <f t="shared" si="8"/>
        <v>909054</v>
      </c>
    </row>
    <row r="52" spans="1:7" x14ac:dyDescent="0.25">
      <c r="A52" s="42" t="str">
        <f t="shared" si="3"/>
        <v>HUELVA</v>
      </c>
      <c r="B52" s="41">
        <f t="shared" si="4"/>
        <v>1125715</v>
      </c>
      <c r="C52" s="41">
        <f t="shared" si="5"/>
        <v>1193080</v>
      </c>
      <c r="D52" s="41">
        <f t="shared" si="6"/>
        <v>12</v>
      </c>
      <c r="E52" s="42" t="str">
        <f t="shared" si="2"/>
        <v>SANTANDER</v>
      </c>
      <c r="F52" s="42">
        <f t="shared" si="7"/>
        <v>463734</v>
      </c>
      <c r="G52" s="42">
        <f t="shared" si="8"/>
        <v>458161</v>
      </c>
    </row>
    <row r="53" spans="1:7" x14ac:dyDescent="0.25">
      <c r="A53" s="42" t="str">
        <f t="shared" si="3"/>
        <v>LAS PALMAS</v>
      </c>
      <c r="B53" s="41">
        <f t="shared" si="4"/>
        <v>2104555</v>
      </c>
      <c r="C53" s="41">
        <f t="shared" si="5"/>
        <v>2010489</v>
      </c>
      <c r="D53" s="41">
        <f t="shared" si="6"/>
        <v>6</v>
      </c>
      <c r="E53" s="42" t="str">
        <f t="shared" si="2"/>
        <v>ALMERIA</v>
      </c>
      <c r="F53" s="42">
        <f t="shared" si="7"/>
        <v>450527</v>
      </c>
      <c r="G53" s="42">
        <f t="shared" si="8"/>
        <v>544746</v>
      </c>
    </row>
    <row r="54" spans="1:7" x14ac:dyDescent="0.25">
      <c r="A54" s="42" t="str">
        <f t="shared" si="3"/>
        <v>MALAGA</v>
      </c>
      <c r="B54" s="41">
        <f t="shared" si="4"/>
        <v>363731</v>
      </c>
      <c r="C54" s="41">
        <f t="shared" si="5"/>
        <v>403755</v>
      </c>
      <c r="D54" s="41">
        <f t="shared" si="6"/>
        <v>22</v>
      </c>
      <c r="E54" s="42" t="str">
        <f t="shared" si="2"/>
        <v>SEVILLA</v>
      </c>
      <c r="F54" s="42">
        <f t="shared" si="7"/>
        <v>443194</v>
      </c>
      <c r="G54" s="42">
        <f t="shared" si="8"/>
        <v>463267</v>
      </c>
    </row>
    <row r="55" spans="1:7" x14ac:dyDescent="0.25">
      <c r="A55" s="42" t="str">
        <f t="shared" si="3"/>
        <v>MARIN Y RIA DE PONTEVEDRA</v>
      </c>
      <c r="B55" s="41">
        <f t="shared" si="4"/>
        <v>162986</v>
      </c>
      <c r="C55" s="41">
        <f t="shared" si="5"/>
        <v>145874</v>
      </c>
      <c r="D55" s="41">
        <f t="shared" si="6"/>
        <v>26</v>
      </c>
      <c r="E55" s="42" t="str">
        <f t="shared" si="2"/>
        <v>BAHIA DE CADIZ</v>
      </c>
      <c r="F55" s="42">
        <f t="shared" si="7"/>
        <v>428184</v>
      </c>
      <c r="G55" s="42">
        <f t="shared" si="8"/>
        <v>566191</v>
      </c>
    </row>
    <row r="56" spans="1:7" x14ac:dyDescent="0.25">
      <c r="A56" s="42" t="str">
        <f t="shared" si="3"/>
        <v>MELILLA</v>
      </c>
      <c r="B56" s="41">
        <f t="shared" si="4"/>
        <v>58282</v>
      </c>
      <c r="C56" s="41">
        <f t="shared" si="5"/>
        <v>63372</v>
      </c>
      <c r="D56" s="41">
        <f t="shared" si="6"/>
        <v>28</v>
      </c>
      <c r="E56" s="42" t="str">
        <f t="shared" si="2"/>
        <v>VIGO</v>
      </c>
      <c r="F56" s="42">
        <f t="shared" si="7"/>
        <v>416589</v>
      </c>
      <c r="G56" s="42">
        <f t="shared" si="8"/>
        <v>385475</v>
      </c>
    </row>
    <row r="57" spans="1:7" x14ac:dyDescent="0.25">
      <c r="A57" s="42" t="str">
        <f t="shared" si="3"/>
        <v>MOTRIL</v>
      </c>
      <c r="B57" s="41">
        <f t="shared" si="4"/>
        <v>204473</v>
      </c>
      <c r="C57" s="41">
        <f t="shared" si="5"/>
        <v>198942</v>
      </c>
      <c r="D57" s="41">
        <f t="shared" si="6"/>
        <v>25</v>
      </c>
      <c r="E57" s="42" t="str">
        <f t="shared" si="2"/>
        <v>ALICANTE</v>
      </c>
      <c r="F57" s="42">
        <f t="shared" si="7"/>
        <v>402802</v>
      </c>
      <c r="G57" s="42">
        <f t="shared" si="8"/>
        <v>307939</v>
      </c>
    </row>
    <row r="58" spans="1:7" x14ac:dyDescent="0.25">
      <c r="A58" s="42" t="str">
        <f t="shared" si="3"/>
        <v>PASAIA</v>
      </c>
      <c r="B58" s="41">
        <f t="shared" si="4"/>
        <v>233682</v>
      </c>
      <c r="C58" s="41">
        <f t="shared" si="5"/>
        <v>455281</v>
      </c>
      <c r="D58" s="41">
        <f t="shared" si="6"/>
        <v>23</v>
      </c>
      <c r="E58" s="42" t="str">
        <f t="shared" si="2"/>
        <v>AVILES</v>
      </c>
      <c r="F58" s="42">
        <f t="shared" si="7"/>
        <v>399207</v>
      </c>
      <c r="G58" s="42">
        <f t="shared" si="8"/>
        <v>516906</v>
      </c>
    </row>
    <row r="59" spans="1:7" x14ac:dyDescent="0.25">
      <c r="A59" s="42" t="str">
        <f t="shared" si="3"/>
        <v>SANTA CRUZ DE TENERIFE</v>
      </c>
      <c r="B59" s="41">
        <f t="shared" si="4"/>
        <v>1435761</v>
      </c>
      <c r="C59" s="41">
        <f t="shared" si="5"/>
        <v>1603177</v>
      </c>
      <c r="D59" s="41">
        <f t="shared" si="6"/>
        <v>9</v>
      </c>
      <c r="E59" s="42" t="str">
        <f t="shared" si="2"/>
        <v>MALAGA</v>
      </c>
      <c r="F59" s="42">
        <f t="shared" si="7"/>
        <v>363731</v>
      </c>
      <c r="G59" s="42">
        <f t="shared" si="8"/>
        <v>403755</v>
      </c>
    </row>
    <row r="60" spans="1:7" x14ac:dyDescent="0.25">
      <c r="A60" s="42" t="str">
        <f t="shared" si="3"/>
        <v>SANTANDER</v>
      </c>
      <c r="B60" s="41">
        <f t="shared" si="4"/>
        <v>463734</v>
      </c>
      <c r="C60" s="41">
        <f t="shared" si="5"/>
        <v>458161</v>
      </c>
      <c r="D60" s="41">
        <f t="shared" si="6"/>
        <v>15</v>
      </c>
      <c r="E60" s="42" t="str">
        <f t="shared" si="2"/>
        <v>PASAIA</v>
      </c>
      <c r="F60" s="42">
        <f t="shared" si="7"/>
        <v>233682</v>
      </c>
      <c r="G60" s="42">
        <f t="shared" si="8"/>
        <v>455281</v>
      </c>
    </row>
    <row r="61" spans="1:7" x14ac:dyDescent="0.25">
      <c r="A61" s="42" t="str">
        <f t="shared" si="3"/>
        <v>SEVILLA</v>
      </c>
      <c r="B61" s="41">
        <f t="shared" si="4"/>
        <v>443194</v>
      </c>
      <c r="C61" s="41">
        <f t="shared" si="5"/>
        <v>463267</v>
      </c>
      <c r="D61" s="41">
        <f t="shared" si="6"/>
        <v>17</v>
      </c>
      <c r="E61" s="42" t="str">
        <f t="shared" si="2"/>
        <v>CEUTA</v>
      </c>
      <c r="F61" s="42">
        <f t="shared" si="7"/>
        <v>219307</v>
      </c>
      <c r="G61" s="42">
        <f t="shared" si="8"/>
        <v>198727</v>
      </c>
    </row>
    <row r="62" spans="1:7" x14ac:dyDescent="0.25">
      <c r="A62" s="42" t="str">
        <f t="shared" si="3"/>
        <v>TARRAGONA</v>
      </c>
      <c r="B62" s="41">
        <f t="shared" si="4"/>
        <v>3284028</v>
      </c>
      <c r="C62" s="41">
        <f t="shared" si="5"/>
        <v>2494428</v>
      </c>
      <c r="D62" s="41">
        <f t="shared" si="6"/>
        <v>4</v>
      </c>
      <c r="E62" s="42" t="str">
        <f t="shared" si="2"/>
        <v>MOTRIL</v>
      </c>
      <c r="F62" s="42">
        <f t="shared" si="7"/>
        <v>204473</v>
      </c>
      <c r="G62" s="42">
        <f t="shared" si="8"/>
        <v>198942</v>
      </c>
    </row>
    <row r="63" spans="1:7" x14ac:dyDescent="0.25">
      <c r="A63" s="42" t="str">
        <f t="shared" si="3"/>
        <v>VALENCIA</v>
      </c>
      <c r="B63" s="41">
        <f t="shared" si="4"/>
        <v>3951055</v>
      </c>
      <c r="C63" s="41">
        <f t="shared" si="5"/>
        <v>3452063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162986</v>
      </c>
      <c r="G63" s="42">
        <f t="shared" si="8"/>
        <v>145874</v>
      </c>
    </row>
    <row r="64" spans="1:7" x14ac:dyDescent="0.25">
      <c r="A64" s="42" t="str">
        <f t="shared" si="3"/>
        <v>VIGO</v>
      </c>
      <c r="B64" s="41">
        <f t="shared" si="4"/>
        <v>416589</v>
      </c>
      <c r="C64" s="41">
        <f t="shared" si="5"/>
        <v>385475</v>
      </c>
      <c r="D64" s="41">
        <f t="shared" si="6"/>
        <v>19</v>
      </c>
      <c r="E64" s="42" t="str">
        <f t="shared" si="2"/>
        <v>VILAGARCIA</v>
      </c>
      <c r="F64" s="42">
        <f t="shared" si="7"/>
        <v>100302</v>
      </c>
      <c r="G64" s="42">
        <f t="shared" si="8"/>
        <v>107478</v>
      </c>
    </row>
    <row r="65" spans="1:7" x14ac:dyDescent="0.25">
      <c r="A65" s="42" t="str">
        <f t="shared" si="3"/>
        <v>VILAGARCIA</v>
      </c>
      <c r="B65" s="41">
        <f t="shared" si="4"/>
        <v>100302</v>
      </c>
      <c r="C65" s="41">
        <f t="shared" si="5"/>
        <v>107478</v>
      </c>
      <c r="D65" s="41">
        <f t="shared" si="6"/>
        <v>27</v>
      </c>
      <c r="E65" s="42" t="str">
        <f t="shared" si="2"/>
        <v>MELILLA</v>
      </c>
      <c r="F65" s="42">
        <f t="shared" si="7"/>
        <v>58282</v>
      </c>
      <c r="G65" s="42">
        <f t="shared" si="8"/>
        <v>63372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1227381</v>
      </c>
      <c r="C7" s="37">
        <v>1106548</v>
      </c>
      <c r="D7" s="37">
        <v>1227381</v>
      </c>
      <c r="E7" s="37">
        <v>1106548</v>
      </c>
      <c r="F7" s="10">
        <f>((E7*100)/D7)-100</f>
        <v>-9.8447833231897874</v>
      </c>
      <c r="G7" s="1"/>
      <c r="H7" s="1"/>
      <c r="I7" s="1"/>
    </row>
    <row r="8" spans="1:12" x14ac:dyDescent="0.25">
      <c r="A8" s="11" t="s">
        <v>42</v>
      </c>
      <c r="B8" s="38">
        <v>304308</v>
      </c>
      <c r="C8" s="38">
        <v>397858</v>
      </c>
      <c r="D8" s="38">
        <v>304308</v>
      </c>
      <c r="E8" s="38">
        <v>397858</v>
      </c>
      <c r="F8" s="13">
        <f t="shared" ref="F8:F35" si="0">((E8*100)/D8)-100</f>
        <v>30.741879937431804</v>
      </c>
      <c r="G8" s="1"/>
      <c r="H8" s="1"/>
      <c r="I8" s="1"/>
    </row>
    <row r="9" spans="1:12" x14ac:dyDescent="0.25">
      <c r="A9" s="8" t="s">
        <v>43</v>
      </c>
      <c r="B9" s="37">
        <v>535701</v>
      </c>
      <c r="C9" s="37">
        <v>439464</v>
      </c>
      <c r="D9" s="37">
        <v>535701</v>
      </c>
      <c r="E9" s="37">
        <v>439464</v>
      </c>
      <c r="F9" s="10">
        <f t="shared" si="0"/>
        <v>-17.964685524201002</v>
      </c>
      <c r="G9" s="1"/>
      <c r="H9" s="1"/>
      <c r="I9" s="1"/>
    </row>
    <row r="10" spans="1:12" x14ac:dyDescent="0.25">
      <c r="A10" s="11" t="s">
        <v>44</v>
      </c>
      <c r="B10" s="38">
        <v>510827</v>
      </c>
      <c r="C10" s="38">
        <v>394837</v>
      </c>
      <c r="D10" s="38">
        <v>510827</v>
      </c>
      <c r="E10" s="38">
        <v>394837</v>
      </c>
      <c r="F10" s="13">
        <f t="shared" si="0"/>
        <v>-22.706317402956387</v>
      </c>
      <c r="G10" s="1"/>
      <c r="H10" s="1"/>
      <c r="I10" s="1"/>
    </row>
    <row r="11" spans="1:12" x14ac:dyDescent="0.25">
      <c r="A11" s="8" t="s">
        <v>45</v>
      </c>
      <c r="B11" s="37">
        <v>5289838</v>
      </c>
      <c r="C11" s="37">
        <v>5237413</v>
      </c>
      <c r="D11" s="37">
        <v>5289838</v>
      </c>
      <c r="E11" s="37">
        <v>5237413</v>
      </c>
      <c r="F11" s="10">
        <f t="shared" si="0"/>
        <v>-0.99105114372122216</v>
      </c>
      <c r="G11" s="1"/>
      <c r="H11" s="1"/>
      <c r="I11" s="1"/>
    </row>
    <row r="12" spans="1:12" x14ac:dyDescent="0.25">
      <c r="A12" s="11" t="s">
        <v>46</v>
      </c>
      <c r="B12" s="38">
        <v>556895</v>
      </c>
      <c r="C12" s="38">
        <v>422283</v>
      </c>
      <c r="D12" s="38">
        <v>556895</v>
      </c>
      <c r="E12" s="38">
        <v>422283</v>
      </c>
      <c r="F12" s="13">
        <f t="shared" si="0"/>
        <v>-24.171881593478119</v>
      </c>
      <c r="G12" s="1"/>
      <c r="H12" s="1"/>
      <c r="I12" s="1"/>
    </row>
    <row r="13" spans="1:12" x14ac:dyDescent="0.25">
      <c r="A13" s="8" t="s">
        <v>47</v>
      </c>
      <c r="B13" s="37">
        <v>899201</v>
      </c>
      <c r="C13" s="37">
        <v>1073977</v>
      </c>
      <c r="D13" s="37">
        <v>899201</v>
      </c>
      <c r="E13" s="37">
        <v>1073977</v>
      </c>
      <c r="F13" s="10">
        <f t="shared" si="0"/>
        <v>19.436811124542785</v>
      </c>
      <c r="G13" s="1"/>
      <c r="H13" s="1"/>
      <c r="I13" s="1"/>
    </row>
    <row r="14" spans="1:12" x14ac:dyDescent="0.25">
      <c r="A14" s="11" t="s">
        <v>48</v>
      </c>
      <c r="B14" s="38">
        <v>3578585</v>
      </c>
      <c r="C14" s="38">
        <v>4064309</v>
      </c>
      <c r="D14" s="38">
        <v>3578585</v>
      </c>
      <c r="E14" s="38">
        <v>4064309</v>
      </c>
      <c r="F14" s="13">
        <f t="shared" si="0"/>
        <v>13.573074273770217</v>
      </c>
      <c r="G14" s="1"/>
      <c r="H14" s="1"/>
      <c r="I14" s="1"/>
    </row>
    <row r="15" spans="1:12" x14ac:dyDescent="0.25">
      <c r="A15" s="8" t="s">
        <v>49</v>
      </c>
      <c r="B15" s="37">
        <v>2564352</v>
      </c>
      <c r="C15" s="37">
        <v>2729971</v>
      </c>
      <c r="D15" s="37">
        <v>2564352</v>
      </c>
      <c r="E15" s="37">
        <v>2729971</v>
      </c>
      <c r="F15" s="10">
        <f t="shared" si="0"/>
        <v>6.4585127158830034</v>
      </c>
      <c r="G15" s="1"/>
      <c r="H15" s="1"/>
      <c r="I15" s="1"/>
    </row>
    <row r="16" spans="1:12" x14ac:dyDescent="0.25">
      <c r="A16" s="11" t="s">
        <v>50</v>
      </c>
      <c r="B16" s="38">
        <v>2284552</v>
      </c>
      <c r="C16" s="38">
        <v>1654075</v>
      </c>
      <c r="D16" s="38">
        <v>2284552</v>
      </c>
      <c r="E16" s="38">
        <v>1654075</v>
      </c>
      <c r="F16" s="13">
        <f t="shared" si="0"/>
        <v>-27.597402028931711</v>
      </c>
      <c r="G16" s="1"/>
      <c r="H16" s="1"/>
      <c r="I16" s="1"/>
    </row>
    <row r="17" spans="1:9" x14ac:dyDescent="0.25">
      <c r="A17" s="8" t="s">
        <v>51</v>
      </c>
      <c r="B17" s="37">
        <v>1006705</v>
      </c>
      <c r="C17" s="37">
        <v>1142003</v>
      </c>
      <c r="D17" s="37">
        <v>1006705</v>
      </c>
      <c r="E17" s="37">
        <v>1142003</v>
      </c>
      <c r="F17" s="10">
        <f t="shared" si="0"/>
        <v>13.439686899339932</v>
      </c>
      <c r="G17" s="1"/>
      <c r="H17" s="1"/>
      <c r="I17" s="1"/>
    </row>
    <row r="18" spans="1:9" x14ac:dyDescent="0.25">
      <c r="A18" s="11" t="s">
        <v>52</v>
      </c>
      <c r="B18" s="38">
        <v>161191</v>
      </c>
      <c r="C18" s="38">
        <v>171244</v>
      </c>
      <c r="D18" s="38">
        <v>161191</v>
      </c>
      <c r="E18" s="38">
        <v>171244</v>
      </c>
      <c r="F18" s="13">
        <f t="shared" si="0"/>
        <v>6.2367005602049801</v>
      </c>
      <c r="G18" s="1"/>
      <c r="H18" s="1"/>
      <c r="I18" s="1"/>
    </row>
    <row r="19" spans="1:9" x14ac:dyDescent="0.25">
      <c r="A19" s="8" t="s">
        <v>53</v>
      </c>
      <c r="B19" s="37">
        <v>908205</v>
      </c>
      <c r="C19" s="37">
        <v>778558</v>
      </c>
      <c r="D19" s="37">
        <v>908205</v>
      </c>
      <c r="E19" s="37">
        <v>778558</v>
      </c>
      <c r="F19" s="10">
        <f t="shared" si="0"/>
        <v>-14.275081066499297</v>
      </c>
      <c r="G19" s="1"/>
      <c r="H19" s="1"/>
      <c r="I19" s="1"/>
    </row>
    <row r="20" spans="1:9" x14ac:dyDescent="0.25">
      <c r="A20" s="11" t="s">
        <v>54</v>
      </c>
      <c r="B20" s="38">
        <v>2008748</v>
      </c>
      <c r="C20" s="38">
        <v>1425108</v>
      </c>
      <c r="D20" s="38">
        <v>2008748</v>
      </c>
      <c r="E20" s="38">
        <v>1425108</v>
      </c>
      <c r="F20" s="13">
        <f t="shared" si="0"/>
        <v>-29.054913807008148</v>
      </c>
      <c r="G20" s="1"/>
      <c r="H20" s="1"/>
      <c r="I20" s="1"/>
    </row>
    <row r="21" spans="1:9" x14ac:dyDescent="0.25">
      <c r="A21" s="8" t="s">
        <v>55</v>
      </c>
      <c r="B21" s="37">
        <v>1181250</v>
      </c>
      <c r="C21" s="37">
        <v>1119453</v>
      </c>
      <c r="D21" s="37">
        <v>1181250</v>
      </c>
      <c r="E21" s="37">
        <v>1119453</v>
      </c>
      <c r="F21" s="10">
        <f t="shared" si="0"/>
        <v>-5.2314920634920696</v>
      </c>
      <c r="G21" s="1"/>
      <c r="H21" s="1"/>
      <c r="I21" s="1"/>
    </row>
    <row r="22" spans="1:9" x14ac:dyDescent="0.25">
      <c r="A22" s="11" t="s">
        <v>56</v>
      </c>
      <c r="B22" s="38">
        <v>1838230</v>
      </c>
      <c r="C22" s="38">
        <v>1938284</v>
      </c>
      <c r="D22" s="38">
        <v>1838230</v>
      </c>
      <c r="E22" s="38">
        <v>1938284</v>
      </c>
      <c r="F22" s="13">
        <f t="shared" si="0"/>
        <v>5.4429532757054346</v>
      </c>
      <c r="G22" s="1"/>
      <c r="H22" s="1"/>
      <c r="I22" s="1"/>
    </row>
    <row r="23" spans="1:9" x14ac:dyDescent="0.25">
      <c r="A23" s="8" t="s">
        <v>57</v>
      </c>
      <c r="B23" s="37">
        <v>398930</v>
      </c>
      <c r="C23" s="37">
        <v>359238</v>
      </c>
      <c r="D23" s="37">
        <v>398930</v>
      </c>
      <c r="E23" s="37">
        <v>359238</v>
      </c>
      <c r="F23" s="10">
        <f t="shared" si="0"/>
        <v>-9.9496152207154154</v>
      </c>
      <c r="G23" s="1"/>
      <c r="H23" s="1"/>
      <c r="I23" s="1"/>
    </row>
    <row r="24" spans="1:9" x14ac:dyDescent="0.25">
      <c r="A24" s="11" t="s">
        <v>58</v>
      </c>
      <c r="B24" s="38">
        <v>138493</v>
      </c>
      <c r="C24" s="38">
        <v>154935</v>
      </c>
      <c r="D24" s="38">
        <v>138493</v>
      </c>
      <c r="E24" s="38">
        <v>154935</v>
      </c>
      <c r="F24" s="13">
        <f t="shared" si="0"/>
        <v>11.87208017733748</v>
      </c>
      <c r="G24" s="1"/>
      <c r="H24" s="1"/>
      <c r="I24" s="1"/>
    </row>
    <row r="25" spans="1:9" x14ac:dyDescent="0.25">
      <c r="A25" s="8" t="s">
        <v>59</v>
      </c>
      <c r="B25" s="37">
        <v>62405</v>
      </c>
      <c r="C25" s="37">
        <v>58282</v>
      </c>
      <c r="D25" s="37">
        <v>62405</v>
      </c>
      <c r="E25" s="37">
        <v>58282</v>
      </c>
      <c r="F25" s="10">
        <f t="shared" si="0"/>
        <v>-6.6068424004486843</v>
      </c>
      <c r="G25" s="1"/>
      <c r="H25" s="1"/>
      <c r="I25" s="1"/>
    </row>
    <row r="26" spans="1:9" x14ac:dyDescent="0.25">
      <c r="A26" s="11" t="s">
        <v>60</v>
      </c>
      <c r="B26" s="38">
        <v>197651</v>
      </c>
      <c r="C26" s="38">
        <v>203031</v>
      </c>
      <c r="D26" s="38">
        <v>197651</v>
      </c>
      <c r="E26" s="38">
        <v>203031</v>
      </c>
      <c r="F26" s="13">
        <f t="shared" si="0"/>
        <v>2.7219695321551569</v>
      </c>
      <c r="G26" s="1"/>
      <c r="H26" s="1"/>
      <c r="I26" s="1"/>
    </row>
    <row r="27" spans="1:9" x14ac:dyDescent="0.25">
      <c r="A27" s="8" t="s">
        <v>61</v>
      </c>
      <c r="B27" s="37">
        <v>450649</v>
      </c>
      <c r="C27" s="37">
        <v>230390</v>
      </c>
      <c r="D27" s="37">
        <v>450649</v>
      </c>
      <c r="E27" s="37">
        <v>230390</v>
      </c>
      <c r="F27" s="10">
        <f t="shared" si="0"/>
        <v>-48.875954456794531</v>
      </c>
      <c r="G27" s="1"/>
      <c r="H27" s="1"/>
      <c r="I27" s="1"/>
    </row>
    <row r="28" spans="1:9" x14ac:dyDescent="0.25">
      <c r="A28" s="11" t="s">
        <v>62</v>
      </c>
      <c r="B28" s="38">
        <v>1530375</v>
      </c>
      <c r="C28" s="38">
        <v>1341924</v>
      </c>
      <c r="D28" s="38">
        <v>1530375</v>
      </c>
      <c r="E28" s="38">
        <v>1341924</v>
      </c>
      <c r="F28" s="13">
        <f t="shared" si="0"/>
        <v>-12.314040676304828</v>
      </c>
      <c r="G28" s="1"/>
      <c r="H28" s="1"/>
      <c r="I28" s="1"/>
    </row>
    <row r="29" spans="1:9" x14ac:dyDescent="0.25">
      <c r="A29" s="8" t="s">
        <v>63</v>
      </c>
      <c r="B29" s="37">
        <v>453758</v>
      </c>
      <c r="C29" s="37">
        <v>457050</v>
      </c>
      <c r="D29" s="37">
        <v>453758</v>
      </c>
      <c r="E29" s="37">
        <v>457050</v>
      </c>
      <c r="F29" s="10">
        <f t="shared" si="0"/>
        <v>0.72549685074423564</v>
      </c>
      <c r="G29" s="1"/>
      <c r="H29" s="1"/>
      <c r="I29" s="1"/>
    </row>
    <row r="30" spans="1:9" x14ac:dyDescent="0.25">
      <c r="A30" s="11" t="s">
        <v>64</v>
      </c>
      <c r="B30" s="38">
        <v>463267</v>
      </c>
      <c r="C30" s="38">
        <v>443194</v>
      </c>
      <c r="D30" s="38">
        <v>463267</v>
      </c>
      <c r="E30" s="38">
        <v>443194</v>
      </c>
      <c r="F30" s="13">
        <f t="shared" si="0"/>
        <v>-4.3329224831468736</v>
      </c>
      <c r="G30" s="1"/>
      <c r="H30" s="1"/>
      <c r="I30" s="1"/>
    </row>
    <row r="31" spans="1:9" x14ac:dyDescent="0.25">
      <c r="A31" s="8" t="s">
        <v>65</v>
      </c>
      <c r="B31" s="37">
        <v>2475168</v>
      </c>
      <c r="C31" s="37">
        <v>3265301</v>
      </c>
      <c r="D31" s="37">
        <v>2475168</v>
      </c>
      <c r="E31" s="37">
        <v>3265301</v>
      </c>
      <c r="F31" s="10">
        <f t="shared" si="0"/>
        <v>31.922398802828724</v>
      </c>
      <c r="G31" s="1"/>
      <c r="H31" s="1"/>
      <c r="I31" s="1"/>
    </row>
    <row r="32" spans="1:9" x14ac:dyDescent="0.25">
      <c r="A32" s="11" t="s">
        <v>66</v>
      </c>
      <c r="B32" s="38">
        <v>3433922</v>
      </c>
      <c r="C32" s="38">
        <v>3929438</v>
      </c>
      <c r="D32" s="38">
        <v>3433922</v>
      </c>
      <c r="E32" s="38">
        <v>3929438</v>
      </c>
      <c r="F32" s="13">
        <f t="shared" si="0"/>
        <v>14.430030734536189</v>
      </c>
      <c r="G32" s="1"/>
      <c r="H32" s="1"/>
      <c r="I32" s="1"/>
    </row>
    <row r="33" spans="1:9" x14ac:dyDescent="0.25">
      <c r="A33" s="8" t="s">
        <v>67</v>
      </c>
      <c r="B33" s="37">
        <v>349999</v>
      </c>
      <c r="C33" s="37">
        <v>377801</v>
      </c>
      <c r="D33" s="37">
        <v>349999</v>
      </c>
      <c r="E33" s="37">
        <v>377801</v>
      </c>
      <c r="F33" s="10">
        <f t="shared" si="0"/>
        <v>7.9434512670036241</v>
      </c>
      <c r="G33" s="1"/>
      <c r="H33" s="1"/>
      <c r="I33" s="1"/>
    </row>
    <row r="34" spans="1:9" x14ac:dyDescent="0.25">
      <c r="A34" s="11" t="s">
        <v>68</v>
      </c>
      <c r="B34" s="38">
        <v>107003</v>
      </c>
      <c r="C34" s="38">
        <v>99588</v>
      </c>
      <c r="D34" s="38">
        <v>107003</v>
      </c>
      <c r="E34" s="38">
        <v>99588</v>
      </c>
      <c r="F34" s="13">
        <f t="shared" si="0"/>
        <v>-6.9297122510583762</v>
      </c>
      <c r="G34" s="1"/>
      <c r="H34" s="1"/>
      <c r="I34" s="1"/>
    </row>
    <row r="35" spans="1:9" x14ac:dyDescent="0.25">
      <c r="A35" s="14" t="s">
        <v>69</v>
      </c>
      <c r="B35" s="15">
        <f>SUM(B7:B34)</f>
        <v>34917589</v>
      </c>
      <c r="C35" s="15">
        <f>SUM(C7:C34)</f>
        <v>35015557</v>
      </c>
      <c r="D35" s="15">
        <f t="shared" ref="D35:E35" si="1">SUM(D7:D34)</f>
        <v>34917589</v>
      </c>
      <c r="E35" s="15">
        <f t="shared" si="1"/>
        <v>35015557</v>
      </c>
      <c r="F35" s="16">
        <f t="shared" si="0"/>
        <v>0.28056919966610394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1106548</v>
      </c>
      <c r="C38" s="41">
        <f>D7</f>
        <v>1227381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5237413</v>
      </c>
      <c r="G38" s="42">
        <f>LOOKUP(E38,$A$38:$A$65,$C$38:$C$65)</f>
        <v>5289838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397858</v>
      </c>
      <c r="C39" s="41">
        <f t="shared" ref="C39:C65" si="5">D8</f>
        <v>304308</v>
      </c>
      <c r="D39" s="41">
        <f t="shared" ref="D39:D65" si="6">_xlfn.RANK.EQ(B39,$B$38:$B$65)+COUNTIF($B$38:$B$65,B39)-1</f>
        <v>19</v>
      </c>
      <c r="E39" s="42" t="str">
        <f t="shared" si="2"/>
        <v>BARCELONA</v>
      </c>
      <c r="F39" s="42">
        <f t="shared" ref="F39:F54" si="7">LOOKUP(E39,$A$38:$A$65,$B$38:$B$65)</f>
        <v>4064309</v>
      </c>
      <c r="G39" s="42">
        <f t="shared" ref="G39:G65" si="8">LOOKUP(E39,$A$38:$A$65,$C$38:$C$65)</f>
        <v>3578585</v>
      </c>
    </row>
    <row r="40" spans="1:9" x14ac:dyDescent="0.25">
      <c r="A40" s="42" t="str">
        <f t="shared" si="3"/>
        <v>ALMERIA</v>
      </c>
      <c r="B40" s="41">
        <f t="shared" si="4"/>
        <v>439464</v>
      </c>
      <c r="C40" s="41">
        <f t="shared" si="5"/>
        <v>535701</v>
      </c>
      <c r="D40" s="41">
        <f t="shared" si="6"/>
        <v>17</v>
      </c>
      <c r="E40" s="42" t="str">
        <f t="shared" si="2"/>
        <v>VALENCIA</v>
      </c>
      <c r="F40" s="42">
        <f t="shared" si="7"/>
        <v>3929438</v>
      </c>
      <c r="G40" s="42">
        <f t="shared" si="8"/>
        <v>3433922</v>
      </c>
    </row>
    <row r="41" spans="1:9" x14ac:dyDescent="0.25">
      <c r="A41" s="42" t="str">
        <f t="shared" si="3"/>
        <v>AVILES</v>
      </c>
      <c r="B41" s="41">
        <f t="shared" si="4"/>
        <v>394837</v>
      </c>
      <c r="C41" s="41">
        <f t="shared" si="5"/>
        <v>510827</v>
      </c>
      <c r="D41" s="41">
        <f t="shared" si="6"/>
        <v>20</v>
      </c>
      <c r="E41" s="42" t="str">
        <f t="shared" si="2"/>
        <v>TARRAGONA</v>
      </c>
      <c r="F41" s="42">
        <f t="shared" si="7"/>
        <v>3265301</v>
      </c>
      <c r="G41" s="42">
        <f t="shared" si="8"/>
        <v>2475168</v>
      </c>
    </row>
    <row r="42" spans="1:9" x14ac:dyDescent="0.25">
      <c r="A42" s="42" t="str">
        <f t="shared" si="3"/>
        <v>BAHIA DE ALGECIRAS</v>
      </c>
      <c r="B42" s="41">
        <f t="shared" si="4"/>
        <v>5237413</v>
      </c>
      <c r="C42" s="41">
        <f t="shared" si="5"/>
        <v>5289838</v>
      </c>
      <c r="D42" s="41">
        <f t="shared" si="6"/>
        <v>1</v>
      </c>
      <c r="E42" s="42" t="str">
        <f t="shared" si="2"/>
        <v>BILBAO</v>
      </c>
      <c r="F42" s="42">
        <f t="shared" si="7"/>
        <v>2729971</v>
      </c>
      <c r="G42" s="42">
        <f t="shared" si="8"/>
        <v>2564352</v>
      </c>
    </row>
    <row r="43" spans="1:9" x14ac:dyDescent="0.25">
      <c r="A43" s="42" t="str">
        <f t="shared" si="3"/>
        <v>BAHIA DE CADIZ</v>
      </c>
      <c r="B43" s="41">
        <f t="shared" si="4"/>
        <v>422283</v>
      </c>
      <c r="C43" s="41">
        <f t="shared" si="5"/>
        <v>556895</v>
      </c>
      <c r="D43" s="41">
        <f t="shared" si="6"/>
        <v>18</v>
      </c>
      <c r="E43" s="42" t="str">
        <f t="shared" si="2"/>
        <v>LAS PALMAS</v>
      </c>
      <c r="F43" s="42">
        <f t="shared" si="7"/>
        <v>1938284</v>
      </c>
      <c r="G43" s="42">
        <f t="shared" si="8"/>
        <v>1838230</v>
      </c>
    </row>
    <row r="44" spans="1:9" x14ac:dyDescent="0.25">
      <c r="A44" s="42" t="str">
        <f t="shared" si="3"/>
        <v>BALEARES</v>
      </c>
      <c r="B44" s="41">
        <f t="shared" si="4"/>
        <v>1073977</v>
      </c>
      <c r="C44" s="41">
        <f t="shared" si="5"/>
        <v>899201</v>
      </c>
      <c r="D44" s="41">
        <f t="shared" si="6"/>
        <v>13</v>
      </c>
      <c r="E44" s="42" t="str">
        <f t="shared" si="2"/>
        <v>CARTAGENA</v>
      </c>
      <c r="F44" s="42">
        <f t="shared" si="7"/>
        <v>1654075</v>
      </c>
      <c r="G44" s="42">
        <f t="shared" si="8"/>
        <v>2284552</v>
      </c>
    </row>
    <row r="45" spans="1:9" x14ac:dyDescent="0.25">
      <c r="A45" s="42" t="str">
        <f t="shared" si="3"/>
        <v>BARCELONA</v>
      </c>
      <c r="B45" s="41">
        <f t="shared" si="4"/>
        <v>4064309</v>
      </c>
      <c r="C45" s="41">
        <f t="shared" si="5"/>
        <v>3578585</v>
      </c>
      <c r="D45" s="41">
        <f t="shared" si="6"/>
        <v>2</v>
      </c>
      <c r="E45" s="42" t="str">
        <f t="shared" si="2"/>
        <v>GIJON</v>
      </c>
      <c r="F45" s="42">
        <f t="shared" si="7"/>
        <v>1425108</v>
      </c>
      <c r="G45" s="42">
        <f t="shared" si="8"/>
        <v>2008748</v>
      </c>
    </row>
    <row r="46" spans="1:9" x14ac:dyDescent="0.25">
      <c r="A46" s="42" t="str">
        <f t="shared" si="3"/>
        <v>BILBAO</v>
      </c>
      <c r="B46" s="41">
        <f t="shared" si="4"/>
        <v>2729971</v>
      </c>
      <c r="C46" s="41">
        <f t="shared" si="5"/>
        <v>2564352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1341924</v>
      </c>
      <c r="G46" s="42">
        <f t="shared" si="8"/>
        <v>1530375</v>
      </c>
    </row>
    <row r="47" spans="1:9" x14ac:dyDescent="0.25">
      <c r="A47" s="42" t="str">
        <f t="shared" si="3"/>
        <v>CARTAGENA</v>
      </c>
      <c r="B47" s="41">
        <f t="shared" si="4"/>
        <v>1654075</v>
      </c>
      <c r="C47" s="41">
        <f t="shared" si="5"/>
        <v>2284552</v>
      </c>
      <c r="D47" s="41">
        <f t="shared" si="6"/>
        <v>7</v>
      </c>
      <c r="E47" s="42" t="str">
        <f t="shared" si="2"/>
        <v>CASTELLON</v>
      </c>
      <c r="F47" s="42">
        <f t="shared" si="7"/>
        <v>1142003</v>
      </c>
      <c r="G47" s="42">
        <f t="shared" si="8"/>
        <v>1006705</v>
      </c>
    </row>
    <row r="48" spans="1:9" x14ac:dyDescent="0.25">
      <c r="A48" s="42" t="str">
        <f t="shared" si="3"/>
        <v>CASTELLON</v>
      </c>
      <c r="B48" s="41">
        <f t="shared" si="4"/>
        <v>1142003</v>
      </c>
      <c r="C48" s="41">
        <f t="shared" si="5"/>
        <v>1006705</v>
      </c>
      <c r="D48" s="41">
        <f t="shared" si="6"/>
        <v>10</v>
      </c>
      <c r="E48" s="42" t="str">
        <f t="shared" si="2"/>
        <v>HUELVA</v>
      </c>
      <c r="F48" s="42">
        <f t="shared" si="7"/>
        <v>1119453</v>
      </c>
      <c r="G48" s="42">
        <f t="shared" si="8"/>
        <v>1181250</v>
      </c>
    </row>
    <row r="49" spans="1:7" x14ac:dyDescent="0.25">
      <c r="A49" s="42" t="str">
        <f t="shared" si="3"/>
        <v>CEUTA</v>
      </c>
      <c r="B49" s="41">
        <f t="shared" si="4"/>
        <v>171244</v>
      </c>
      <c r="C49" s="41">
        <f t="shared" si="5"/>
        <v>161191</v>
      </c>
      <c r="D49" s="41">
        <f t="shared" si="6"/>
        <v>25</v>
      </c>
      <c r="E49" s="42" t="str">
        <f t="shared" si="2"/>
        <v>A CORUÑA</v>
      </c>
      <c r="F49" s="42">
        <f t="shared" si="7"/>
        <v>1106548</v>
      </c>
      <c r="G49" s="42">
        <f t="shared" si="8"/>
        <v>1227381</v>
      </c>
    </row>
    <row r="50" spans="1:7" x14ac:dyDescent="0.25">
      <c r="A50" s="42" t="str">
        <f t="shared" si="3"/>
        <v>FERROL-SAN CIBRAO</v>
      </c>
      <c r="B50" s="41">
        <f t="shared" si="4"/>
        <v>778558</v>
      </c>
      <c r="C50" s="41">
        <f t="shared" si="5"/>
        <v>908205</v>
      </c>
      <c r="D50" s="41">
        <f t="shared" si="6"/>
        <v>14</v>
      </c>
      <c r="E50" s="42" t="str">
        <f t="shared" si="2"/>
        <v>BALEARES</v>
      </c>
      <c r="F50" s="42">
        <f t="shared" si="7"/>
        <v>1073977</v>
      </c>
      <c r="G50" s="42">
        <f t="shared" si="8"/>
        <v>899201</v>
      </c>
    </row>
    <row r="51" spans="1:7" x14ac:dyDescent="0.25">
      <c r="A51" s="42" t="str">
        <f t="shared" si="3"/>
        <v>GIJON</v>
      </c>
      <c r="B51" s="41">
        <f t="shared" si="4"/>
        <v>1425108</v>
      </c>
      <c r="C51" s="41">
        <f t="shared" si="5"/>
        <v>2008748</v>
      </c>
      <c r="D51" s="41">
        <f t="shared" si="6"/>
        <v>8</v>
      </c>
      <c r="E51" s="42" t="str">
        <f t="shared" si="2"/>
        <v>FERROL-SAN CIBRAO</v>
      </c>
      <c r="F51" s="42">
        <f t="shared" si="7"/>
        <v>778558</v>
      </c>
      <c r="G51" s="42">
        <f t="shared" si="8"/>
        <v>908205</v>
      </c>
    </row>
    <row r="52" spans="1:7" x14ac:dyDescent="0.25">
      <c r="A52" s="42" t="str">
        <f t="shared" si="3"/>
        <v>HUELVA</v>
      </c>
      <c r="B52" s="41">
        <f t="shared" si="4"/>
        <v>1119453</v>
      </c>
      <c r="C52" s="41">
        <f t="shared" si="5"/>
        <v>1181250</v>
      </c>
      <c r="D52" s="41">
        <f t="shared" si="6"/>
        <v>11</v>
      </c>
      <c r="E52" s="42" t="str">
        <f t="shared" si="2"/>
        <v>SANTANDER</v>
      </c>
      <c r="F52" s="42">
        <f t="shared" si="7"/>
        <v>457050</v>
      </c>
      <c r="G52" s="42">
        <f t="shared" si="8"/>
        <v>453758</v>
      </c>
    </row>
    <row r="53" spans="1:7" x14ac:dyDescent="0.25">
      <c r="A53" s="42" t="str">
        <f t="shared" si="3"/>
        <v>LAS PALMAS</v>
      </c>
      <c r="B53" s="41">
        <f t="shared" si="4"/>
        <v>1938284</v>
      </c>
      <c r="C53" s="41">
        <f t="shared" si="5"/>
        <v>1838230</v>
      </c>
      <c r="D53" s="41">
        <f t="shared" si="6"/>
        <v>6</v>
      </c>
      <c r="E53" s="42" t="str">
        <f t="shared" si="2"/>
        <v>SEVILLA</v>
      </c>
      <c r="F53" s="42">
        <f t="shared" si="7"/>
        <v>443194</v>
      </c>
      <c r="G53" s="42">
        <f t="shared" si="8"/>
        <v>463267</v>
      </c>
    </row>
    <row r="54" spans="1:7" x14ac:dyDescent="0.25">
      <c r="A54" s="42" t="str">
        <f t="shared" si="3"/>
        <v>MALAGA</v>
      </c>
      <c r="B54" s="41">
        <f t="shared" si="4"/>
        <v>359238</v>
      </c>
      <c r="C54" s="41">
        <f t="shared" si="5"/>
        <v>398930</v>
      </c>
      <c r="D54" s="41">
        <f t="shared" si="6"/>
        <v>22</v>
      </c>
      <c r="E54" s="42" t="str">
        <f t="shared" si="2"/>
        <v>ALMERIA</v>
      </c>
      <c r="F54" s="42">
        <f t="shared" si="7"/>
        <v>439464</v>
      </c>
      <c r="G54" s="42">
        <f t="shared" si="8"/>
        <v>535701</v>
      </c>
    </row>
    <row r="55" spans="1:7" x14ac:dyDescent="0.25">
      <c r="A55" s="42" t="str">
        <f t="shared" si="3"/>
        <v>MARIN Y RIA DE PONTEVEDRA</v>
      </c>
      <c r="B55" s="41">
        <f t="shared" si="4"/>
        <v>154935</v>
      </c>
      <c r="C55" s="41">
        <f t="shared" si="5"/>
        <v>138493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422283</v>
      </c>
      <c r="G55" s="42">
        <f t="shared" si="8"/>
        <v>556895</v>
      </c>
    </row>
    <row r="56" spans="1:7" x14ac:dyDescent="0.25">
      <c r="A56" s="42" t="str">
        <f t="shared" si="3"/>
        <v>MELILLA</v>
      </c>
      <c r="B56" s="41">
        <f t="shared" si="4"/>
        <v>58282</v>
      </c>
      <c r="C56" s="41">
        <f t="shared" si="5"/>
        <v>62405</v>
      </c>
      <c r="D56" s="41">
        <f t="shared" si="6"/>
        <v>28</v>
      </c>
      <c r="E56" s="42" t="str">
        <f t="shared" si="2"/>
        <v>ALICANTE</v>
      </c>
      <c r="F56" s="42">
        <f t="shared" si="9"/>
        <v>397858</v>
      </c>
      <c r="G56" s="42">
        <f t="shared" si="8"/>
        <v>304308</v>
      </c>
    </row>
    <row r="57" spans="1:7" x14ac:dyDescent="0.25">
      <c r="A57" s="42" t="str">
        <f t="shared" si="3"/>
        <v>MOTRIL</v>
      </c>
      <c r="B57" s="41">
        <f t="shared" si="4"/>
        <v>203031</v>
      </c>
      <c r="C57" s="41">
        <f t="shared" si="5"/>
        <v>197651</v>
      </c>
      <c r="D57" s="41">
        <f t="shared" si="6"/>
        <v>24</v>
      </c>
      <c r="E57" s="42" t="str">
        <f t="shared" si="2"/>
        <v>AVILES</v>
      </c>
      <c r="F57" s="42">
        <f t="shared" si="9"/>
        <v>394837</v>
      </c>
      <c r="G57" s="42">
        <f t="shared" si="8"/>
        <v>510827</v>
      </c>
    </row>
    <row r="58" spans="1:7" x14ac:dyDescent="0.25">
      <c r="A58" s="42" t="str">
        <f t="shared" si="3"/>
        <v>PASAIA</v>
      </c>
      <c r="B58" s="41">
        <f t="shared" si="4"/>
        <v>230390</v>
      </c>
      <c r="C58" s="41">
        <f t="shared" si="5"/>
        <v>450649</v>
      </c>
      <c r="D58" s="41">
        <f t="shared" si="6"/>
        <v>23</v>
      </c>
      <c r="E58" s="42" t="str">
        <f t="shared" si="2"/>
        <v>VIGO</v>
      </c>
      <c r="F58" s="42">
        <f t="shared" si="9"/>
        <v>377801</v>
      </c>
      <c r="G58" s="42">
        <f t="shared" si="8"/>
        <v>349999</v>
      </c>
    </row>
    <row r="59" spans="1:7" x14ac:dyDescent="0.25">
      <c r="A59" s="42" t="str">
        <f t="shared" si="3"/>
        <v>SANTA CRUZ DE TENERIFE</v>
      </c>
      <c r="B59" s="41">
        <f t="shared" si="4"/>
        <v>1341924</v>
      </c>
      <c r="C59" s="41">
        <f t="shared" si="5"/>
        <v>1530375</v>
      </c>
      <c r="D59" s="41">
        <f t="shared" si="6"/>
        <v>9</v>
      </c>
      <c r="E59" s="42" t="str">
        <f t="shared" si="2"/>
        <v>MALAGA</v>
      </c>
      <c r="F59" s="42">
        <f t="shared" si="9"/>
        <v>359238</v>
      </c>
      <c r="G59" s="42">
        <f t="shared" si="8"/>
        <v>398930</v>
      </c>
    </row>
    <row r="60" spans="1:7" x14ac:dyDescent="0.25">
      <c r="A60" s="42" t="str">
        <f t="shared" si="3"/>
        <v>SANTANDER</v>
      </c>
      <c r="B60" s="41">
        <f t="shared" si="4"/>
        <v>457050</v>
      </c>
      <c r="C60" s="41">
        <f t="shared" si="5"/>
        <v>453758</v>
      </c>
      <c r="D60" s="41">
        <f t="shared" si="6"/>
        <v>15</v>
      </c>
      <c r="E60" s="42" t="str">
        <f t="shared" si="2"/>
        <v>PASAIA</v>
      </c>
      <c r="F60" s="42">
        <f t="shared" si="9"/>
        <v>230390</v>
      </c>
      <c r="G60" s="42">
        <f t="shared" si="8"/>
        <v>450649</v>
      </c>
    </row>
    <row r="61" spans="1:7" x14ac:dyDescent="0.25">
      <c r="A61" s="42" t="str">
        <f t="shared" si="3"/>
        <v>SEVILLA</v>
      </c>
      <c r="B61" s="41">
        <f t="shared" si="4"/>
        <v>443194</v>
      </c>
      <c r="C61" s="41">
        <f t="shared" si="5"/>
        <v>463267</v>
      </c>
      <c r="D61" s="41">
        <f t="shared" si="6"/>
        <v>16</v>
      </c>
      <c r="E61" s="42" t="str">
        <f t="shared" si="2"/>
        <v>MOTRIL</v>
      </c>
      <c r="F61" s="42">
        <f t="shared" si="9"/>
        <v>203031</v>
      </c>
      <c r="G61" s="42">
        <f t="shared" si="8"/>
        <v>197651</v>
      </c>
    </row>
    <row r="62" spans="1:7" x14ac:dyDescent="0.25">
      <c r="A62" s="42" t="str">
        <f t="shared" si="3"/>
        <v>TARRAGONA</v>
      </c>
      <c r="B62" s="41">
        <f t="shared" si="4"/>
        <v>3265301</v>
      </c>
      <c r="C62" s="41">
        <f t="shared" si="5"/>
        <v>2475168</v>
      </c>
      <c r="D62" s="41">
        <f t="shared" si="6"/>
        <v>4</v>
      </c>
      <c r="E62" s="42" t="str">
        <f t="shared" si="2"/>
        <v>CEUTA</v>
      </c>
      <c r="F62" s="42">
        <f t="shared" si="9"/>
        <v>171244</v>
      </c>
      <c r="G62" s="42">
        <f t="shared" si="8"/>
        <v>161191</v>
      </c>
    </row>
    <row r="63" spans="1:7" x14ac:dyDescent="0.25">
      <c r="A63" s="42" t="str">
        <f t="shared" si="3"/>
        <v>VALENCIA</v>
      </c>
      <c r="B63" s="41">
        <f t="shared" si="4"/>
        <v>3929438</v>
      </c>
      <c r="C63" s="41">
        <f t="shared" si="5"/>
        <v>3433922</v>
      </c>
      <c r="D63" s="41">
        <f t="shared" si="6"/>
        <v>3</v>
      </c>
      <c r="E63" s="42" t="str">
        <f t="shared" si="2"/>
        <v>MARIN Y RIA DE PONTEVEDRA</v>
      </c>
      <c r="F63" s="42">
        <f t="shared" si="9"/>
        <v>154935</v>
      </c>
      <c r="G63" s="42">
        <f t="shared" si="8"/>
        <v>138493</v>
      </c>
    </row>
    <row r="64" spans="1:7" x14ac:dyDescent="0.25">
      <c r="A64" s="42" t="str">
        <f t="shared" si="3"/>
        <v>VIGO</v>
      </c>
      <c r="B64" s="41">
        <f t="shared" si="4"/>
        <v>377801</v>
      </c>
      <c r="C64" s="41">
        <f t="shared" si="5"/>
        <v>349999</v>
      </c>
      <c r="D64" s="41">
        <f t="shared" si="6"/>
        <v>21</v>
      </c>
      <c r="E64" s="42" t="str">
        <f t="shared" si="2"/>
        <v>VILAGARCIA</v>
      </c>
      <c r="F64" s="42">
        <f t="shared" si="9"/>
        <v>99588</v>
      </c>
      <c r="G64" s="42">
        <f t="shared" si="8"/>
        <v>107003</v>
      </c>
    </row>
    <row r="65" spans="1:7" x14ac:dyDescent="0.25">
      <c r="A65" s="42" t="str">
        <f t="shared" si="3"/>
        <v>VILAGARCIA</v>
      </c>
      <c r="B65" s="41">
        <f t="shared" si="4"/>
        <v>99588</v>
      </c>
      <c r="C65" s="41">
        <f t="shared" si="5"/>
        <v>107003</v>
      </c>
      <c r="D65" s="41">
        <f t="shared" si="6"/>
        <v>27</v>
      </c>
      <c r="E65" s="42" t="str">
        <f t="shared" si="2"/>
        <v>MELILLA</v>
      </c>
      <c r="F65" s="42">
        <f t="shared" si="9"/>
        <v>58282</v>
      </c>
      <c r="G65" s="42">
        <f t="shared" si="8"/>
        <v>62405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4" width="11.5703125" style="47" bestFit="1" customWidth="1"/>
    <col min="5" max="5" width="11.42578125" style="47"/>
    <col min="6" max="6" width="9" style="47" bestFit="1" customWidth="1"/>
    <col min="7" max="7" width="11.5703125" style="47" bestFit="1" customWidth="1"/>
    <col min="8" max="16384" width="11.42578125" style="47"/>
  </cols>
  <sheetData>
    <row r="1" spans="1:12" s="45" customFormat="1" ht="22.5" customHeight="1" x14ac:dyDescent="0.35">
      <c r="F1" s="46" t="s">
        <v>74</v>
      </c>
    </row>
    <row r="2" spans="1:12" s="45" customFormat="1" ht="21" x14ac:dyDescent="0.35"/>
    <row r="5" spans="1:12" x14ac:dyDescent="0.25">
      <c r="A5" s="95" t="s">
        <v>91</v>
      </c>
      <c r="B5" s="93" t="str">
        <f>'Resumen general'!D6</f>
        <v>Mes Enero</v>
      </c>
      <c r="C5" s="94"/>
      <c r="D5" s="93" t="str">
        <f>'Resumen general'!F6</f>
        <v>Acumulado desde Enero</v>
      </c>
      <c r="E5" s="94"/>
      <c r="F5" s="94"/>
      <c r="L5" s="48">
        <f>'Resumen general'!I4</f>
        <v>39171</v>
      </c>
    </row>
    <row r="6" spans="1:12" x14ac:dyDescent="0.25">
      <c r="A6" s="96"/>
      <c r="B6" s="49">
        <f>'Resumen general'!D7</f>
        <v>2006</v>
      </c>
      <c r="C6" s="49">
        <f>'Resumen general'!E7</f>
        <v>2007</v>
      </c>
      <c r="D6" s="49">
        <f>'Resumen general'!F7</f>
        <v>2006</v>
      </c>
      <c r="E6" s="49">
        <f>'Resumen general'!G7</f>
        <v>2007</v>
      </c>
      <c r="F6" s="49" t="s">
        <v>40</v>
      </c>
    </row>
    <row r="7" spans="1:12" x14ac:dyDescent="0.25">
      <c r="A7" s="50" t="s">
        <v>41</v>
      </c>
      <c r="B7" s="51">
        <v>754341</v>
      </c>
      <c r="C7" s="51">
        <v>670522</v>
      </c>
      <c r="D7" s="51">
        <v>754341</v>
      </c>
      <c r="E7" s="51">
        <v>670522</v>
      </c>
      <c r="F7" s="52">
        <f>((E7*100)/D7)-100</f>
        <v>-11.111552997914742</v>
      </c>
      <c r="G7" s="53"/>
      <c r="H7" s="53"/>
      <c r="I7" s="53"/>
    </row>
    <row r="8" spans="1:12" x14ac:dyDescent="0.25">
      <c r="A8" s="54" t="s">
        <v>42</v>
      </c>
      <c r="B8" s="55">
        <v>15073</v>
      </c>
      <c r="C8" s="55">
        <v>10102</v>
      </c>
      <c r="D8" s="55">
        <v>15073</v>
      </c>
      <c r="E8" s="55">
        <v>10102</v>
      </c>
      <c r="F8" s="56">
        <f t="shared" ref="F8:F35" si="0">((E8*100)/D8)-100</f>
        <v>-32.979499767796725</v>
      </c>
      <c r="G8" s="53"/>
      <c r="H8" s="53"/>
      <c r="I8" s="53"/>
    </row>
    <row r="9" spans="1:12" x14ac:dyDescent="0.25">
      <c r="A9" s="50" t="s">
        <v>43</v>
      </c>
      <c r="B9" s="51">
        <v>0</v>
      </c>
      <c r="C9" s="51">
        <v>0</v>
      </c>
      <c r="D9" s="51">
        <v>0</v>
      </c>
      <c r="E9" s="51">
        <v>0</v>
      </c>
      <c r="F9" s="52" t="e">
        <f t="shared" si="0"/>
        <v>#DIV/0!</v>
      </c>
      <c r="G9" s="53"/>
      <c r="H9" s="53"/>
      <c r="I9" s="53"/>
    </row>
    <row r="10" spans="1:12" x14ac:dyDescent="0.25">
      <c r="A10" s="54" t="s">
        <v>44</v>
      </c>
      <c r="B10" s="55">
        <v>59266</v>
      </c>
      <c r="C10" s="55">
        <v>55592</v>
      </c>
      <c r="D10" s="55">
        <v>59266</v>
      </c>
      <c r="E10" s="55">
        <v>55592</v>
      </c>
      <c r="F10" s="56">
        <f t="shared" si="0"/>
        <v>-6.1991698444302017</v>
      </c>
      <c r="G10" s="53"/>
      <c r="H10" s="53"/>
      <c r="I10" s="53"/>
    </row>
    <row r="11" spans="1:12" x14ac:dyDescent="0.25">
      <c r="A11" s="50" t="s">
        <v>45</v>
      </c>
      <c r="B11" s="51">
        <v>1927934</v>
      </c>
      <c r="C11" s="51">
        <v>1459774</v>
      </c>
      <c r="D11" s="51">
        <v>1927934</v>
      </c>
      <c r="E11" s="51">
        <v>1459774</v>
      </c>
      <c r="F11" s="52">
        <f t="shared" si="0"/>
        <v>-24.282988940492771</v>
      </c>
      <c r="G11" s="53"/>
      <c r="H11" s="53"/>
      <c r="I11" s="53"/>
    </row>
    <row r="12" spans="1:12" x14ac:dyDescent="0.25">
      <c r="A12" s="54" t="s">
        <v>46</v>
      </c>
      <c r="B12" s="55">
        <v>7406</v>
      </c>
      <c r="C12" s="55">
        <v>7716</v>
      </c>
      <c r="D12" s="55">
        <v>7406</v>
      </c>
      <c r="E12" s="55">
        <v>7716</v>
      </c>
      <c r="F12" s="56">
        <f t="shared" si="0"/>
        <v>4.1857953011072055</v>
      </c>
      <c r="G12" s="53"/>
      <c r="H12" s="53"/>
      <c r="I12" s="53"/>
    </row>
    <row r="13" spans="1:12" x14ac:dyDescent="0.25">
      <c r="A13" s="50" t="s">
        <v>47</v>
      </c>
      <c r="B13" s="51">
        <v>123733</v>
      </c>
      <c r="C13" s="51">
        <v>147134</v>
      </c>
      <c r="D13" s="51">
        <v>123733</v>
      </c>
      <c r="E13" s="51">
        <v>147134</v>
      </c>
      <c r="F13" s="52">
        <f t="shared" si="0"/>
        <v>18.91249707030461</v>
      </c>
      <c r="G13" s="53"/>
      <c r="H13" s="53"/>
      <c r="I13" s="53"/>
    </row>
    <row r="14" spans="1:12" x14ac:dyDescent="0.25">
      <c r="A14" s="54" t="s">
        <v>48</v>
      </c>
      <c r="B14" s="55">
        <v>1017838</v>
      </c>
      <c r="C14" s="55">
        <v>1072392</v>
      </c>
      <c r="D14" s="55">
        <v>1017838</v>
      </c>
      <c r="E14" s="55">
        <v>1072392</v>
      </c>
      <c r="F14" s="56">
        <f t="shared" si="0"/>
        <v>5.3597920297729047</v>
      </c>
      <c r="G14" s="53"/>
      <c r="H14" s="53"/>
      <c r="I14" s="53"/>
    </row>
    <row r="15" spans="1:12" x14ac:dyDescent="0.25">
      <c r="A15" s="50" t="s">
        <v>49</v>
      </c>
      <c r="B15" s="51">
        <v>1749644</v>
      </c>
      <c r="C15" s="51">
        <v>1844820</v>
      </c>
      <c r="D15" s="51">
        <v>1749644</v>
      </c>
      <c r="E15" s="51">
        <v>1844820</v>
      </c>
      <c r="F15" s="52">
        <f t="shared" si="0"/>
        <v>5.4397351689829492</v>
      </c>
      <c r="G15" s="53"/>
      <c r="H15" s="53"/>
      <c r="I15" s="53"/>
    </row>
    <row r="16" spans="1:12" x14ac:dyDescent="0.25">
      <c r="A16" s="54" t="s">
        <v>50</v>
      </c>
      <c r="B16" s="55">
        <v>1706353</v>
      </c>
      <c r="C16" s="55">
        <v>1197140</v>
      </c>
      <c r="D16" s="55">
        <v>1706353</v>
      </c>
      <c r="E16" s="55">
        <v>1197140</v>
      </c>
      <c r="F16" s="56">
        <f t="shared" si="0"/>
        <v>-29.842183885749321</v>
      </c>
      <c r="G16" s="53"/>
      <c r="H16" s="53"/>
      <c r="I16" s="53"/>
    </row>
    <row r="17" spans="1:9" x14ac:dyDescent="0.25">
      <c r="A17" s="50" t="s">
        <v>51</v>
      </c>
      <c r="B17" s="51">
        <v>705318</v>
      </c>
      <c r="C17" s="51">
        <v>675711</v>
      </c>
      <c r="D17" s="51">
        <v>705318</v>
      </c>
      <c r="E17" s="51">
        <v>675711</v>
      </c>
      <c r="F17" s="52">
        <f t="shared" si="0"/>
        <v>-4.1976810459962763</v>
      </c>
      <c r="G17" s="53"/>
      <c r="H17" s="53"/>
      <c r="I17" s="53"/>
    </row>
    <row r="18" spans="1:9" x14ac:dyDescent="0.25">
      <c r="A18" s="54" t="s">
        <v>52</v>
      </c>
      <c r="B18" s="55">
        <v>92104</v>
      </c>
      <c r="C18" s="55">
        <v>86132</v>
      </c>
      <c r="D18" s="55">
        <v>92104</v>
      </c>
      <c r="E18" s="55">
        <v>86132</v>
      </c>
      <c r="F18" s="56">
        <f t="shared" si="0"/>
        <v>-6.4839746373664582</v>
      </c>
      <c r="G18" s="53"/>
      <c r="H18" s="53"/>
      <c r="I18" s="53"/>
    </row>
    <row r="19" spans="1:9" x14ac:dyDescent="0.25">
      <c r="A19" s="50" t="s">
        <v>53</v>
      </c>
      <c r="B19" s="51">
        <v>68440</v>
      </c>
      <c r="C19" s="51">
        <v>44473</v>
      </c>
      <c r="D19" s="51">
        <v>68440</v>
      </c>
      <c r="E19" s="51">
        <v>44473</v>
      </c>
      <c r="F19" s="52">
        <f t="shared" si="0"/>
        <v>-35.01899473991817</v>
      </c>
      <c r="G19" s="53"/>
      <c r="H19" s="53"/>
      <c r="I19" s="53"/>
    </row>
    <row r="20" spans="1:9" x14ac:dyDescent="0.25">
      <c r="A20" s="54" t="s">
        <v>54</v>
      </c>
      <c r="B20" s="55">
        <v>146505</v>
      </c>
      <c r="C20" s="55">
        <v>167490</v>
      </c>
      <c r="D20" s="55">
        <v>146505</v>
      </c>
      <c r="E20" s="55">
        <v>167490</v>
      </c>
      <c r="F20" s="56">
        <f t="shared" si="0"/>
        <v>14.323743216955052</v>
      </c>
      <c r="G20" s="53"/>
      <c r="H20" s="53"/>
      <c r="I20" s="53"/>
    </row>
    <row r="21" spans="1:9" x14ac:dyDescent="0.25">
      <c r="A21" s="50" t="s">
        <v>55</v>
      </c>
      <c r="B21" s="51">
        <v>756255</v>
      </c>
      <c r="C21" s="51">
        <v>781055</v>
      </c>
      <c r="D21" s="51">
        <v>756255</v>
      </c>
      <c r="E21" s="51">
        <v>781055</v>
      </c>
      <c r="F21" s="52">
        <f t="shared" si="0"/>
        <v>3.2793171615394243</v>
      </c>
      <c r="G21" s="53"/>
      <c r="H21" s="53"/>
      <c r="I21" s="53"/>
    </row>
    <row r="22" spans="1:9" x14ac:dyDescent="0.25">
      <c r="A22" s="54" t="s">
        <v>56</v>
      </c>
      <c r="B22" s="55">
        <v>403509</v>
      </c>
      <c r="C22" s="55">
        <v>392767</v>
      </c>
      <c r="D22" s="55">
        <v>403509</v>
      </c>
      <c r="E22" s="55">
        <v>392767</v>
      </c>
      <c r="F22" s="56">
        <f t="shared" si="0"/>
        <v>-2.6621463213955536</v>
      </c>
      <c r="G22" s="53"/>
      <c r="H22" s="53"/>
      <c r="I22" s="53"/>
    </row>
    <row r="23" spans="1:9" x14ac:dyDescent="0.25">
      <c r="A23" s="50" t="s">
        <v>57</v>
      </c>
      <c r="B23" s="51">
        <v>4320</v>
      </c>
      <c r="C23" s="51">
        <v>2116</v>
      </c>
      <c r="D23" s="51">
        <v>4320</v>
      </c>
      <c r="E23" s="51">
        <v>2116</v>
      </c>
      <c r="F23" s="52">
        <f t="shared" si="0"/>
        <v>-51.018518518518519</v>
      </c>
      <c r="G23" s="53"/>
      <c r="H23" s="53"/>
      <c r="I23" s="53"/>
    </row>
    <row r="24" spans="1:9" x14ac:dyDescent="0.25">
      <c r="A24" s="54" t="s">
        <v>58</v>
      </c>
      <c r="B24" s="55">
        <v>0</v>
      </c>
      <c r="C24" s="55">
        <v>0</v>
      </c>
      <c r="D24" s="55">
        <v>0</v>
      </c>
      <c r="E24" s="55">
        <v>0</v>
      </c>
      <c r="F24" s="57" t="e">
        <f t="shared" si="0"/>
        <v>#DIV/0!</v>
      </c>
      <c r="G24" s="53"/>
      <c r="H24" s="53"/>
      <c r="I24" s="53"/>
    </row>
    <row r="25" spans="1:9" x14ac:dyDescent="0.25">
      <c r="A25" s="50" t="s">
        <v>59</v>
      </c>
      <c r="B25" s="51">
        <v>5399</v>
      </c>
      <c r="C25" s="51">
        <v>4466</v>
      </c>
      <c r="D25" s="51">
        <v>5399</v>
      </c>
      <c r="E25" s="51">
        <v>4466</v>
      </c>
      <c r="F25" s="52">
        <f t="shared" si="0"/>
        <v>-17.28097795888128</v>
      </c>
      <c r="G25" s="53"/>
      <c r="H25" s="53"/>
      <c r="I25" s="53"/>
    </row>
    <row r="26" spans="1:9" x14ac:dyDescent="0.25">
      <c r="A26" s="54" t="s">
        <v>60</v>
      </c>
      <c r="B26" s="55">
        <v>129011</v>
      </c>
      <c r="C26" s="55">
        <v>99107</v>
      </c>
      <c r="D26" s="55">
        <v>129011</v>
      </c>
      <c r="E26" s="55">
        <v>99107</v>
      </c>
      <c r="F26" s="56">
        <f t="shared" si="0"/>
        <v>-23.17941880924883</v>
      </c>
      <c r="G26" s="53"/>
      <c r="H26" s="53"/>
      <c r="I26" s="53"/>
    </row>
    <row r="27" spans="1:9" x14ac:dyDescent="0.25">
      <c r="A27" s="50" t="s">
        <v>61</v>
      </c>
      <c r="B27" s="51">
        <v>0</v>
      </c>
      <c r="C27" s="51">
        <v>0</v>
      </c>
      <c r="D27" s="51">
        <v>0</v>
      </c>
      <c r="E27" s="51">
        <v>0</v>
      </c>
      <c r="F27" s="58" t="e">
        <f t="shared" si="0"/>
        <v>#DIV/0!</v>
      </c>
      <c r="G27" s="53"/>
      <c r="H27" s="53"/>
      <c r="I27" s="53"/>
    </row>
    <row r="28" spans="1:9" x14ac:dyDescent="0.25">
      <c r="A28" s="54" t="s">
        <v>62</v>
      </c>
      <c r="B28" s="55">
        <v>867255</v>
      </c>
      <c r="C28" s="55">
        <v>658160</v>
      </c>
      <c r="D28" s="55">
        <v>867255</v>
      </c>
      <c r="E28" s="55">
        <v>658160</v>
      </c>
      <c r="F28" s="56">
        <f t="shared" si="0"/>
        <v>-24.10997918720561</v>
      </c>
      <c r="G28" s="53"/>
      <c r="H28" s="53"/>
      <c r="I28" s="53"/>
    </row>
    <row r="29" spans="1:9" x14ac:dyDescent="0.25">
      <c r="A29" s="50" t="s">
        <v>63</v>
      </c>
      <c r="B29" s="51">
        <v>38434</v>
      </c>
      <c r="C29" s="51">
        <v>61791</v>
      </c>
      <c r="D29" s="51">
        <v>38434</v>
      </c>
      <c r="E29" s="51">
        <v>61791</v>
      </c>
      <c r="F29" s="52">
        <f t="shared" si="0"/>
        <v>60.771712546183068</v>
      </c>
      <c r="G29" s="53"/>
      <c r="H29" s="53"/>
      <c r="I29" s="53"/>
    </row>
    <row r="30" spans="1:9" x14ac:dyDescent="0.25">
      <c r="A30" s="54" t="s">
        <v>64</v>
      </c>
      <c r="B30" s="55">
        <v>46804</v>
      </c>
      <c r="C30" s="55">
        <v>44864</v>
      </c>
      <c r="D30" s="55">
        <v>46804</v>
      </c>
      <c r="E30" s="55">
        <v>44864</v>
      </c>
      <c r="F30" s="56">
        <f t="shared" si="0"/>
        <v>-4.1449448765062868</v>
      </c>
      <c r="G30" s="53"/>
      <c r="H30" s="53"/>
      <c r="I30" s="53"/>
    </row>
    <row r="31" spans="1:9" x14ac:dyDescent="0.25">
      <c r="A31" s="50" t="s">
        <v>65</v>
      </c>
      <c r="B31" s="51">
        <v>1400347</v>
      </c>
      <c r="C31" s="51">
        <v>1751430</v>
      </c>
      <c r="D31" s="51">
        <v>1400347</v>
      </c>
      <c r="E31" s="51">
        <v>1751430</v>
      </c>
      <c r="F31" s="52">
        <f t="shared" si="0"/>
        <v>25.07114308096493</v>
      </c>
      <c r="G31" s="53"/>
      <c r="H31" s="53"/>
      <c r="I31" s="53"/>
    </row>
    <row r="32" spans="1:9" x14ac:dyDescent="0.25">
      <c r="A32" s="54" t="s">
        <v>66</v>
      </c>
      <c r="B32" s="55">
        <v>143683</v>
      </c>
      <c r="C32" s="55">
        <v>385595</v>
      </c>
      <c r="D32" s="55">
        <v>143683</v>
      </c>
      <c r="E32" s="55">
        <v>385595</v>
      </c>
      <c r="F32" s="56">
        <f t="shared" si="0"/>
        <v>168.36508146405629</v>
      </c>
      <c r="G32" s="53"/>
      <c r="H32" s="53"/>
      <c r="I32" s="53"/>
    </row>
    <row r="33" spans="1:9" x14ac:dyDescent="0.25">
      <c r="A33" s="50" t="s">
        <v>67</v>
      </c>
      <c r="B33" s="51">
        <v>5529</v>
      </c>
      <c r="C33" s="51">
        <v>5362</v>
      </c>
      <c r="D33" s="51">
        <v>5529</v>
      </c>
      <c r="E33" s="51">
        <v>5362</v>
      </c>
      <c r="F33" s="52">
        <f t="shared" si="0"/>
        <v>-3.0204376921685707</v>
      </c>
      <c r="G33" s="53"/>
      <c r="H33" s="53"/>
      <c r="I33" s="53"/>
    </row>
    <row r="34" spans="1:9" x14ac:dyDescent="0.25">
      <c r="A34" s="54" t="s">
        <v>68</v>
      </c>
      <c r="B34" s="55">
        <v>32166</v>
      </c>
      <c r="C34" s="55">
        <v>47705</v>
      </c>
      <c r="D34" s="55">
        <v>32166</v>
      </c>
      <c r="E34" s="55">
        <v>47705</v>
      </c>
      <c r="F34" s="56">
        <f t="shared" si="0"/>
        <v>48.308773238823591</v>
      </c>
      <c r="G34" s="53"/>
      <c r="H34" s="53"/>
      <c r="I34" s="53"/>
    </row>
    <row r="35" spans="1:9" x14ac:dyDescent="0.25">
      <c r="A35" s="59" t="s">
        <v>69</v>
      </c>
      <c r="B35" s="60">
        <f>SUM(B7:B34)</f>
        <v>12206667</v>
      </c>
      <c r="C35" s="60">
        <f t="shared" ref="C35:E35" si="1">SUM(C7:C34)</f>
        <v>11673416</v>
      </c>
      <c r="D35" s="60">
        <f t="shared" si="1"/>
        <v>12206667</v>
      </c>
      <c r="E35" s="60">
        <f t="shared" si="1"/>
        <v>11673416</v>
      </c>
      <c r="F35" s="61">
        <f t="shared" si="0"/>
        <v>-4.3685225459169175</v>
      </c>
      <c r="G35" s="53"/>
      <c r="H35" s="53"/>
      <c r="I35" s="53"/>
    </row>
    <row r="37" spans="1:9" x14ac:dyDescent="0.25">
      <c r="A37" s="62"/>
      <c r="B37" s="62">
        <f>E6</f>
        <v>2007</v>
      </c>
      <c r="C37" s="62">
        <f>D6</f>
        <v>2006</v>
      </c>
      <c r="D37" s="62"/>
      <c r="E37" s="62"/>
      <c r="F37" s="62">
        <f>B37</f>
        <v>2007</v>
      </c>
      <c r="G37" s="62">
        <f>C37</f>
        <v>2006</v>
      </c>
    </row>
    <row r="38" spans="1:9" x14ac:dyDescent="0.25">
      <c r="A38" s="62" t="str">
        <f>A7</f>
        <v>A CORUÑA</v>
      </c>
      <c r="B38" s="63">
        <f>E7</f>
        <v>670522</v>
      </c>
      <c r="C38" s="63">
        <f>D7</f>
        <v>754341</v>
      </c>
      <c r="D38" s="63">
        <f>_xlfn.RANK.EQ(B38,$B$38:$B$65)+COUNTIF($B$38:$B$65,B38)-1</f>
        <v>8</v>
      </c>
      <c r="E38" s="62" t="str">
        <f t="shared" ref="E38:E65" si="2">INDEX($A$38:$B$65,MATCH(ROW()-37,$D$38:$D$65,0),1)</f>
        <v>BILBAO</v>
      </c>
      <c r="F38" s="62">
        <f>LOOKUP(E38,$A$38:$A$65,$B$38:$B$65)</f>
        <v>1844820</v>
      </c>
      <c r="G38" s="62">
        <f>LOOKUP(E38,$A$38:$A$65,$C$38:$C$65)</f>
        <v>1749644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10102</v>
      </c>
      <c r="C39" s="63">
        <f t="shared" ref="C39:C65" si="5">D8</f>
        <v>15073</v>
      </c>
      <c r="D39" s="63">
        <f t="shared" ref="D39:D65" si="6">_xlfn.RANK.EQ(B39,$B$38:$B$65)+COUNTIF($B$38:$B$65,B39)-1</f>
        <v>21</v>
      </c>
      <c r="E39" s="62" t="str">
        <f t="shared" si="2"/>
        <v>TARRAGONA</v>
      </c>
      <c r="F39" s="62">
        <f t="shared" ref="F39:F54" si="7">LOOKUP(E39,$A$38:$A$65,$B$38:$B$65)</f>
        <v>1751430</v>
      </c>
      <c r="G39" s="62">
        <f t="shared" ref="G39:G65" si="8">LOOKUP(E39,$A$38:$A$65,$C$38:$C$65)</f>
        <v>1400347</v>
      </c>
    </row>
    <row r="40" spans="1:9" x14ac:dyDescent="0.25">
      <c r="A40" s="62" t="str">
        <f t="shared" si="3"/>
        <v>ALMERIA</v>
      </c>
      <c r="B40" s="63">
        <f t="shared" si="4"/>
        <v>0</v>
      </c>
      <c r="C40" s="63">
        <f t="shared" si="5"/>
        <v>0</v>
      </c>
      <c r="D40" s="63">
        <f t="shared" si="6"/>
        <v>28</v>
      </c>
      <c r="E40" s="62" t="str">
        <f t="shared" si="2"/>
        <v>BAHIA DE ALGECIRAS</v>
      </c>
      <c r="F40" s="62">
        <f t="shared" si="7"/>
        <v>1459774</v>
      </c>
      <c r="G40" s="62">
        <f t="shared" si="8"/>
        <v>1927934</v>
      </c>
    </row>
    <row r="41" spans="1:9" x14ac:dyDescent="0.25">
      <c r="A41" s="62" t="str">
        <f t="shared" si="3"/>
        <v>AVILES</v>
      </c>
      <c r="B41" s="63">
        <f t="shared" si="4"/>
        <v>55592</v>
      </c>
      <c r="C41" s="63">
        <f t="shared" si="5"/>
        <v>59266</v>
      </c>
      <c r="D41" s="63">
        <f t="shared" si="6"/>
        <v>17</v>
      </c>
      <c r="E41" s="62" t="str">
        <f t="shared" si="2"/>
        <v>CARTAGENA</v>
      </c>
      <c r="F41" s="62">
        <f t="shared" si="7"/>
        <v>1197140</v>
      </c>
      <c r="G41" s="62">
        <f t="shared" si="8"/>
        <v>1706353</v>
      </c>
    </row>
    <row r="42" spans="1:9" x14ac:dyDescent="0.25">
      <c r="A42" s="62" t="str">
        <f t="shared" si="3"/>
        <v>BAHIA DE ALGECIRAS</v>
      </c>
      <c r="B42" s="63">
        <f t="shared" si="4"/>
        <v>1459774</v>
      </c>
      <c r="C42" s="63">
        <f t="shared" si="5"/>
        <v>1927934</v>
      </c>
      <c r="D42" s="63">
        <f t="shared" si="6"/>
        <v>3</v>
      </c>
      <c r="E42" s="62" t="str">
        <f t="shared" si="2"/>
        <v>BARCELONA</v>
      </c>
      <c r="F42" s="62">
        <f t="shared" si="7"/>
        <v>1072392</v>
      </c>
      <c r="G42" s="62">
        <f t="shared" si="8"/>
        <v>1017838</v>
      </c>
    </row>
    <row r="43" spans="1:9" x14ac:dyDescent="0.25">
      <c r="A43" s="62" t="str">
        <f t="shared" si="3"/>
        <v>BAHIA DE CADIZ</v>
      </c>
      <c r="B43" s="63">
        <f t="shared" si="4"/>
        <v>7716</v>
      </c>
      <c r="C43" s="63">
        <f t="shared" si="5"/>
        <v>7406</v>
      </c>
      <c r="D43" s="63">
        <f t="shared" si="6"/>
        <v>22</v>
      </c>
      <c r="E43" s="62" t="str">
        <f t="shared" si="2"/>
        <v>HUELVA</v>
      </c>
      <c r="F43" s="62">
        <f t="shared" si="7"/>
        <v>781055</v>
      </c>
      <c r="G43" s="62">
        <f t="shared" si="8"/>
        <v>756255</v>
      </c>
    </row>
    <row r="44" spans="1:9" x14ac:dyDescent="0.25">
      <c r="A44" s="62" t="str">
        <f t="shared" si="3"/>
        <v>BALEARES</v>
      </c>
      <c r="B44" s="63">
        <f t="shared" si="4"/>
        <v>147134</v>
      </c>
      <c r="C44" s="63">
        <f t="shared" si="5"/>
        <v>123733</v>
      </c>
      <c r="D44" s="63">
        <f t="shared" si="6"/>
        <v>13</v>
      </c>
      <c r="E44" s="62" t="str">
        <f t="shared" si="2"/>
        <v>CASTELLON</v>
      </c>
      <c r="F44" s="62">
        <f t="shared" si="7"/>
        <v>675711</v>
      </c>
      <c r="G44" s="62">
        <f t="shared" si="8"/>
        <v>705318</v>
      </c>
    </row>
    <row r="45" spans="1:9" x14ac:dyDescent="0.25">
      <c r="A45" s="62" t="str">
        <f t="shared" si="3"/>
        <v>BARCELONA</v>
      </c>
      <c r="B45" s="63">
        <f t="shared" si="4"/>
        <v>1072392</v>
      </c>
      <c r="C45" s="63">
        <f t="shared" si="5"/>
        <v>1017838</v>
      </c>
      <c r="D45" s="63">
        <f t="shared" si="6"/>
        <v>5</v>
      </c>
      <c r="E45" s="62" t="str">
        <f t="shared" si="2"/>
        <v>A CORUÑA</v>
      </c>
      <c r="F45" s="62">
        <f t="shared" si="7"/>
        <v>670522</v>
      </c>
      <c r="G45" s="62">
        <f t="shared" si="8"/>
        <v>754341</v>
      </c>
    </row>
    <row r="46" spans="1:9" x14ac:dyDescent="0.25">
      <c r="A46" s="62" t="str">
        <f t="shared" si="3"/>
        <v>BILBAO</v>
      </c>
      <c r="B46" s="63">
        <f t="shared" si="4"/>
        <v>1844820</v>
      </c>
      <c r="C46" s="63">
        <f t="shared" si="5"/>
        <v>1749644</v>
      </c>
      <c r="D46" s="63">
        <f t="shared" si="6"/>
        <v>1</v>
      </c>
      <c r="E46" s="62" t="str">
        <f t="shared" si="2"/>
        <v>SANTA CRUZ DE TENERIFE</v>
      </c>
      <c r="F46" s="62">
        <f t="shared" si="7"/>
        <v>658160</v>
      </c>
      <c r="G46" s="62">
        <f t="shared" si="8"/>
        <v>867255</v>
      </c>
    </row>
    <row r="47" spans="1:9" x14ac:dyDescent="0.25">
      <c r="A47" s="62" t="str">
        <f t="shared" si="3"/>
        <v>CARTAGENA</v>
      </c>
      <c r="B47" s="63">
        <f t="shared" si="4"/>
        <v>1197140</v>
      </c>
      <c r="C47" s="63">
        <f t="shared" si="5"/>
        <v>1706353</v>
      </c>
      <c r="D47" s="63">
        <f t="shared" si="6"/>
        <v>4</v>
      </c>
      <c r="E47" s="62" t="str">
        <f t="shared" si="2"/>
        <v>LAS PALMAS</v>
      </c>
      <c r="F47" s="62">
        <f t="shared" si="7"/>
        <v>392767</v>
      </c>
      <c r="G47" s="62">
        <f t="shared" si="8"/>
        <v>403509</v>
      </c>
    </row>
    <row r="48" spans="1:9" x14ac:dyDescent="0.25">
      <c r="A48" s="62" t="str">
        <f t="shared" si="3"/>
        <v>CASTELLON</v>
      </c>
      <c r="B48" s="63">
        <f t="shared" si="4"/>
        <v>675711</v>
      </c>
      <c r="C48" s="63">
        <f t="shared" si="5"/>
        <v>705318</v>
      </c>
      <c r="D48" s="63">
        <f t="shared" si="6"/>
        <v>7</v>
      </c>
      <c r="E48" s="62" t="str">
        <f t="shared" si="2"/>
        <v>VALENCIA</v>
      </c>
      <c r="F48" s="62">
        <f t="shared" si="7"/>
        <v>385595</v>
      </c>
      <c r="G48" s="62">
        <f t="shared" si="8"/>
        <v>143683</v>
      </c>
    </row>
    <row r="49" spans="1:7" x14ac:dyDescent="0.25">
      <c r="A49" s="62" t="str">
        <f t="shared" si="3"/>
        <v>CEUTA</v>
      </c>
      <c r="B49" s="63">
        <f t="shared" si="4"/>
        <v>86132</v>
      </c>
      <c r="C49" s="63">
        <f t="shared" si="5"/>
        <v>92104</v>
      </c>
      <c r="D49" s="63">
        <f t="shared" si="6"/>
        <v>15</v>
      </c>
      <c r="E49" s="62" t="str">
        <f t="shared" si="2"/>
        <v>GIJON</v>
      </c>
      <c r="F49" s="62">
        <f t="shared" si="7"/>
        <v>167490</v>
      </c>
      <c r="G49" s="62">
        <f t="shared" si="8"/>
        <v>146505</v>
      </c>
    </row>
    <row r="50" spans="1:7" x14ac:dyDescent="0.25">
      <c r="A50" s="62" t="str">
        <f t="shared" si="3"/>
        <v>FERROL-SAN CIBRAO</v>
      </c>
      <c r="B50" s="63">
        <f t="shared" si="4"/>
        <v>44473</v>
      </c>
      <c r="C50" s="63">
        <f t="shared" si="5"/>
        <v>68440</v>
      </c>
      <c r="D50" s="63">
        <f t="shared" si="6"/>
        <v>20</v>
      </c>
      <c r="E50" s="62" t="str">
        <f t="shared" si="2"/>
        <v>BALEARES</v>
      </c>
      <c r="F50" s="62">
        <f t="shared" si="7"/>
        <v>147134</v>
      </c>
      <c r="G50" s="62">
        <f t="shared" si="8"/>
        <v>123733</v>
      </c>
    </row>
    <row r="51" spans="1:7" x14ac:dyDescent="0.25">
      <c r="A51" s="62" t="str">
        <f t="shared" si="3"/>
        <v>GIJON</v>
      </c>
      <c r="B51" s="63">
        <f t="shared" si="4"/>
        <v>167490</v>
      </c>
      <c r="C51" s="63">
        <f t="shared" si="5"/>
        <v>146505</v>
      </c>
      <c r="D51" s="63">
        <f t="shared" si="6"/>
        <v>12</v>
      </c>
      <c r="E51" s="62" t="str">
        <f t="shared" si="2"/>
        <v>MOTRIL</v>
      </c>
      <c r="F51" s="62">
        <f t="shared" si="7"/>
        <v>99107</v>
      </c>
      <c r="G51" s="62">
        <f t="shared" si="8"/>
        <v>129011</v>
      </c>
    </row>
    <row r="52" spans="1:7" x14ac:dyDescent="0.25">
      <c r="A52" s="62" t="str">
        <f t="shared" si="3"/>
        <v>HUELVA</v>
      </c>
      <c r="B52" s="63">
        <f t="shared" si="4"/>
        <v>781055</v>
      </c>
      <c r="C52" s="63">
        <f t="shared" si="5"/>
        <v>756255</v>
      </c>
      <c r="D52" s="63">
        <f t="shared" si="6"/>
        <v>6</v>
      </c>
      <c r="E52" s="62" t="str">
        <f t="shared" si="2"/>
        <v>CEUTA</v>
      </c>
      <c r="F52" s="62">
        <f t="shared" si="7"/>
        <v>86132</v>
      </c>
      <c r="G52" s="62">
        <f t="shared" si="8"/>
        <v>92104</v>
      </c>
    </row>
    <row r="53" spans="1:7" x14ac:dyDescent="0.25">
      <c r="A53" s="62" t="str">
        <f t="shared" si="3"/>
        <v>LAS PALMAS</v>
      </c>
      <c r="B53" s="63">
        <f t="shared" si="4"/>
        <v>392767</v>
      </c>
      <c r="C53" s="63">
        <f t="shared" si="5"/>
        <v>403509</v>
      </c>
      <c r="D53" s="63">
        <f t="shared" si="6"/>
        <v>10</v>
      </c>
      <c r="E53" s="62" t="str">
        <f t="shared" si="2"/>
        <v>SANTANDER</v>
      </c>
      <c r="F53" s="62">
        <f t="shared" si="7"/>
        <v>61791</v>
      </c>
      <c r="G53" s="62">
        <f t="shared" si="8"/>
        <v>38434</v>
      </c>
    </row>
    <row r="54" spans="1:7" x14ac:dyDescent="0.25">
      <c r="A54" s="62" t="str">
        <f t="shared" si="3"/>
        <v>MALAGA</v>
      </c>
      <c r="B54" s="63">
        <f t="shared" si="4"/>
        <v>2116</v>
      </c>
      <c r="C54" s="63">
        <f t="shared" si="5"/>
        <v>4320</v>
      </c>
      <c r="D54" s="63">
        <f t="shared" si="6"/>
        <v>25</v>
      </c>
      <c r="E54" s="62" t="str">
        <f t="shared" si="2"/>
        <v>AVILES</v>
      </c>
      <c r="F54" s="62">
        <f t="shared" si="7"/>
        <v>55592</v>
      </c>
      <c r="G54" s="62">
        <f t="shared" si="8"/>
        <v>59266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VILAGARCIA</v>
      </c>
      <c r="F55" s="62">
        <f t="shared" ref="F55:F65" si="9">LOOKUP(E55,$A$38:$A$65,$B$38:$B$65)</f>
        <v>47705</v>
      </c>
      <c r="G55" s="62">
        <f t="shared" si="8"/>
        <v>32166</v>
      </c>
    </row>
    <row r="56" spans="1:7" x14ac:dyDescent="0.25">
      <c r="A56" s="62" t="str">
        <f t="shared" si="3"/>
        <v>MELILLA</v>
      </c>
      <c r="B56" s="63">
        <f t="shared" si="4"/>
        <v>4466</v>
      </c>
      <c r="C56" s="63">
        <f t="shared" si="5"/>
        <v>5399</v>
      </c>
      <c r="D56" s="63">
        <f t="shared" si="6"/>
        <v>24</v>
      </c>
      <c r="E56" s="62" t="str">
        <f t="shared" si="2"/>
        <v>SEVILLA</v>
      </c>
      <c r="F56" s="62">
        <f t="shared" si="9"/>
        <v>44864</v>
      </c>
      <c r="G56" s="62">
        <f t="shared" si="8"/>
        <v>46804</v>
      </c>
    </row>
    <row r="57" spans="1:7" x14ac:dyDescent="0.25">
      <c r="A57" s="62" t="str">
        <f t="shared" si="3"/>
        <v>MOTRIL</v>
      </c>
      <c r="B57" s="63">
        <f t="shared" si="4"/>
        <v>99107</v>
      </c>
      <c r="C57" s="63">
        <f t="shared" si="5"/>
        <v>129011</v>
      </c>
      <c r="D57" s="63">
        <f t="shared" si="6"/>
        <v>14</v>
      </c>
      <c r="E57" s="62" t="str">
        <f t="shared" si="2"/>
        <v>FERROL-SAN CIBRAO</v>
      </c>
      <c r="F57" s="62">
        <f t="shared" si="9"/>
        <v>44473</v>
      </c>
      <c r="G57" s="62">
        <f t="shared" si="8"/>
        <v>68440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ALICANTE</v>
      </c>
      <c r="F58" s="62">
        <f t="shared" si="9"/>
        <v>10102</v>
      </c>
      <c r="G58" s="62">
        <f t="shared" si="8"/>
        <v>15073</v>
      </c>
    </row>
    <row r="59" spans="1:7" x14ac:dyDescent="0.25">
      <c r="A59" s="62" t="str">
        <f t="shared" si="3"/>
        <v>SANTA CRUZ DE TENERIFE</v>
      </c>
      <c r="B59" s="63">
        <f t="shared" si="4"/>
        <v>658160</v>
      </c>
      <c r="C59" s="63">
        <f t="shared" si="5"/>
        <v>867255</v>
      </c>
      <c r="D59" s="63">
        <f t="shared" si="6"/>
        <v>9</v>
      </c>
      <c r="E59" s="62" t="str">
        <f t="shared" si="2"/>
        <v>BAHIA DE CADIZ</v>
      </c>
      <c r="F59" s="62">
        <f t="shared" si="9"/>
        <v>7716</v>
      </c>
      <c r="G59" s="62">
        <f t="shared" si="8"/>
        <v>7406</v>
      </c>
    </row>
    <row r="60" spans="1:7" x14ac:dyDescent="0.25">
      <c r="A60" s="62" t="str">
        <f t="shared" si="3"/>
        <v>SANTANDER</v>
      </c>
      <c r="B60" s="63">
        <f t="shared" si="4"/>
        <v>61791</v>
      </c>
      <c r="C60" s="63">
        <f t="shared" si="5"/>
        <v>38434</v>
      </c>
      <c r="D60" s="63">
        <f t="shared" si="6"/>
        <v>16</v>
      </c>
      <c r="E60" s="62" t="str">
        <f t="shared" si="2"/>
        <v>VIGO</v>
      </c>
      <c r="F60" s="62">
        <f t="shared" si="9"/>
        <v>5362</v>
      </c>
      <c r="G60" s="62">
        <f t="shared" si="8"/>
        <v>5529</v>
      </c>
    </row>
    <row r="61" spans="1:7" x14ac:dyDescent="0.25">
      <c r="A61" s="62" t="str">
        <f t="shared" si="3"/>
        <v>SEVILLA</v>
      </c>
      <c r="B61" s="63">
        <f t="shared" si="4"/>
        <v>44864</v>
      </c>
      <c r="C61" s="63">
        <f t="shared" si="5"/>
        <v>46804</v>
      </c>
      <c r="D61" s="63">
        <f t="shared" si="6"/>
        <v>19</v>
      </c>
      <c r="E61" s="62" t="str">
        <f t="shared" si="2"/>
        <v>MELILLA</v>
      </c>
      <c r="F61" s="62">
        <f t="shared" si="9"/>
        <v>4466</v>
      </c>
      <c r="G61" s="62">
        <f t="shared" si="8"/>
        <v>5399</v>
      </c>
    </row>
    <row r="62" spans="1:7" x14ac:dyDescent="0.25">
      <c r="A62" s="62" t="str">
        <f t="shared" si="3"/>
        <v>TARRAGONA</v>
      </c>
      <c r="B62" s="63">
        <f t="shared" si="4"/>
        <v>1751430</v>
      </c>
      <c r="C62" s="63">
        <f t="shared" si="5"/>
        <v>1400347</v>
      </c>
      <c r="D62" s="63">
        <f t="shared" si="6"/>
        <v>2</v>
      </c>
      <c r="E62" s="62" t="str">
        <f t="shared" si="2"/>
        <v>MALAGA</v>
      </c>
      <c r="F62" s="62">
        <f t="shared" si="9"/>
        <v>2116</v>
      </c>
      <c r="G62" s="62">
        <f t="shared" si="8"/>
        <v>4320</v>
      </c>
    </row>
    <row r="63" spans="1:7" x14ac:dyDescent="0.25">
      <c r="A63" s="62" t="str">
        <f t="shared" si="3"/>
        <v>VALENCIA</v>
      </c>
      <c r="B63" s="63">
        <f t="shared" si="4"/>
        <v>385595</v>
      </c>
      <c r="C63" s="63">
        <f t="shared" si="5"/>
        <v>143683</v>
      </c>
      <c r="D63" s="63">
        <f t="shared" si="6"/>
        <v>11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5362</v>
      </c>
      <c r="C64" s="63">
        <f t="shared" si="5"/>
        <v>5529</v>
      </c>
      <c r="D64" s="63">
        <f t="shared" si="6"/>
        <v>23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47705</v>
      </c>
      <c r="C65" s="63">
        <f t="shared" si="5"/>
        <v>32166</v>
      </c>
      <c r="D65" s="63">
        <f t="shared" si="6"/>
        <v>18</v>
      </c>
      <c r="E65" s="62" t="str">
        <f t="shared" si="2"/>
        <v>ALMERIA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377049</v>
      </c>
      <c r="C7" s="19">
        <v>339125</v>
      </c>
      <c r="D7" s="19">
        <v>377049</v>
      </c>
      <c r="E7" s="19">
        <v>339125</v>
      </c>
      <c r="F7" s="10">
        <f>((E7*100)/D7)-100</f>
        <v>-10.058109158226117</v>
      </c>
      <c r="G7" s="1"/>
      <c r="H7" s="1"/>
      <c r="I7" s="1"/>
    </row>
    <row r="8" spans="1:12" x14ac:dyDescent="0.25">
      <c r="A8" s="11" t="s">
        <v>42</v>
      </c>
      <c r="B8" s="20">
        <v>170494</v>
      </c>
      <c r="C8" s="20">
        <v>192786</v>
      </c>
      <c r="D8" s="20">
        <v>170494</v>
      </c>
      <c r="E8" s="20">
        <v>192786</v>
      </c>
      <c r="F8" s="13">
        <f t="shared" ref="F8:F35" si="0">((E8*100)/D8)-100</f>
        <v>13.07494691895316</v>
      </c>
      <c r="G8" s="1"/>
      <c r="H8" s="1"/>
      <c r="I8" s="1"/>
    </row>
    <row r="9" spans="1:12" x14ac:dyDescent="0.25">
      <c r="A9" s="8" t="s">
        <v>43</v>
      </c>
      <c r="B9" s="19">
        <v>490689</v>
      </c>
      <c r="C9" s="19">
        <v>385444</v>
      </c>
      <c r="D9" s="19">
        <v>490689</v>
      </c>
      <c r="E9" s="19">
        <v>385444</v>
      </c>
      <c r="F9" s="10">
        <f t="shared" si="0"/>
        <v>-21.448412334492929</v>
      </c>
      <c r="G9" s="1"/>
      <c r="H9" s="1"/>
      <c r="I9" s="1"/>
    </row>
    <row r="10" spans="1:12" x14ac:dyDescent="0.25">
      <c r="A10" s="11" t="s">
        <v>44</v>
      </c>
      <c r="B10" s="20">
        <v>364410</v>
      </c>
      <c r="C10" s="20">
        <v>253100</v>
      </c>
      <c r="D10" s="20">
        <v>364410</v>
      </c>
      <c r="E10" s="20">
        <v>253100</v>
      </c>
      <c r="F10" s="13">
        <f t="shared" si="0"/>
        <v>-30.545264948821384</v>
      </c>
      <c r="G10" s="1"/>
      <c r="H10" s="1"/>
      <c r="I10" s="1"/>
    </row>
    <row r="11" spans="1:12" x14ac:dyDescent="0.25">
      <c r="A11" s="8" t="s">
        <v>45</v>
      </c>
      <c r="B11" s="19">
        <v>262243</v>
      </c>
      <c r="C11" s="19">
        <v>263029</v>
      </c>
      <c r="D11" s="19">
        <v>262243</v>
      </c>
      <c r="E11" s="19">
        <v>263029</v>
      </c>
      <c r="F11" s="10">
        <f t="shared" si="0"/>
        <v>0.29972201355231221</v>
      </c>
      <c r="G11" s="1"/>
      <c r="H11" s="1"/>
      <c r="I11" s="1"/>
    </row>
    <row r="12" spans="1:12" x14ac:dyDescent="0.25">
      <c r="A12" s="11" t="s">
        <v>46</v>
      </c>
      <c r="B12" s="20">
        <v>289056</v>
      </c>
      <c r="C12" s="20">
        <v>201094</v>
      </c>
      <c r="D12" s="20">
        <v>289056</v>
      </c>
      <c r="E12" s="20">
        <v>201094</v>
      </c>
      <c r="F12" s="13">
        <f t="shared" si="0"/>
        <v>-30.430781578656038</v>
      </c>
      <c r="G12" s="1"/>
      <c r="H12" s="1"/>
      <c r="I12" s="1"/>
    </row>
    <row r="13" spans="1:12" x14ac:dyDescent="0.25">
      <c r="A13" s="8" t="s">
        <v>47</v>
      </c>
      <c r="B13" s="19">
        <v>181651</v>
      </c>
      <c r="C13" s="19">
        <v>201900</v>
      </c>
      <c r="D13" s="19">
        <v>181651</v>
      </c>
      <c r="E13" s="19">
        <v>201900</v>
      </c>
      <c r="F13" s="10">
        <f t="shared" si="0"/>
        <v>11.147199850262311</v>
      </c>
      <c r="G13" s="1"/>
      <c r="H13" s="1"/>
      <c r="I13" s="1"/>
    </row>
    <row r="14" spans="1:12" x14ac:dyDescent="0.25">
      <c r="A14" s="11" t="s">
        <v>48</v>
      </c>
      <c r="B14" s="20">
        <v>333779</v>
      </c>
      <c r="C14" s="20">
        <v>356547</v>
      </c>
      <c r="D14" s="20">
        <v>333779</v>
      </c>
      <c r="E14" s="20">
        <v>356547</v>
      </c>
      <c r="F14" s="13">
        <f t="shared" si="0"/>
        <v>6.8212799487085789</v>
      </c>
      <c r="G14" s="1"/>
      <c r="H14" s="1"/>
      <c r="I14" s="1"/>
    </row>
    <row r="15" spans="1:12" x14ac:dyDescent="0.25">
      <c r="A15" s="8" t="s">
        <v>49</v>
      </c>
      <c r="B15" s="19">
        <v>303066</v>
      </c>
      <c r="C15" s="19">
        <v>304705</v>
      </c>
      <c r="D15" s="19">
        <v>303066</v>
      </c>
      <c r="E15" s="19">
        <v>304705</v>
      </c>
      <c r="F15" s="10">
        <f t="shared" si="0"/>
        <v>0.54080629301867589</v>
      </c>
      <c r="G15" s="1"/>
      <c r="H15" s="1"/>
      <c r="I15" s="1"/>
    </row>
    <row r="16" spans="1:12" x14ac:dyDescent="0.25">
      <c r="A16" s="11" t="s">
        <v>50</v>
      </c>
      <c r="B16" s="20">
        <v>491572</v>
      </c>
      <c r="C16" s="20">
        <v>391848</v>
      </c>
      <c r="D16" s="20">
        <v>491572</v>
      </c>
      <c r="E16" s="20">
        <v>391848</v>
      </c>
      <c r="F16" s="13">
        <f t="shared" si="0"/>
        <v>-20.286753517287394</v>
      </c>
      <c r="G16" s="1"/>
      <c r="H16" s="1"/>
      <c r="I16" s="1"/>
    </row>
    <row r="17" spans="1:9" x14ac:dyDescent="0.25">
      <c r="A17" s="8" t="s">
        <v>51</v>
      </c>
      <c r="B17" s="19">
        <v>206115</v>
      </c>
      <c r="C17" s="19">
        <v>328544</v>
      </c>
      <c r="D17" s="19">
        <v>206115</v>
      </c>
      <c r="E17" s="19">
        <v>328544</v>
      </c>
      <c r="F17" s="10">
        <f t="shared" si="0"/>
        <v>59.39839410038087</v>
      </c>
      <c r="G17" s="1"/>
      <c r="H17" s="1"/>
      <c r="I17" s="1"/>
    </row>
    <row r="18" spans="1:9" x14ac:dyDescent="0.25">
      <c r="A18" s="11" t="s">
        <v>52</v>
      </c>
      <c r="B18" s="20">
        <v>4863</v>
      </c>
      <c r="C18" s="20">
        <v>4504</v>
      </c>
      <c r="D18" s="20">
        <v>4863</v>
      </c>
      <c r="E18" s="20">
        <v>4504</v>
      </c>
      <c r="F18" s="13">
        <f t="shared" si="0"/>
        <v>-7.3822743162656792</v>
      </c>
      <c r="G18" s="1"/>
      <c r="H18" s="1"/>
      <c r="I18" s="1"/>
    </row>
    <row r="19" spans="1:9" x14ac:dyDescent="0.25">
      <c r="A19" s="8" t="s">
        <v>53</v>
      </c>
      <c r="B19" s="19">
        <v>806030</v>
      </c>
      <c r="C19" s="19">
        <v>655474</v>
      </c>
      <c r="D19" s="19">
        <v>806030</v>
      </c>
      <c r="E19" s="19">
        <v>655474</v>
      </c>
      <c r="F19" s="10">
        <f t="shared" si="0"/>
        <v>-18.678709229185017</v>
      </c>
      <c r="G19" s="1"/>
      <c r="H19" s="1"/>
      <c r="I19" s="1"/>
    </row>
    <row r="20" spans="1:9" x14ac:dyDescent="0.25">
      <c r="A20" s="11" t="s">
        <v>54</v>
      </c>
      <c r="B20" s="20">
        <v>1820113</v>
      </c>
      <c r="C20" s="20">
        <v>1186797</v>
      </c>
      <c r="D20" s="20">
        <v>1820113</v>
      </c>
      <c r="E20" s="20">
        <v>1186797</v>
      </c>
      <c r="F20" s="13">
        <f t="shared" si="0"/>
        <v>-34.795422042477583</v>
      </c>
      <c r="G20" s="1"/>
      <c r="H20" s="1"/>
      <c r="I20" s="1"/>
    </row>
    <row r="21" spans="1:9" x14ac:dyDescent="0.25">
      <c r="A21" s="8" t="s">
        <v>55</v>
      </c>
      <c r="B21" s="19">
        <v>404269</v>
      </c>
      <c r="C21" s="19">
        <v>320369</v>
      </c>
      <c r="D21" s="19">
        <v>404269</v>
      </c>
      <c r="E21" s="19">
        <v>320369</v>
      </c>
      <c r="F21" s="10">
        <f t="shared" si="0"/>
        <v>-20.753508183907243</v>
      </c>
      <c r="G21" s="1"/>
      <c r="H21" s="1"/>
      <c r="I21" s="1"/>
    </row>
    <row r="22" spans="1:9" x14ac:dyDescent="0.25">
      <c r="A22" s="11" t="s">
        <v>56</v>
      </c>
      <c r="B22" s="20">
        <v>113316</v>
      </c>
      <c r="C22" s="20">
        <v>135589</v>
      </c>
      <c r="D22" s="20">
        <v>113316</v>
      </c>
      <c r="E22" s="20">
        <v>135589</v>
      </c>
      <c r="F22" s="13">
        <f t="shared" si="0"/>
        <v>19.65565321755092</v>
      </c>
      <c r="G22" s="1"/>
      <c r="H22" s="1"/>
      <c r="I22" s="1"/>
    </row>
    <row r="23" spans="1:9" x14ac:dyDescent="0.25">
      <c r="A23" s="8" t="s">
        <v>57</v>
      </c>
      <c r="B23" s="19">
        <v>148966</v>
      </c>
      <c r="C23" s="19">
        <v>83745</v>
      </c>
      <c r="D23" s="19">
        <v>148966</v>
      </c>
      <c r="E23" s="19">
        <v>83745</v>
      </c>
      <c r="F23" s="10">
        <f t="shared" si="0"/>
        <v>-43.782473853093997</v>
      </c>
      <c r="G23" s="1"/>
      <c r="H23" s="1"/>
      <c r="I23" s="1"/>
    </row>
    <row r="24" spans="1:9" x14ac:dyDescent="0.25">
      <c r="A24" s="11" t="s">
        <v>58</v>
      </c>
      <c r="B24" s="20">
        <v>61575</v>
      </c>
      <c r="C24" s="20">
        <v>84690</v>
      </c>
      <c r="D24" s="20">
        <v>61575</v>
      </c>
      <c r="E24" s="20">
        <v>84690</v>
      </c>
      <c r="F24" s="13">
        <f t="shared" si="0"/>
        <v>37.539585870889169</v>
      </c>
      <c r="G24" s="1"/>
      <c r="H24" s="1"/>
      <c r="I24" s="1"/>
    </row>
    <row r="25" spans="1:9" x14ac:dyDescent="0.25">
      <c r="A25" s="8" t="s">
        <v>59</v>
      </c>
      <c r="B25" s="19">
        <v>2953</v>
      </c>
      <c r="C25" s="19">
        <v>1938</v>
      </c>
      <c r="D25" s="19">
        <v>2953</v>
      </c>
      <c r="E25" s="19">
        <v>1938</v>
      </c>
      <c r="F25" s="10">
        <f t="shared" si="0"/>
        <v>-34.371825262444972</v>
      </c>
      <c r="G25" s="1"/>
      <c r="H25" s="1"/>
      <c r="I25" s="1"/>
    </row>
    <row r="26" spans="1:9" x14ac:dyDescent="0.25">
      <c r="A26" s="11" t="s">
        <v>60</v>
      </c>
      <c r="B26" s="20">
        <v>56479</v>
      </c>
      <c r="C26" s="20">
        <v>80580</v>
      </c>
      <c r="D26" s="20">
        <v>56479</v>
      </c>
      <c r="E26" s="20">
        <v>80580</v>
      </c>
      <c r="F26" s="13">
        <f t="shared" si="0"/>
        <v>42.672497742523774</v>
      </c>
      <c r="G26" s="1"/>
      <c r="H26" s="1"/>
      <c r="I26" s="1"/>
    </row>
    <row r="27" spans="1:9" x14ac:dyDescent="0.25">
      <c r="A27" s="8" t="s">
        <v>61</v>
      </c>
      <c r="B27" s="19">
        <v>259115</v>
      </c>
      <c r="C27" s="19">
        <v>101678</v>
      </c>
      <c r="D27" s="19">
        <v>259115</v>
      </c>
      <c r="E27" s="19">
        <v>101678</v>
      </c>
      <c r="F27" s="10">
        <f t="shared" si="0"/>
        <v>-60.759508326418775</v>
      </c>
      <c r="G27" s="1"/>
      <c r="H27" s="1"/>
      <c r="I27" s="1"/>
    </row>
    <row r="28" spans="1:9" x14ac:dyDescent="0.25">
      <c r="A28" s="11" t="s">
        <v>62</v>
      </c>
      <c r="B28" s="20">
        <v>104909</v>
      </c>
      <c r="C28" s="20">
        <v>90194</v>
      </c>
      <c r="D28" s="20">
        <v>104909</v>
      </c>
      <c r="E28" s="20">
        <v>90194</v>
      </c>
      <c r="F28" s="13">
        <f t="shared" si="0"/>
        <v>-14.026441963987835</v>
      </c>
      <c r="G28" s="1"/>
      <c r="H28" s="1"/>
      <c r="I28" s="1"/>
    </row>
    <row r="29" spans="1:9" x14ac:dyDescent="0.25">
      <c r="A29" s="8" t="s">
        <v>63</v>
      </c>
      <c r="B29" s="19">
        <v>332637</v>
      </c>
      <c r="C29" s="19">
        <v>289229</v>
      </c>
      <c r="D29" s="19">
        <v>332637</v>
      </c>
      <c r="E29" s="19">
        <v>289229</v>
      </c>
      <c r="F29" s="10">
        <f t="shared" si="0"/>
        <v>-13.049660741288548</v>
      </c>
      <c r="G29" s="1"/>
      <c r="H29" s="1"/>
      <c r="I29" s="1"/>
    </row>
    <row r="30" spans="1:9" x14ac:dyDescent="0.25">
      <c r="A30" s="11" t="s">
        <v>64</v>
      </c>
      <c r="B30" s="20">
        <v>245070</v>
      </c>
      <c r="C30" s="20">
        <v>239917</v>
      </c>
      <c r="D30" s="20">
        <v>245070</v>
      </c>
      <c r="E30" s="20">
        <v>239917</v>
      </c>
      <c r="F30" s="13">
        <f t="shared" si="0"/>
        <v>-2.1026645448239236</v>
      </c>
      <c r="G30" s="1"/>
      <c r="H30" s="1"/>
      <c r="I30" s="1"/>
    </row>
    <row r="31" spans="1:9" x14ac:dyDescent="0.25">
      <c r="A31" s="8" t="s">
        <v>65</v>
      </c>
      <c r="B31" s="19">
        <v>973108</v>
      </c>
      <c r="C31" s="19">
        <v>1395457</v>
      </c>
      <c r="D31" s="19">
        <v>973108</v>
      </c>
      <c r="E31" s="19">
        <v>1395457</v>
      </c>
      <c r="F31" s="10">
        <f t="shared" si="0"/>
        <v>43.40206842405982</v>
      </c>
      <c r="G31" s="1"/>
      <c r="H31" s="1"/>
      <c r="I31" s="1"/>
    </row>
    <row r="32" spans="1:9" x14ac:dyDescent="0.25">
      <c r="A32" s="11" t="s">
        <v>66</v>
      </c>
      <c r="B32" s="20">
        <v>544082</v>
      </c>
      <c r="C32" s="20">
        <v>502206</v>
      </c>
      <c r="D32" s="20">
        <v>544082</v>
      </c>
      <c r="E32" s="20">
        <v>502206</v>
      </c>
      <c r="F32" s="13">
        <f t="shared" si="0"/>
        <v>-7.6966339632628973</v>
      </c>
      <c r="G32" s="1"/>
      <c r="H32" s="1"/>
      <c r="I32" s="1"/>
    </row>
    <row r="33" spans="1:9" x14ac:dyDescent="0.25">
      <c r="A33" s="8" t="s">
        <v>67</v>
      </c>
      <c r="B33" s="19">
        <v>52442</v>
      </c>
      <c r="C33" s="19">
        <v>49518</v>
      </c>
      <c r="D33" s="19">
        <v>52442</v>
      </c>
      <c r="E33" s="19">
        <v>49518</v>
      </c>
      <c r="F33" s="10">
        <f t="shared" si="0"/>
        <v>-5.5756836123717619</v>
      </c>
      <c r="G33" s="1"/>
      <c r="H33" s="1"/>
      <c r="I33" s="1"/>
    </row>
    <row r="34" spans="1:9" x14ac:dyDescent="0.25">
      <c r="A34" s="11" t="s">
        <v>68</v>
      </c>
      <c r="B34" s="20">
        <v>59126</v>
      </c>
      <c r="C34" s="20">
        <v>40013</v>
      </c>
      <c r="D34" s="20">
        <v>59126</v>
      </c>
      <c r="E34" s="20">
        <v>40013</v>
      </c>
      <c r="F34" s="13">
        <f t="shared" si="0"/>
        <v>-32.325880323377191</v>
      </c>
      <c r="G34" s="1"/>
      <c r="H34" s="1"/>
      <c r="I34" s="1"/>
    </row>
    <row r="35" spans="1:9" x14ac:dyDescent="0.25">
      <c r="A35" s="14" t="s">
        <v>69</v>
      </c>
      <c r="B35" s="15">
        <f>SUM(B7:B34)</f>
        <v>9459177</v>
      </c>
      <c r="C35" s="15">
        <f t="shared" ref="C35:E35" si="1">SUM(C7:C34)</f>
        <v>8480020</v>
      </c>
      <c r="D35" s="15">
        <f t="shared" si="1"/>
        <v>9459177</v>
      </c>
      <c r="E35" s="15">
        <f t="shared" si="1"/>
        <v>8480020</v>
      </c>
      <c r="F35" s="16">
        <f t="shared" si="0"/>
        <v>-10.351397378440012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339125</v>
      </c>
      <c r="C38" s="41">
        <f>D7</f>
        <v>377049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TARRAGONA</v>
      </c>
      <c r="F38" s="42">
        <f>LOOKUP(E38,$A$38:$A$65,$B$38:$B$65)</f>
        <v>1395457</v>
      </c>
      <c r="G38" s="42">
        <f>LOOKUP(E38,$A$38:$A$65,$C$38:$C$65)</f>
        <v>973108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192786</v>
      </c>
      <c r="C39" s="41">
        <f t="shared" ref="C39:C65" si="5">D8</f>
        <v>170494</v>
      </c>
      <c r="D39" s="41">
        <f t="shared" ref="D39:D65" si="6">_xlfn.RANK.EQ(B39,$B$38:$B$65)+COUNTIF($B$38:$B$65,B39)-1</f>
        <v>18</v>
      </c>
      <c r="E39" s="42" t="str">
        <f t="shared" si="2"/>
        <v>GIJON</v>
      </c>
      <c r="F39" s="42">
        <f t="shared" ref="F39:F54" si="7">LOOKUP(E39,$A$38:$A$65,$B$38:$B$65)</f>
        <v>1186797</v>
      </c>
      <c r="G39" s="42">
        <f t="shared" ref="G39:G65" si="8">LOOKUP(E39,$A$38:$A$65,$C$38:$C$65)</f>
        <v>1820113</v>
      </c>
    </row>
    <row r="40" spans="1:9" x14ac:dyDescent="0.25">
      <c r="A40" s="42" t="str">
        <f t="shared" si="3"/>
        <v>ALMERIA</v>
      </c>
      <c r="B40" s="41">
        <f t="shared" si="4"/>
        <v>385444</v>
      </c>
      <c r="C40" s="41">
        <f t="shared" si="5"/>
        <v>490689</v>
      </c>
      <c r="D40" s="41">
        <f t="shared" si="6"/>
        <v>6</v>
      </c>
      <c r="E40" s="42" t="str">
        <f t="shared" si="2"/>
        <v>FERROL-SAN CIBRAO</v>
      </c>
      <c r="F40" s="42">
        <f t="shared" si="7"/>
        <v>655474</v>
      </c>
      <c r="G40" s="42">
        <f t="shared" si="8"/>
        <v>806030</v>
      </c>
    </row>
    <row r="41" spans="1:9" x14ac:dyDescent="0.25">
      <c r="A41" s="42" t="str">
        <f t="shared" si="3"/>
        <v>AVILES</v>
      </c>
      <c r="B41" s="41">
        <f t="shared" si="4"/>
        <v>253100</v>
      </c>
      <c r="C41" s="41">
        <f t="shared" si="5"/>
        <v>364410</v>
      </c>
      <c r="D41" s="41">
        <f t="shared" si="6"/>
        <v>14</v>
      </c>
      <c r="E41" s="42" t="str">
        <f t="shared" si="2"/>
        <v>VALENCIA</v>
      </c>
      <c r="F41" s="42">
        <f t="shared" si="7"/>
        <v>502206</v>
      </c>
      <c r="G41" s="42">
        <f t="shared" si="8"/>
        <v>544082</v>
      </c>
    </row>
    <row r="42" spans="1:9" x14ac:dyDescent="0.25">
      <c r="A42" s="42" t="str">
        <f t="shared" si="3"/>
        <v>BAHIA DE ALGECIRAS</v>
      </c>
      <c r="B42" s="41">
        <f t="shared" si="4"/>
        <v>263029</v>
      </c>
      <c r="C42" s="41">
        <f t="shared" si="5"/>
        <v>262243</v>
      </c>
      <c r="D42" s="41">
        <f t="shared" si="6"/>
        <v>13</v>
      </c>
      <c r="E42" s="42" t="str">
        <f t="shared" si="2"/>
        <v>CARTAGENA</v>
      </c>
      <c r="F42" s="42">
        <f t="shared" si="7"/>
        <v>391848</v>
      </c>
      <c r="G42" s="42">
        <f t="shared" si="8"/>
        <v>491572</v>
      </c>
    </row>
    <row r="43" spans="1:9" x14ac:dyDescent="0.25">
      <c r="A43" s="42" t="str">
        <f t="shared" si="3"/>
        <v>BAHIA DE CADIZ</v>
      </c>
      <c r="B43" s="41">
        <f t="shared" si="4"/>
        <v>201094</v>
      </c>
      <c r="C43" s="41">
        <f t="shared" si="5"/>
        <v>289056</v>
      </c>
      <c r="D43" s="41">
        <f t="shared" si="6"/>
        <v>17</v>
      </c>
      <c r="E43" s="42" t="str">
        <f t="shared" si="2"/>
        <v>ALMERIA</v>
      </c>
      <c r="F43" s="42">
        <f t="shared" si="7"/>
        <v>385444</v>
      </c>
      <c r="G43" s="42">
        <f t="shared" si="8"/>
        <v>490689</v>
      </c>
    </row>
    <row r="44" spans="1:9" x14ac:dyDescent="0.25">
      <c r="A44" s="42" t="str">
        <f t="shared" si="3"/>
        <v>BALEARES</v>
      </c>
      <c r="B44" s="41">
        <f t="shared" si="4"/>
        <v>201900</v>
      </c>
      <c r="C44" s="41">
        <f t="shared" si="5"/>
        <v>181651</v>
      </c>
      <c r="D44" s="41">
        <f t="shared" si="6"/>
        <v>16</v>
      </c>
      <c r="E44" s="42" t="str">
        <f t="shared" si="2"/>
        <v>BARCELONA</v>
      </c>
      <c r="F44" s="42">
        <f t="shared" si="7"/>
        <v>356547</v>
      </c>
      <c r="G44" s="42">
        <f t="shared" si="8"/>
        <v>333779</v>
      </c>
    </row>
    <row r="45" spans="1:9" x14ac:dyDescent="0.25">
      <c r="A45" s="42" t="str">
        <f t="shared" si="3"/>
        <v>BARCELONA</v>
      </c>
      <c r="B45" s="41">
        <f t="shared" si="4"/>
        <v>356547</v>
      </c>
      <c r="C45" s="41">
        <f t="shared" si="5"/>
        <v>333779</v>
      </c>
      <c r="D45" s="41">
        <f t="shared" si="6"/>
        <v>7</v>
      </c>
      <c r="E45" s="42" t="str">
        <f t="shared" si="2"/>
        <v>A CORUÑA</v>
      </c>
      <c r="F45" s="42">
        <f t="shared" si="7"/>
        <v>339125</v>
      </c>
      <c r="G45" s="42">
        <f t="shared" si="8"/>
        <v>377049</v>
      </c>
    </row>
    <row r="46" spans="1:9" x14ac:dyDescent="0.25">
      <c r="A46" s="42" t="str">
        <f t="shared" si="3"/>
        <v>BILBAO</v>
      </c>
      <c r="B46" s="41">
        <f t="shared" si="4"/>
        <v>304705</v>
      </c>
      <c r="C46" s="41">
        <f t="shared" si="5"/>
        <v>303066</v>
      </c>
      <c r="D46" s="41">
        <f t="shared" si="6"/>
        <v>11</v>
      </c>
      <c r="E46" s="42" t="str">
        <f t="shared" si="2"/>
        <v>CASTELLON</v>
      </c>
      <c r="F46" s="42">
        <f t="shared" si="7"/>
        <v>328544</v>
      </c>
      <c r="G46" s="42">
        <f t="shared" si="8"/>
        <v>206115</v>
      </c>
    </row>
    <row r="47" spans="1:9" x14ac:dyDescent="0.25">
      <c r="A47" s="42" t="str">
        <f t="shared" si="3"/>
        <v>CARTAGENA</v>
      </c>
      <c r="B47" s="41">
        <f t="shared" si="4"/>
        <v>391848</v>
      </c>
      <c r="C47" s="41">
        <f t="shared" si="5"/>
        <v>491572</v>
      </c>
      <c r="D47" s="41">
        <f t="shared" si="6"/>
        <v>5</v>
      </c>
      <c r="E47" s="42" t="str">
        <f t="shared" si="2"/>
        <v>HUELVA</v>
      </c>
      <c r="F47" s="42">
        <f t="shared" si="7"/>
        <v>320369</v>
      </c>
      <c r="G47" s="42">
        <f t="shared" si="8"/>
        <v>404269</v>
      </c>
    </row>
    <row r="48" spans="1:9" x14ac:dyDescent="0.25">
      <c r="A48" s="42" t="str">
        <f t="shared" si="3"/>
        <v>CASTELLON</v>
      </c>
      <c r="B48" s="41">
        <f t="shared" si="4"/>
        <v>328544</v>
      </c>
      <c r="C48" s="41">
        <f t="shared" si="5"/>
        <v>206115</v>
      </c>
      <c r="D48" s="41">
        <f t="shared" si="6"/>
        <v>9</v>
      </c>
      <c r="E48" s="42" t="str">
        <f t="shared" si="2"/>
        <v>BILBAO</v>
      </c>
      <c r="F48" s="42">
        <f t="shared" si="7"/>
        <v>304705</v>
      </c>
      <c r="G48" s="42">
        <f t="shared" si="8"/>
        <v>303066</v>
      </c>
    </row>
    <row r="49" spans="1:7" x14ac:dyDescent="0.25">
      <c r="A49" s="42" t="str">
        <f t="shared" si="3"/>
        <v>CEUTA</v>
      </c>
      <c r="B49" s="41">
        <f t="shared" si="4"/>
        <v>4504</v>
      </c>
      <c r="C49" s="41">
        <f t="shared" si="5"/>
        <v>4863</v>
      </c>
      <c r="D49" s="41">
        <f t="shared" si="6"/>
        <v>27</v>
      </c>
      <c r="E49" s="42" t="str">
        <f t="shared" si="2"/>
        <v>SANTANDER</v>
      </c>
      <c r="F49" s="42">
        <f t="shared" si="7"/>
        <v>289229</v>
      </c>
      <c r="G49" s="42">
        <f t="shared" si="8"/>
        <v>332637</v>
      </c>
    </row>
    <row r="50" spans="1:7" x14ac:dyDescent="0.25">
      <c r="A50" s="42" t="str">
        <f t="shared" si="3"/>
        <v>FERROL-SAN CIBRAO</v>
      </c>
      <c r="B50" s="41">
        <f t="shared" si="4"/>
        <v>655474</v>
      </c>
      <c r="C50" s="41">
        <f t="shared" si="5"/>
        <v>806030</v>
      </c>
      <c r="D50" s="41">
        <f t="shared" si="6"/>
        <v>3</v>
      </c>
      <c r="E50" s="42" t="str">
        <f t="shared" si="2"/>
        <v>BAHIA DE ALGECIRAS</v>
      </c>
      <c r="F50" s="42">
        <f t="shared" si="7"/>
        <v>263029</v>
      </c>
      <c r="G50" s="42">
        <f t="shared" si="8"/>
        <v>262243</v>
      </c>
    </row>
    <row r="51" spans="1:7" x14ac:dyDescent="0.25">
      <c r="A51" s="42" t="str">
        <f t="shared" si="3"/>
        <v>GIJON</v>
      </c>
      <c r="B51" s="41">
        <f t="shared" si="4"/>
        <v>1186797</v>
      </c>
      <c r="C51" s="41">
        <f t="shared" si="5"/>
        <v>1820113</v>
      </c>
      <c r="D51" s="41">
        <f t="shared" si="6"/>
        <v>2</v>
      </c>
      <c r="E51" s="42" t="str">
        <f t="shared" si="2"/>
        <v>AVILES</v>
      </c>
      <c r="F51" s="42">
        <f t="shared" si="7"/>
        <v>253100</v>
      </c>
      <c r="G51" s="42">
        <f t="shared" si="8"/>
        <v>364410</v>
      </c>
    </row>
    <row r="52" spans="1:7" x14ac:dyDescent="0.25">
      <c r="A52" s="42" t="str">
        <f t="shared" si="3"/>
        <v>HUELVA</v>
      </c>
      <c r="B52" s="41">
        <f t="shared" si="4"/>
        <v>320369</v>
      </c>
      <c r="C52" s="41">
        <f t="shared" si="5"/>
        <v>404269</v>
      </c>
      <c r="D52" s="41">
        <f t="shared" si="6"/>
        <v>10</v>
      </c>
      <c r="E52" s="42" t="str">
        <f t="shared" si="2"/>
        <v>SEVILLA</v>
      </c>
      <c r="F52" s="42">
        <f t="shared" si="7"/>
        <v>239917</v>
      </c>
      <c r="G52" s="42">
        <f t="shared" si="8"/>
        <v>245070</v>
      </c>
    </row>
    <row r="53" spans="1:7" x14ac:dyDescent="0.25">
      <c r="A53" s="42" t="str">
        <f t="shared" si="3"/>
        <v>LAS PALMAS</v>
      </c>
      <c r="B53" s="41">
        <f t="shared" si="4"/>
        <v>135589</v>
      </c>
      <c r="C53" s="41">
        <f t="shared" si="5"/>
        <v>113316</v>
      </c>
      <c r="D53" s="41">
        <f t="shared" si="6"/>
        <v>19</v>
      </c>
      <c r="E53" s="42" t="str">
        <f t="shared" si="2"/>
        <v>BALEARES</v>
      </c>
      <c r="F53" s="42">
        <f t="shared" si="7"/>
        <v>201900</v>
      </c>
      <c r="G53" s="42">
        <f t="shared" si="8"/>
        <v>181651</v>
      </c>
    </row>
    <row r="54" spans="1:7" x14ac:dyDescent="0.25">
      <c r="A54" s="42" t="str">
        <f t="shared" si="3"/>
        <v>MALAGA</v>
      </c>
      <c r="B54" s="41">
        <f t="shared" si="4"/>
        <v>83745</v>
      </c>
      <c r="C54" s="41">
        <f t="shared" si="5"/>
        <v>148966</v>
      </c>
      <c r="D54" s="41">
        <f t="shared" si="6"/>
        <v>23</v>
      </c>
      <c r="E54" s="42" t="str">
        <f t="shared" si="2"/>
        <v>BAHIA DE CADIZ</v>
      </c>
      <c r="F54" s="42">
        <f t="shared" si="7"/>
        <v>201094</v>
      </c>
      <c r="G54" s="42">
        <f t="shared" si="8"/>
        <v>289056</v>
      </c>
    </row>
    <row r="55" spans="1:7" x14ac:dyDescent="0.25">
      <c r="A55" s="42" t="str">
        <f t="shared" si="3"/>
        <v>MARIN Y RIA DE PONTEVEDRA</v>
      </c>
      <c r="B55" s="41">
        <f t="shared" si="4"/>
        <v>84690</v>
      </c>
      <c r="C55" s="41">
        <f t="shared" si="5"/>
        <v>61575</v>
      </c>
      <c r="D55" s="41">
        <f t="shared" si="6"/>
        <v>22</v>
      </c>
      <c r="E55" s="42" t="str">
        <f t="shared" si="2"/>
        <v>ALICANTE</v>
      </c>
      <c r="F55" s="42">
        <f t="shared" ref="F55:F65" si="9">LOOKUP(E55,$A$38:$A$65,$B$38:$B$65)</f>
        <v>192786</v>
      </c>
      <c r="G55" s="42">
        <f t="shared" si="8"/>
        <v>170494</v>
      </c>
    </row>
    <row r="56" spans="1:7" x14ac:dyDescent="0.25">
      <c r="A56" s="42" t="str">
        <f t="shared" si="3"/>
        <v>MELILLA</v>
      </c>
      <c r="B56" s="41">
        <f t="shared" si="4"/>
        <v>1938</v>
      </c>
      <c r="C56" s="41">
        <f t="shared" si="5"/>
        <v>2953</v>
      </c>
      <c r="D56" s="41">
        <f t="shared" si="6"/>
        <v>28</v>
      </c>
      <c r="E56" s="42" t="str">
        <f t="shared" si="2"/>
        <v>LAS PALMAS</v>
      </c>
      <c r="F56" s="42">
        <f t="shared" si="9"/>
        <v>135589</v>
      </c>
      <c r="G56" s="42">
        <f t="shared" si="8"/>
        <v>113316</v>
      </c>
    </row>
    <row r="57" spans="1:7" x14ac:dyDescent="0.25">
      <c r="A57" s="42" t="str">
        <f t="shared" si="3"/>
        <v>MOTRIL</v>
      </c>
      <c r="B57" s="41">
        <f t="shared" si="4"/>
        <v>80580</v>
      </c>
      <c r="C57" s="41">
        <f t="shared" si="5"/>
        <v>56479</v>
      </c>
      <c r="D57" s="41">
        <f t="shared" si="6"/>
        <v>24</v>
      </c>
      <c r="E57" s="42" t="str">
        <f t="shared" si="2"/>
        <v>PASAIA</v>
      </c>
      <c r="F57" s="42">
        <f t="shared" si="9"/>
        <v>101678</v>
      </c>
      <c r="G57" s="42">
        <f t="shared" si="8"/>
        <v>259115</v>
      </c>
    </row>
    <row r="58" spans="1:7" x14ac:dyDescent="0.25">
      <c r="A58" s="42" t="str">
        <f t="shared" si="3"/>
        <v>PASAIA</v>
      </c>
      <c r="B58" s="41">
        <f t="shared" si="4"/>
        <v>101678</v>
      </c>
      <c r="C58" s="41">
        <f t="shared" si="5"/>
        <v>259115</v>
      </c>
      <c r="D58" s="41">
        <f t="shared" si="6"/>
        <v>20</v>
      </c>
      <c r="E58" s="42" t="str">
        <f t="shared" si="2"/>
        <v>SANTA CRUZ DE TENERIFE</v>
      </c>
      <c r="F58" s="42">
        <f t="shared" si="9"/>
        <v>90194</v>
      </c>
      <c r="G58" s="42">
        <f t="shared" si="8"/>
        <v>104909</v>
      </c>
    </row>
    <row r="59" spans="1:7" x14ac:dyDescent="0.25">
      <c r="A59" s="42" t="str">
        <f t="shared" si="3"/>
        <v>SANTA CRUZ DE TENERIFE</v>
      </c>
      <c r="B59" s="41">
        <f t="shared" si="4"/>
        <v>90194</v>
      </c>
      <c r="C59" s="41">
        <f t="shared" si="5"/>
        <v>104909</v>
      </c>
      <c r="D59" s="41">
        <f t="shared" si="6"/>
        <v>21</v>
      </c>
      <c r="E59" s="42" t="str">
        <f t="shared" si="2"/>
        <v>MARIN Y RIA DE PONTEVEDRA</v>
      </c>
      <c r="F59" s="42">
        <f t="shared" si="9"/>
        <v>84690</v>
      </c>
      <c r="G59" s="42">
        <f t="shared" si="8"/>
        <v>61575</v>
      </c>
    </row>
    <row r="60" spans="1:7" x14ac:dyDescent="0.25">
      <c r="A60" s="42" t="str">
        <f t="shared" si="3"/>
        <v>SANTANDER</v>
      </c>
      <c r="B60" s="41">
        <f t="shared" si="4"/>
        <v>289229</v>
      </c>
      <c r="C60" s="41">
        <f t="shared" si="5"/>
        <v>332637</v>
      </c>
      <c r="D60" s="41">
        <f t="shared" si="6"/>
        <v>12</v>
      </c>
      <c r="E60" s="42" t="str">
        <f t="shared" si="2"/>
        <v>MALAGA</v>
      </c>
      <c r="F60" s="42">
        <f t="shared" si="9"/>
        <v>83745</v>
      </c>
      <c r="G60" s="42">
        <f t="shared" si="8"/>
        <v>148966</v>
      </c>
    </row>
    <row r="61" spans="1:7" x14ac:dyDescent="0.25">
      <c r="A61" s="42" t="str">
        <f t="shared" si="3"/>
        <v>SEVILLA</v>
      </c>
      <c r="B61" s="41">
        <f t="shared" si="4"/>
        <v>239917</v>
      </c>
      <c r="C61" s="41">
        <f t="shared" si="5"/>
        <v>245070</v>
      </c>
      <c r="D61" s="41">
        <f t="shared" si="6"/>
        <v>15</v>
      </c>
      <c r="E61" s="42" t="str">
        <f t="shared" si="2"/>
        <v>MOTRIL</v>
      </c>
      <c r="F61" s="42">
        <f t="shared" si="9"/>
        <v>80580</v>
      </c>
      <c r="G61" s="42">
        <f t="shared" si="8"/>
        <v>56479</v>
      </c>
    </row>
    <row r="62" spans="1:7" x14ac:dyDescent="0.25">
      <c r="A62" s="42" t="str">
        <f t="shared" si="3"/>
        <v>TARRAGONA</v>
      </c>
      <c r="B62" s="41">
        <f t="shared" si="4"/>
        <v>1395457</v>
      </c>
      <c r="C62" s="41">
        <f t="shared" si="5"/>
        <v>973108</v>
      </c>
      <c r="D62" s="41">
        <f t="shared" si="6"/>
        <v>1</v>
      </c>
      <c r="E62" s="42" t="str">
        <f t="shared" si="2"/>
        <v>VIGO</v>
      </c>
      <c r="F62" s="42">
        <f t="shared" si="9"/>
        <v>49518</v>
      </c>
      <c r="G62" s="42">
        <f t="shared" si="8"/>
        <v>52442</v>
      </c>
    </row>
    <row r="63" spans="1:7" x14ac:dyDescent="0.25">
      <c r="A63" s="42" t="str">
        <f t="shared" si="3"/>
        <v>VALENCIA</v>
      </c>
      <c r="B63" s="41">
        <f t="shared" si="4"/>
        <v>502206</v>
      </c>
      <c r="C63" s="41">
        <f t="shared" si="5"/>
        <v>544082</v>
      </c>
      <c r="D63" s="41">
        <f t="shared" si="6"/>
        <v>4</v>
      </c>
      <c r="E63" s="42" t="str">
        <f t="shared" si="2"/>
        <v>VILAGARCIA</v>
      </c>
      <c r="F63" s="42">
        <f t="shared" si="9"/>
        <v>40013</v>
      </c>
      <c r="G63" s="42">
        <f t="shared" si="8"/>
        <v>59126</v>
      </c>
    </row>
    <row r="64" spans="1:7" x14ac:dyDescent="0.25">
      <c r="A64" s="42" t="str">
        <f t="shared" si="3"/>
        <v>VIGO</v>
      </c>
      <c r="B64" s="41">
        <f t="shared" si="4"/>
        <v>49518</v>
      </c>
      <c r="C64" s="41">
        <f t="shared" si="5"/>
        <v>52442</v>
      </c>
      <c r="D64" s="41">
        <f t="shared" si="6"/>
        <v>25</v>
      </c>
      <c r="E64" s="42" t="str">
        <f t="shared" si="2"/>
        <v>CEUTA</v>
      </c>
      <c r="F64" s="42">
        <f t="shared" si="9"/>
        <v>4504</v>
      </c>
      <c r="G64" s="42">
        <f t="shared" si="8"/>
        <v>4863</v>
      </c>
    </row>
    <row r="65" spans="1:7" x14ac:dyDescent="0.25">
      <c r="A65" s="42" t="str">
        <f t="shared" si="3"/>
        <v>VILAGARCIA</v>
      </c>
      <c r="B65" s="41">
        <f t="shared" si="4"/>
        <v>40013</v>
      </c>
      <c r="C65" s="41">
        <f t="shared" si="5"/>
        <v>59126</v>
      </c>
      <c r="D65" s="41">
        <f t="shared" si="6"/>
        <v>26</v>
      </c>
      <c r="E65" s="42" t="str">
        <f t="shared" si="2"/>
        <v>MELILLA</v>
      </c>
      <c r="F65" s="42">
        <f t="shared" si="9"/>
        <v>1938</v>
      </c>
      <c r="G65" s="42">
        <f t="shared" si="8"/>
        <v>2953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95991</v>
      </c>
      <c r="C7" s="21">
        <v>96901</v>
      </c>
      <c r="D7" s="21">
        <v>95991</v>
      </c>
      <c r="E7" s="21">
        <v>96901</v>
      </c>
      <c r="F7" s="10">
        <f>((E7*100)/D7)-100</f>
        <v>0.94800554218625166</v>
      </c>
      <c r="G7" s="1"/>
      <c r="H7" s="1"/>
      <c r="I7" s="1"/>
    </row>
    <row r="8" spans="1:12" x14ac:dyDescent="0.25">
      <c r="A8" s="11" t="s">
        <v>42</v>
      </c>
      <c r="B8" s="22">
        <v>118741</v>
      </c>
      <c r="C8" s="22">
        <v>194970</v>
      </c>
      <c r="D8" s="22">
        <v>118741</v>
      </c>
      <c r="E8" s="22">
        <v>194970</v>
      </c>
      <c r="F8" s="13">
        <f t="shared" ref="F8:F35" si="0">((E8*100)/D8)-100</f>
        <v>64.197707615735084</v>
      </c>
      <c r="G8" s="1"/>
      <c r="H8" s="1"/>
      <c r="I8" s="1"/>
    </row>
    <row r="9" spans="1:12" x14ac:dyDescent="0.25">
      <c r="A9" s="8" t="s">
        <v>43</v>
      </c>
      <c r="B9" s="21">
        <v>45012</v>
      </c>
      <c r="C9" s="21">
        <v>54020</v>
      </c>
      <c r="D9" s="21">
        <v>45012</v>
      </c>
      <c r="E9" s="21">
        <v>54020</v>
      </c>
      <c r="F9" s="10">
        <f t="shared" si="0"/>
        <v>20.012441126810629</v>
      </c>
      <c r="G9" s="1"/>
      <c r="H9" s="1"/>
      <c r="I9" s="1"/>
    </row>
    <row r="10" spans="1:12" x14ac:dyDescent="0.25">
      <c r="A10" s="11" t="s">
        <v>44</v>
      </c>
      <c r="B10" s="22">
        <v>87151</v>
      </c>
      <c r="C10" s="22">
        <v>86145</v>
      </c>
      <c r="D10" s="22">
        <v>87151</v>
      </c>
      <c r="E10" s="22">
        <v>86145</v>
      </c>
      <c r="F10" s="13">
        <f t="shared" si="0"/>
        <v>-1.1543183669722623</v>
      </c>
      <c r="G10" s="1"/>
      <c r="H10" s="1"/>
      <c r="I10" s="1"/>
    </row>
    <row r="11" spans="1:12" x14ac:dyDescent="0.25">
      <c r="A11" s="8" t="s">
        <v>45</v>
      </c>
      <c r="B11" s="21">
        <v>3099661</v>
      </c>
      <c r="C11" s="21">
        <v>3514610</v>
      </c>
      <c r="D11" s="21">
        <v>3099661</v>
      </c>
      <c r="E11" s="21">
        <v>3514610</v>
      </c>
      <c r="F11" s="10">
        <f t="shared" si="0"/>
        <v>13.386915536892587</v>
      </c>
      <c r="G11" s="1"/>
      <c r="H11" s="1"/>
      <c r="I11" s="1"/>
    </row>
    <row r="12" spans="1:12" x14ac:dyDescent="0.25">
      <c r="A12" s="11" t="s">
        <v>46</v>
      </c>
      <c r="B12" s="22">
        <v>260433</v>
      </c>
      <c r="C12" s="22">
        <v>213473</v>
      </c>
      <c r="D12" s="22">
        <v>260433</v>
      </c>
      <c r="E12" s="22">
        <v>213473</v>
      </c>
      <c r="F12" s="13">
        <f t="shared" si="0"/>
        <v>-18.031509063751528</v>
      </c>
      <c r="G12" s="1"/>
      <c r="H12" s="1"/>
      <c r="I12" s="1"/>
    </row>
    <row r="13" spans="1:12" x14ac:dyDescent="0.25">
      <c r="A13" s="8" t="s">
        <v>47</v>
      </c>
      <c r="B13" s="21">
        <v>593817</v>
      </c>
      <c r="C13" s="21">
        <v>724943</v>
      </c>
      <c r="D13" s="21">
        <v>593817</v>
      </c>
      <c r="E13" s="21">
        <v>724943</v>
      </c>
      <c r="F13" s="10">
        <f t="shared" si="0"/>
        <v>22.08188718073076</v>
      </c>
      <c r="G13" s="1"/>
      <c r="H13" s="1"/>
      <c r="I13" s="1"/>
    </row>
    <row r="14" spans="1:12" x14ac:dyDescent="0.25">
      <c r="A14" s="11" t="s">
        <v>48</v>
      </c>
      <c r="B14" s="22">
        <v>2226968</v>
      </c>
      <c r="C14" s="22">
        <v>2635370</v>
      </c>
      <c r="D14" s="22">
        <v>2226968</v>
      </c>
      <c r="E14" s="22">
        <v>2635370</v>
      </c>
      <c r="F14" s="13">
        <f t="shared" si="0"/>
        <v>18.338925390935117</v>
      </c>
      <c r="G14" s="1"/>
      <c r="H14" s="1"/>
      <c r="I14" s="1"/>
    </row>
    <row r="15" spans="1:12" x14ac:dyDescent="0.25">
      <c r="A15" s="8" t="s">
        <v>49</v>
      </c>
      <c r="B15" s="21">
        <v>511642</v>
      </c>
      <c r="C15" s="21">
        <v>580446</v>
      </c>
      <c r="D15" s="21">
        <v>511642</v>
      </c>
      <c r="E15" s="21">
        <v>580446</v>
      </c>
      <c r="F15" s="10">
        <f t="shared" si="0"/>
        <v>13.447684122882791</v>
      </c>
      <c r="G15" s="1"/>
      <c r="H15" s="1"/>
      <c r="I15" s="1"/>
    </row>
    <row r="16" spans="1:12" x14ac:dyDescent="0.25">
      <c r="A16" s="11" t="s">
        <v>50</v>
      </c>
      <c r="B16" s="22">
        <v>86627</v>
      </c>
      <c r="C16" s="22">
        <v>65087</v>
      </c>
      <c r="D16" s="22">
        <v>86627</v>
      </c>
      <c r="E16" s="22">
        <v>65087</v>
      </c>
      <c r="F16" s="13">
        <f t="shared" si="0"/>
        <v>-24.865226776870955</v>
      </c>
      <c r="G16" s="1"/>
      <c r="H16" s="1"/>
      <c r="I16" s="1"/>
    </row>
    <row r="17" spans="1:9" x14ac:dyDescent="0.25">
      <c r="A17" s="8" t="s">
        <v>51</v>
      </c>
      <c r="B17" s="21">
        <v>95272</v>
      </c>
      <c r="C17" s="21">
        <v>137748</v>
      </c>
      <c r="D17" s="21">
        <v>95272</v>
      </c>
      <c r="E17" s="21">
        <v>137748</v>
      </c>
      <c r="F17" s="10">
        <f t="shared" si="0"/>
        <v>44.583928121588713</v>
      </c>
      <c r="G17" s="1"/>
      <c r="H17" s="1"/>
      <c r="I17" s="1"/>
    </row>
    <row r="18" spans="1:9" x14ac:dyDescent="0.25">
      <c r="A18" s="11" t="s">
        <v>52</v>
      </c>
      <c r="B18" s="22">
        <v>64224</v>
      </c>
      <c r="C18" s="22">
        <v>80608</v>
      </c>
      <c r="D18" s="22">
        <v>64224</v>
      </c>
      <c r="E18" s="22">
        <v>80608</v>
      </c>
      <c r="F18" s="13">
        <f t="shared" si="0"/>
        <v>25.510712506228202</v>
      </c>
      <c r="G18" s="1"/>
      <c r="H18" s="1"/>
      <c r="I18" s="1"/>
    </row>
    <row r="19" spans="1:9" x14ac:dyDescent="0.25">
      <c r="A19" s="8" t="s">
        <v>53</v>
      </c>
      <c r="B19" s="21">
        <v>33735</v>
      </c>
      <c r="C19" s="21">
        <v>78611</v>
      </c>
      <c r="D19" s="21">
        <v>33735</v>
      </c>
      <c r="E19" s="21">
        <v>78611</v>
      </c>
      <c r="F19" s="10">
        <f t="shared" si="0"/>
        <v>133.02504816955684</v>
      </c>
      <c r="G19" s="1"/>
      <c r="H19" s="1"/>
      <c r="I19" s="1"/>
    </row>
    <row r="20" spans="1:9" x14ac:dyDescent="0.25">
      <c r="A20" s="11" t="s">
        <v>54</v>
      </c>
      <c r="B20" s="22">
        <v>42130</v>
      </c>
      <c r="C20" s="22">
        <v>70821</v>
      </c>
      <c r="D20" s="22">
        <v>42130</v>
      </c>
      <c r="E20" s="22">
        <v>70821</v>
      </c>
      <c r="F20" s="13">
        <f t="shared" si="0"/>
        <v>68.10111559458818</v>
      </c>
      <c r="G20" s="1"/>
      <c r="H20" s="1"/>
      <c r="I20" s="1"/>
    </row>
    <row r="21" spans="1:9" x14ac:dyDescent="0.25">
      <c r="A21" s="8" t="s">
        <v>55</v>
      </c>
      <c r="B21" s="21">
        <v>20726</v>
      </c>
      <c r="C21" s="21">
        <v>18029</v>
      </c>
      <c r="D21" s="21">
        <v>20726</v>
      </c>
      <c r="E21" s="21">
        <v>18029</v>
      </c>
      <c r="F21" s="10">
        <f t="shared" si="0"/>
        <v>-13.012641127086752</v>
      </c>
      <c r="G21" s="1"/>
      <c r="H21" s="1"/>
      <c r="I21" s="1"/>
    </row>
    <row r="22" spans="1:9" x14ac:dyDescent="0.25">
      <c r="A22" s="11" t="s">
        <v>56</v>
      </c>
      <c r="B22" s="22">
        <v>1321405</v>
      </c>
      <c r="C22" s="22">
        <v>1409928</v>
      </c>
      <c r="D22" s="22">
        <v>1321405</v>
      </c>
      <c r="E22" s="22">
        <v>1409928</v>
      </c>
      <c r="F22" s="13">
        <f t="shared" si="0"/>
        <v>6.6991573363200558</v>
      </c>
      <c r="G22" s="1"/>
      <c r="H22" s="1"/>
      <c r="I22" s="1"/>
    </row>
    <row r="23" spans="1:9" x14ac:dyDescent="0.25">
      <c r="A23" s="8" t="s">
        <v>57</v>
      </c>
      <c r="B23" s="21">
        <v>245644</v>
      </c>
      <c r="C23" s="21">
        <v>273377</v>
      </c>
      <c r="D23" s="21">
        <v>245644</v>
      </c>
      <c r="E23" s="21">
        <v>273377</v>
      </c>
      <c r="F23" s="10">
        <f t="shared" si="0"/>
        <v>11.289915487453385</v>
      </c>
      <c r="G23" s="1"/>
      <c r="H23" s="1"/>
      <c r="I23" s="1"/>
    </row>
    <row r="24" spans="1:9" x14ac:dyDescent="0.25">
      <c r="A24" s="11" t="s">
        <v>58</v>
      </c>
      <c r="B24" s="22">
        <v>76918</v>
      </c>
      <c r="C24" s="22">
        <v>70245</v>
      </c>
      <c r="D24" s="22">
        <v>76918</v>
      </c>
      <c r="E24" s="22">
        <v>70245</v>
      </c>
      <c r="F24" s="13">
        <f t="shared" si="0"/>
        <v>-8.6754725811903626</v>
      </c>
      <c r="G24" s="1"/>
      <c r="H24" s="1"/>
      <c r="I24" s="1"/>
    </row>
    <row r="25" spans="1:9" x14ac:dyDescent="0.25">
      <c r="A25" s="8" t="s">
        <v>59</v>
      </c>
      <c r="B25" s="21">
        <v>54053</v>
      </c>
      <c r="C25" s="21">
        <v>51878</v>
      </c>
      <c r="D25" s="21">
        <v>54053</v>
      </c>
      <c r="E25" s="21">
        <v>51878</v>
      </c>
      <c r="F25" s="10">
        <f t="shared" si="0"/>
        <v>-4.0238284646550539</v>
      </c>
      <c r="G25" s="1"/>
      <c r="H25" s="1"/>
      <c r="I25" s="1"/>
    </row>
    <row r="26" spans="1:9" x14ac:dyDescent="0.25">
      <c r="A26" s="11" t="s">
        <v>60</v>
      </c>
      <c r="B26" s="22">
        <v>12161</v>
      </c>
      <c r="C26" s="22">
        <v>23344</v>
      </c>
      <c r="D26" s="22">
        <v>12161</v>
      </c>
      <c r="E26" s="22">
        <v>23344</v>
      </c>
      <c r="F26" s="13">
        <f t="shared" si="0"/>
        <v>91.957898199161264</v>
      </c>
      <c r="G26" s="1"/>
      <c r="H26" s="1"/>
      <c r="I26" s="1"/>
    </row>
    <row r="27" spans="1:9" x14ac:dyDescent="0.25">
      <c r="A27" s="8" t="s">
        <v>61</v>
      </c>
      <c r="B27" s="21">
        <v>191534</v>
      </c>
      <c r="C27" s="21">
        <v>128712</v>
      </c>
      <c r="D27" s="21">
        <v>191534</v>
      </c>
      <c r="E27" s="21">
        <v>128712</v>
      </c>
      <c r="F27" s="10">
        <f t="shared" si="0"/>
        <v>-32.799398540206965</v>
      </c>
      <c r="G27" s="1"/>
      <c r="H27" s="1"/>
      <c r="I27" s="1"/>
    </row>
    <row r="28" spans="1:9" x14ac:dyDescent="0.25">
      <c r="A28" s="11" t="s">
        <v>62</v>
      </c>
      <c r="B28" s="22">
        <v>558211</v>
      </c>
      <c r="C28" s="22">
        <v>593570</v>
      </c>
      <c r="D28" s="22">
        <v>558211</v>
      </c>
      <c r="E28" s="22">
        <v>593570</v>
      </c>
      <c r="F28" s="13">
        <f t="shared" si="0"/>
        <v>6.3343431068180251</v>
      </c>
      <c r="G28" s="1"/>
      <c r="H28" s="1"/>
      <c r="I28" s="1"/>
    </row>
    <row r="29" spans="1:9" x14ac:dyDescent="0.25">
      <c r="A29" s="8" t="s">
        <v>63</v>
      </c>
      <c r="B29" s="21">
        <v>82687</v>
      </c>
      <c r="C29" s="21">
        <v>106030</v>
      </c>
      <c r="D29" s="21">
        <v>82687</v>
      </c>
      <c r="E29" s="21">
        <v>106030</v>
      </c>
      <c r="F29" s="10">
        <f t="shared" si="0"/>
        <v>28.230556193839419</v>
      </c>
      <c r="G29" s="1"/>
      <c r="H29" s="1"/>
      <c r="I29" s="1"/>
    </row>
    <row r="30" spans="1:9" x14ac:dyDescent="0.25">
      <c r="A30" s="11" t="s">
        <v>64</v>
      </c>
      <c r="B30" s="22">
        <v>171393</v>
      </c>
      <c r="C30" s="22">
        <v>158413</v>
      </c>
      <c r="D30" s="22">
        <v>171393</v>
      </c>
      <c r="E30" s="22">
        <v>158413</v>
      </c>
      <c r="F30" s="13">
        <f t="shared" si="0"/>
        <v>-7.5732381135752291</v>
      </c>
      <c r="G30" s="1"/>
      <c r="H30" s="1"/>
      <c r="I30" s="1"/>
    </row>
    <row r="31" spans="1:9" x14ac:dyDescent="0.25">
      <c r="A31" s="8" t="s">
        <v>65</v>
      </c>
      <c r="B31" s="21">
        <v>101713</v>
      </c>
      <c r="C31" s="21">
        <v>118414</v>
      </c>
      <c r="D31" s="21">
        <v>101713</v>
      </c>
      <c r="E31" s="21">
        <v>118414</v>
      </c>
      <c r="F31" s="10">
        <f t="shared" si="0"/>
        <v>16.419730024677278</v>
      </c>
      <c r="G31" s="1"/>
      <c r="H31" s="1"/>
      <c r="I31" s="1"/>
    </row>
    <row r="32" spans="1:9" x14ac:dyDescent="0.25">
      <c r="A32" s="11" t="s">
        <v>66</v>
      </c>
      <c r="B32" s="22">
        <v>2746157</v>
      </c>
      <c r="C32" s="22">
        <v>3041637</v>
      </c>
      <c r="D32" s="22">
        <v>2746157</v>
      </c>
      <c r="E32" s="22">
        <v>3041637</v>
      </c>
      <c r="F32" s="13">
        <f t="shared" si="0"/>
        <v>10.759763553212721</v>
      </c>
      <c r="G32" s="1"/>
      <c r="H32" s="1"/>
      <c r="I32" s="1"/>
    </row>
    <row r="33" spans="1:9" x14ac:dyDescent="0.25">
      <c r="A33" s="8" t="s">
        <v>67</v>
      </c>
      <c r="B33" s="21">
        <v>292028</v>
      </c>
      <c r="C33" s="21">
        <v>322921</v>
      </c>
      <c r="D33" s="21">
        <v>292028</v>
      </c>
      <c r="E33" s="21">
        <v>322921</v>
      </c>
      <c r="F33" s="10">
        <f t="shared" si="0"/>
        <v>10.578780116975082</v>
      </c>
      <c r="G33" s="1"/>
      <c r="H33" s="1"/>
      <c r="I33" s="1"/>
    </row>
    <row r="34" spans="1:9" x14ac:dyDescent="0.25">
      <c r="A34" s="11" t="s">
        <v>68</v>
      </c>
      <c r="B34" s="22">
        <v>15711</v>
      </c>
      <c r="C34" s="22">
        <v>11870</v>
      </c>
      <c r="D34" s="22">
        <v>15711</v>
      </c>
      <c r="E34" s="22">
        <v>11870</v>
      </c>
      <c r="F34" s="13">
        <f t="shared" si="0"/>
        <v>-24.447839093628673</v>
      </c>
      <c r="G34" s="1"/>
      <c r="H34" s="1"/>
      <c r="I34" s="1"/>
    </row>
    <row r="35" spans="1:9" x14ac:dyDescent="0.25">
      <c r="A35" s="14" t="s">
        <v>69</v>
      </c>
      <c r="B35" s="15">
        <f>SUM(B7:B34)</f>
        <v>13251745</v>
      </c>
      <c r="C35" s="15">
        <f t="shared" ref="C35:E35" si="1">SUM(C7:C34)</f>
        <v>14862121</v>
      </c>
      <c r="D35" s="15">
        <f t="shared" si="1"/>
        <v>13251745</v>
      </c>
      <c r="E35" s="15">
        <f t="shared" si="1"/>
        <v>14862121</v>
      </c>
      <c r="F35" s="16">
        <f t="shared" si="0"/>
        <v>12.152180712804238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96901</v>
      </c>
      <c r="C38" s="41">
        <f>D7</f>
        <v>95991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3514610</v>
      </c>
      <c r="G38" s="42">
        <f>LOOKUP(E38,$A$38:$A$65,$C$38:$C$65)</f>
        <v>3099661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194970</v>
      </c>
      <c r="C39" s="41">
        <f t="shared" ref="C39:C65" si="5">D8</f>
        <v>118741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3041637</v>
      </c>
      <c r="G39" s="42">
        <f t="shared" ref="G39:G65" si="8">LOOKUP(E39,$A$38:$A$65,$C$38:$C$65)</f>
        <v>2746157</v>
      </c>
    </row>
    <row r="40" spans="1:9" x14ac:dyDescent="0.25">
      <c r="A40" s="42" t="str">
        <f t="shared" si="3"/>
        <v>ALMERIA</v>
      </c>
      <c r="B40" s="41">
        <f t="shared" si="4"/>
        <v>54020</v>
      </c>
      <c r="C40" s="41">
        <f t="shared" si="5"/>
        <v>45012</v>
      </c>
      <c r="D40" s="41">
        <f t="shared" si="6"/>
        <v>24</v>
      </c>
      <c r="E40" s="42" t="str">
        <f t="shared" si="2"/>
        <v>BARCELONA</v>
      </c>
      <c r="F40" s="42">
        <f t="shared" si="7"/>
        <v>2635370</v>
      </c>
      <c r="G40" s="42">
        <f t="shared" si="8"/>
        <v>2226968</v>
      </c>
    </row>
    <row r="41" spans="1:9" x14ac:dyDescent="0.25">
      <c r="A41" s="42" t="str">
        <f t="shared" si="3"/>
        <v>AVILES</v>
      </c>
      <c r="B41" s="41">
        <f t="shared" si="4"/>
        <v>86145</v>
      </c>
      <c r="C41" s="41">
        <f t="shared" si="5"/>
        <v>87151</v>
      </c>
      <c r="D41" s="41">
        <f t="shared" si="6"/>
        <v>18</v>
      </c>
      <c r="E41" s="42" t="str">
        <f t="shared" si="2"/>
        <v>LAS PALMAS</v>
      </c>
      <c r="F41" s="42">
        <f t="shared" si="7"/>
        <v>1409928</v>
      </c>
      <c r="G41" s="42">
        <f t="shared" si="8"/>
        <v>1321405</v>
      </c>
    </row>
    <row r="42" spans="1:9" x14ac:dyDescent="0.25">
      <c r="A42" s="42" t="str">
        <f t="shared" si="3"/>
        <v>BAHIA DE ALGECIRAS</v>
      </c>
      <c r="B42" s="41">
        <f t="shared" si="4"/>
        <v>3514610</v>
      </c>
      <c r="C42" s="41">
        <f t="shared" si="5"/>
        <v>3099661</v>
      </c>
      <c r="D42" s="41">
        <f t="shared" si="6"/>
        <v>1</v>
      </c>
      <c r="E42" s="42" t="str">
        <f t="shared" si="2"/>
        <v>BALEARES</v>
      </c>
      <c r="F42" s="42">
        <f t="shared" si="7"/>
        <v>724943</v>
      </c>
      <c r="G42" s="42">
        <f t="shared" si="8"/>
        <v>593817</v>
      </c>
    </row>
    <row r="43" spans="1:9" x14ac:dyDescent="0.25">
      <c r="A43" s="42" t="str">
        <f t="shared" si="3"/>
        <v>BAHIA DE CADIZ</v>
      </c>
      <c r="B43" s="41">
        <f t="shared" si="4"/>
        <v>213473</v>
      </c>
      <c r="C43" s="41">
        <f t="shared" si="5"/>
        <v>260433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593570</v>
      </c>
      <c r="G43" s="42">
        <f t="shared" si="8"/>
        <v>558211</v>
      </c>
    </row>
    <row r="44" spans="1:9" x14ac:dyDescent="0.25">
      <c r="A44" s="42" t="str">
        <f t="shared" si="3"/>
        <v>BALEARES</v>
      </c>
      <c r="B44" s="41">
        <f t="shared" si="4"/>
        <v>724943</v>
      </c>
      <c r="C44" s="41">
        <f t="shared" si="5"/>
        <v>593817</v>
      </c>
      <c r="D44" s="41">
        <f t="shared" si="6"/>
        <v>5</v>
      </c>
      <c r="E44" s="42" t="str">
        <f t="shared" si="2"/>
        <v>BILBAO</v>
      </c>
      <c r="F44" s="42">
        <f t="shared" si="7"/>
        <v>580446</v>
      </c>
      <c r="G44" s="42">
        <f t="shared" si="8"/>
        <v>511642</v>
      </c>
    </row>
    <row r="45" spans="1:9" x14ac:dyDescent="0.25">
      <c r="A45" s="42" t="str">
        <f t="shared" si="3"/>
        <v>BARCELONA</v>
      </c>
      <c r="B45" s="41">
        <f t="shared" si="4"/>
        <v>2635370</v>
      </c>
      <c r="C45" s="41">
        <f t="shared" si="5"/>
        <v>2226968</v>
      </c>
      <c r="D45" s="41">
        <f t="shared" si="6"/>
        <v>3</v>
      </c>
      <c r="E45" s="42" t="str">
        <f t="shared" si="2"/>
        <v>VIGO</v>
      </c>
      <c r="F45" s="42">
        <f t="shared" si="7"/>
        <v>322921</v>
      </c>
      <c r="G45" s="42">
        <f t="shared" si="8"/>
        <v>292028</v>
      </c>
    </row>
    <row r="46" spans="1:9" x14ac:dyDescent="0.25">
      <c r="A46" s="42" t="str">
        <f t="shared" si="3"/>
        <v>BILBAO</v>
      </c>
      <c r="B46" s="41">
        <f t="shared" si="4"/>
        <v>580446</v>
      </c>
      <c r="C46" s="41">
        <f t="shared" si="5"/>
        <v>511642</v>
      </c>
      <c r="D46" s="41">
        <f t="shared" si="6"/>
        <v>7</v>
      </c>
      <c r="E46" s="42" t="str">
        <f t="shared" si="2"/>
        <v>MALAGA</v>
      </c>
      <c r="F46" s="42">
        <f t="shared" si="7"/>
        <v>273377</v>
      </c>
      <c r="G46" s="42">
        <f t="shared" si="8"/>
        <v>245644</v>
      </c>
    </row>
    <row r="47" spans="1:9" x14ac:dyDescent="0.25">
      <c r="A47" s="42" t="str">
        <f t="shared" si="3"/>
        <v>CARTAGENA</v>
      </c>
      <c r="B47" s="41">
        <f t="shared" si="4"/>
        <v>65087</v>
      </c>
      <c r="C47" s="41">
        <f t="shared" si="5"/>
        <v>86627</v>
      </c>
      <c r="D47" s="41">
        <f t="shared" si="6"/>
        <v>23</v>
      </c>
      <c r="E47" s="42" t="str">
        <f t="shared" si="2"/>
        <v>BAHIA DE CADIZ</v>
      </c>
      <c r="F47" s="42">
        <f t="shared" si="7"/>
        <v>213473</v>
      </c>
      <c r="G47" s="42">
        <f t="shared" si="8"/>
        <v>260433</v>
      </c>
    </row>
    <row r="48" spans="1:9" x14ac:dyDescent="0.25">
      <c r="A48" s="42" t="str">
        <f t="shared" si="3"/>
        <v>CASTELLON</v>
      </c>
      <c r="B48" s="41">
        <f t="shared" si="4"/>
        <v>137748</v>
      </c>
      <c r="C48" s="41">
        <f t="shared" si="5"/>
        <v>95272</v>
      </c>
      <c r="D48" s="41">
        <f t="shared" si="6"/>
        <v>13</v>
      </c>
      <c r="E48" s="42" t="str">
        <f t="shared" si="2"/>
        <v>ALICANTE</v>
      </c>
      <c r="F48" s="42">
        <f t="shared" si="7"/>
        <v>194970</v>
      </c>
      <c r="G48" s="42">
        <f t="shared" si="8"/>
        <v>118741</v>
      </c>
    </row>
    <row r="49" spans="1:7" x14ac:dyDescent="0.25">
      <c r="A49" s="42" t="str">
        <f t="shared" si="3"/>
        <v>CEUTA</v>
      </c>
      <c r="B49" s="41">
        <f t="shared" si="4"/>
        <v>80608</v>
      </c>
      <c r="C49" s="41">
        <f t="shared" si="5"/>
        <v>64224</v>
      </c>
      <c r="D49" s="41">
        <f t="shared" si="6"/>
        <v>19</v>
      </c>
      <c r="E49" s="42" t="str">
        <f t="shared" si="2"/>
        <v>SEVILLA</v>
      </c>
      <c r="F49" s="42">
        <f t="shared" si="7"/>
        <v>158413</v>
      </c>
      <c r="G49" s="42">
        <f t="shared" si="8"/>
        <v>171393</v>
      </c>
    </row>
    <row r="50" spans="1:7" x14ac:dyDescent="0.25">
      <c r="A50" s="42" t="str">
        <f t="shared" si="3"/>
        <v>FERROL-SAN CIBRAO</v>
      </c>
      <c r="B50" s="41">
        <f t="shared" si="4"/>
        <v>78611</v>
      </c>
      <c r="C50" s="41">
        <f t="shared" si="5"/>
        <v>33735</v>
      </c>
      <c r="D50" s="41">
        <f t="shared" si="6"/>
        <v>20</v>
      </c>
      <c r="E50" s="42" t="str">
        <f t="shared" si="2"/>
        <v>CASTELLON</v>
      </c>
      <c r="F50" s="42">
        <f t="shared" si="7"/>
        <v>137748</v>
      </c>
      <c r="G50" s="42">
        <f t="shared" si="8"/>
        <v>95272</v>
      </c>
    </row>
    <row r="51" spans="1:7" x14ac:dyDescent="0.25">
      <c r="A51" s="42" t="str">
        <f t="shared" si="3"/>
        <v>GIJON</v>
      </c>
      <c r="B51" s="41">
        <f t="shared" si="4"/>
        <v>70821</v>
      </c>
      <c r="C51" s="41">
        <f t="shared" si="5"/>
        <v>42130</v>
      </c>
      <c r="D51" s="41">
        <f t="shared" si="6"/>
        <v>21</v>
      </c>
      <c r="E51" s="42" t="str">
        <f t="shared" si="2"/>
        <v>PASAIA</v>
      </c>
      <c r="F51" s="42">
        <f t="shared" si="7"/>
        <v>128712</v>
      </c>
      <c r="G51" s="42">
        <f t="shared" si="8"/>
        <v>191534</v>
      </c>
    </row>
    <row r="52" spans="1:7" x14ac:dyDescent="0.25">
      <c r="A52" s="42" t="str">
        <f t="shared" si="3"/>
        <v>HUELVA</v>
      </c>
      <c r="B52" s="41">
        <f t="shared" si="4"/>
        <v>18029</v>
      </c>
      <c r="C52" s="41">
        <f t="shared" si="5"/>
        <v>20726</v>
      </c>
      <c r="D52" s="41">
        <f t="shared" si="6"/>
        <v>27</v>
      </c>
      <c r="E52" s="42" t="str">
        <f t="shared" si="2"/>
        <v>TARRAGONA</v>
      </c>
      <c r="F52" s="42">
        <f t="shared" si="7"/>
        <v>118414</v>
      </c>
      <c r="G52" s="42">
        <f t="shared" si="8"/>
        <v>101713</v>
      </c>
    </row>
    <row r="53" spans="1:7" x14ac:dyDescent="0.25">
      <c r="A53" s="42" t="str">
        <f t="shared" si="3"/>
        <v>LAS PALMAS</v>
      </c>
      <c r="B53" s="41">
        <f t="shared" si="4"/>
        <v>1409928</v>
      </c>
      <c r="C53" s="41">
        <f t="shared" si="5"/>
        <v>1321405</v>
      </c>
      <c r="D53" s="41">
        <f t="shared" si="6"/>
        <v>4</v>
      </c>
      <c r="E53" s="42" t="str">
        <f t="shared" si="2"/>
        <v>SANTANDER</v>
      </c>
      <c r="F53" s="42">
        <f t="shared" si="7"/>
        <v>106030</v>
      </c>
      <c r="G53" s="42">
        <f t="shared" si="8"/>
        <v>82687</v>
      </c>
    </row>
    <row r="54" spans="1:7" x14ac:dyDescent="0.25">
      <c r="A54" s="42" t="str">
        <f t="shared" si="3"/>
        <v>MALAGA</v>
      </c>
      <c r="B54" s="41">
        <f t="shared" si="4"/>
        <v>273377</v>
      </c>
      <c r="C54" s="41">
        <f t="shared" si="5"/>
        <v>245644</v>
      </c>
      <c r="D54" s="41">
        <f t="shared" si="6"/>
        <v>9</v>
      </c>
      <c r="E54" s="42" t="str">
        <f t="shared" si="2"/>
        <v>A CORUÑA</v>
      </c>
      <c r="F54" s="42">
        <f t="shared" si="7"/>
        <v>96901</v>
      </c>
      <c r="G54" s="42">
        <f t="shared" si="8"/>
        <v>95991</v>
      </c>
    </row>
    <row r="55" spans="1:7" x14ac:dyDescent="0.25">
      <c r="A55" s="42" t="str">
        <f t="shared" si="3"/>
        <v>MARIN Y RIA DE PONTEVEDRA</v>
      </c>
      <c r="B55" s="41">
        <f t="shared" si="4"/>
        <v>70245</v>
      </c>
      <c r="C55" s="41">
        <f t="shared" si="5"/>
        <v>76918</v>
      </c>
      <c r="D55" s="41">
        <f t="shared" si="6"/>
        <v>22</v>
      </c>
      <c r="E55" s="42" t="str">
        <f t="shared" si="2"/>
        <v>AVILES</v>
      </c>
      <c r="F55" s="42">
        <f t="shared" ref="F55:F65" si="9">LOOKUP(E55,$A$38:$A$65,$B$38:$B$65)</f>
        <v>86145</v>
      </c>
      <c r="G55" s="42">
        <f t="shared" si="8"/>
        <v>87151</v>
      </c>
    </row>
    <row r="56" spans="1:7" x14ac:dyDescent="0.25">
      <c r="A56" s="42" t="str">
        <f t="shared" si="3"/>
        <v>MELILLA</v>
      </c>
      <c r="B56" s="41">
        <f t="shared" si="4"/>
        <v>51878</v>
      </c>
      <c r="C56" s="41">
        <f t="shared" si="5"/>
        <v>54053</v>
      </c>
      <c r="D56" s="41">
        <f t="shared" si="6"/>
        <v>25</v>
      </c>
      <c r="E56" s="42" t="str">
        <f t="shared" si="2"/>
        <v>CEUTA</v>
      </c>
      <c r="F56" s="42">
        <f t="shared" si="9"/>
        <v>80608</v>
      </c>
      <c r="G56" s="42">
        <f t="shared" si="8"/>
        <v>64224</v>
      </c>
    </row>
    <row r="57" spans="1:7" x14ac:dyDescent="0.25">
      <c r="A57" s="42" t="str">
        <f t="shared" si="3"/>
        <v>MOTRIL</v>
      </c>
      <c r="B57" s="41">
        <f t="shared" si="4"/>
        <v>23344</v>
      </c>
      <c r="C57" s="41">
        <f t="shared" si="5"/>
        <v>12161</v>
      </c>
      <c r="D57" s="41">
        <f t="shared" si="6"/>
        <v>26</v>
      </c>
      <c r="E57" s="42" t="str">
        <f t="shared" si="2"/>
        <v>FERROL-SAN CIBRAO</v>
      </c>
      <c r="F57" s="42">
        <f t="shared" si="9"/>
        <v>78611</v>
      </c>
      <c r="G57" s="42">
        <f t="shared" si="8"/>
        <v>33735</v>
      </c>
    </row>
    <row r="58" spans="1:7" x14ac:dyDescent="0.25">
      <c r="A58" s="42" t="str">
        <f t="shared" si="3"/>
        <v>PASAIA</v>
      </c>
      <c r="B58" s="41">
        <f t="shared" si="4"/>
        <v>128712</v>
      </c>
      <c r="C58" s="41">
        <f t="shared" si="5"/>
        <v>191534</v>
      </c>
      <c r="D58" s="41">
        <f t="shared" si="6"/>
        <v>14</v>
      </c>
      <c r="E58" s="42" t="str">
        <f t="shared" si="2"/>
        <v>GIJON</v>
      </c>
      <c r="F58" s="42">
        <f t="shared" si="9"/>
        <v>70821</v>
      </c>
      <c r="G58" s="42">
        <f t="shared" si="8"/>
        <v>42130</v>
      </c>
    </row>
    <row r="59" spans="1:7" x14ac:dyDescent="0.25">
      <c r="A59" s="42" t="str">
        <f t="shared" si="3"/>
        <v>SANTA CRUZ DE TENERIFE</v>
      </c>
      <c r="B59" s="41">
        <f t="shared" si="4"/>
        <v>593570</v>
      </c>
      <c r="C59" s="41">
        <f t="shared" si="5"/>
        <v>558211</v>
      </c>
      <c r="D59" s="41">
        <f t="shared" si="6"/>
        <v>6</v>
      </c>
      <c r="E59" s="42" t="str">
        <f t="shared" si="2"/>
        <v>MARIN Y RIA DE PONTEVEDRA</v>
      </c>
      <c r="F59" s="42">
        <f t="shared" si="9"/>
        <v>70245</v>
      </c>
      <c r="G59" s="42">
        <f t="shared" si="8"/>
        <v>76918</v>
      </c>
    </row>
    <row r="60" spans="1:7" x14ac:dyDescent="0.25">
      <c r="A60" s="42" t="str">
        <f t="shared" si="3"/>
        <v>SANTANDER</v>
      </c>
      <c r="B60" s="41">
        <f t="shared" si="4"/>
        <v>106030</v>
      </c>
      <c r="C60" s="41">
        <f t="shared" si="5"/>
        <v>82687</v>
      </c>
      <c r="D60" s="41">
        <f t="shared" si="6"/>
        <v>16</v>
      </c>
      <c r="E60" s="42" t="str">
        <f t="shared" si="2"/>
        <v>CARTAGENA</v>
      </c>
      <c r="F60" s="42">
        <f t="shared" si="9"/>
        <v>65087</v>
      </c>
      <c r="G60" s="42">
        <f t="shared" si="8"/>
        <v>86627</v>
      </c>
    </row>
    <row r="61" spans="1:7" x14ac:dyDescent="0.25">
      <c r="A61" s="42" t="str">
        <f t="shared" si="3"/>
        <v>SEVILLA</v>
      </c>
      <c r="B61" s="41">
        <f t="shared" si="4"/>
        <v>158413</v>
      </c>
      <c r="C61" s="41">
        <f t="shared" si="5"/>
        <v>171393</v>
      </c>
      <c r="D61" s="41">
        <f t="shared" si="6"/>
        <v>12</v>
      </c>
      <c r="E61" s="42" t="str">
        <f t="shared" si="2"/>
        <v>ALMERIA</v>
      </c>
      <c r="F61" s="42">
        <f t="shared" si="9"/>
        <v>54020</v>
      </c>
      <c r="G61" s="42">
        <f t="shared" si="8"/>
        <v>45012</v>
      </c>
    </row>
    <row r="62" spans="1:7" x14ac:dyDescent="0.25">
      <c r="A62" s="42" t="str">
        <f t="shared" si="3"/>
        <v>TARRAGONA</v>
      </c>
      <c r="B62" s="41">
        <f t="shared" si="4"/>
        <v>118414</v>
      </c>
      <c r="C62" s="41">
        <f t="shared" si="5"/>
        <v>101713</v>
      </c>
      <c r="D62" s="41">
        <f t="shared" si="6"/>
        <v>15</v>
      </c>
      <c r="E62" s="42" t="str">
        <f t="shared" si="2"/>
        <v>MELILLA</v>
      </c>
      <c r="F62" s="42">
        <f t="shared" si="9"/>
        <v>51878</v>
      </c>
      <c r="G62" s="42">
        <f t="shared" si="8"/>
        <v>54053</v>
      </c>
    </row>
    <row r="63" spans="1:7" x14ac:dyDescent="0.25">
      <c r="A63" s="42" t="str">
        <f t="shared" si="3"/>
        <v>VALENCIA</v>
      </c>
      <c r="B63" s="41">
        <f t="shared" si="4"/>
        <v>3041637</v>
      </c>
      <c r="C63" s="41">
        <f t="shared" si="5"/>
        <v>2746157</v>
      </c>
      <c r="D63" s="41">
        <f t="shared" si="6"/>
        <v>2</v>
      </c>
      <c r="E63" s="42" t="str">
        <f t="shared" si="2"/>
        <v>MOTRIL</v>
      </c>
      <c r="F63" s="42">
        <f t="shared" si="9"/>
        <v>23344</v>
      </c>
      <c r="G63" s="42">
        <f t="shared" si="8"/>
        <v>12161</v>
      </c>
    </row>
    <row r="64" spans="1:7" x14ac:dyDescent="0.25">
      <c r="A64" s="42" t="str">
        <f t="shared" si="3"/>
        <v>VIGO</v>
      </c>
      <c r="B64" s="41">
        <f t="shared" si="4"/>
        <v>322921</v>
      </c>
      <c r="C64" s="41">
        <f t="shared" si="5"/>
        <v>292028</v>
      </c>
      <c r="D64" s="41">
        <f t="shared" si="6"/>
        <v>8</v>
      </c>
      <c r="E64" s="42" t="str">
        <f t="shared" si="2"/>
        <v>HUELVA</v>
      </c>
      <c r="F64" s="42">
        <f t="shared" si="9"/>
        <v>18029</v>
      </c>
      <c r="G64" s="42">
        <f t="shared" si="8"/>
        <v>20726</v>
      </c>
    </row>
    <row r="65" spans="1:7" x14ac:dyDescent="0.25">
      <c r="A65" s="42" t="str">
        <f t="shared" si="3"/>
        <v>VILAGARCIA</v>
      </c>
      <c r="B65" s="41">
        <f t="shared" si="4"/>
        <v>11870</v>
      </c>
      <c r="C65" s="41">
        <f t="shared" si="5"/>
        <v>15711</v>
      </c>
      <c r="D65" s="41">
        <f t="shared" si="6"/>
        <v>28</v>
      </c>
      <c r="E65" s="42" t="str">
        <f t="shared" si="2"/>
        <v>VILAGARCIA</v>
      </c>
      <c r="F65" s="42">
        <f t="shared" si="9"/>
        <v>11870</v>
      </c>
      <c r="G65" s="42">
        <f t="shared" si="8"/>
        <v>15711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2068</v>
      </c>
      <c r="C7" s="23">
        <v>2250</v>
      </c>
      <c r="D7" s="23">
        <v>2068</v>
      </c>
      <c r="E7" s="23">
        <v>2250</v>
      </c>
      <c r="F7" s="10">
        <f>((E7*100)/D7)-100</f>
        <v>8.8007736943907133</v>
      </c>
      <c r="G7" s="1"/>
      <c r="H7" s="1"/>
      <c r="I7" s="1"/>
    </row>
    <row r="8" spans="1:12" x14ac:dyDescent="0.25">
      <c r="A8" s="11" t="s">
        <v>42</v>
      </c>
      <c r="B8" s="24">
        <v>147</v>
      </c>
      <c r="C8" s="24">
        <v>0</v>
      </c>
      <c r="D8" s="24">
        <v>147</v>
      </c>
      <c r="E8" s="24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3">
        <v>112</v>
      </c>
      <c r="C9" s="23">
        <v>135</v>
      </c>
      <c r="D9" s="23">
        <v>112</v>
      </c>
      <c r="E9" s="23">
        <v>135</v>
      </c>
      <c r="F9" s="10">
        <f t="shared" si="0"/>
        <v>20.535714285714292</v>
      </c>
      <c r="G9" s="1"/>
      <c r="H9" s="1"/>
      <c r="I9" s="1"/>
    </row>
    <row r="10" spans="1:12" x14ac:dyDescent="0.25">
      <c r="A10" s="11" t="s">
        <v>44</v>
      </c>
      <c r="B10" s="24">
        <v>842</v>
      </c>
      <c r="C10" s="24">
        <v>478</v>
      </c>
      <c r="D10" s="24">
        <v>842</v>
      </c>
      <c r="E10" s="24">
        <v>478</v>
      </c>
      <c r="F10" s="13">
        <f t="shared" si="0"/>
        <v>-43.230403800475059</v>
      </c>
      <c r="G10" s="1"/>
      <c r="H10" s="1"/>
      <c r="I10" s="1"/>
    </row>
    <row r="11" spans="1:12" x14ac:dyDescent="0.25">
      <c r="A11" s="8" t="s">
        <v>45</v>
      </c>
      <c r="B11" s="23">
        <v>86</v>
      </c>
      <c r="C11" s="23">
        <v>72</v>
      </c>
      <c r="D11" s="23">
        <v>86</v>
      </c>
      <c r="E11" s="23">
        <v>72</v>
      </c>
      <c r="F11" s="10">
        <f t="shared" si="0"/>
        <v>-16.279069767441854</v>
      </c>
      <c r="G11" s="1"/>
      <c r="H11" s="1"/>
      <c r="I11" s="1"/>
    </row>
    <row r="12" spans="1:12" x14ac:dyDescent="0.25">
      <c r="A12" s="11" t="s">
        <v>46</v>
      </c>
      <c r="B12" s="24">
        <v>1945</v>
      </c>
      <c r="C12" s="24">
        <v>1959</v>
      </c>
      <c r="D12" s="24">
        <v>1945</v>
      </c>
      <c r="E12" s="24">
        <v>1959</v>
      </c>
      <c r="F12" s="13">
        <f t="shared" si="0"/>
        <v>0.7197943444730015</v>
      </c>
      <c r="G12" s="1"/>
      <c r="H12" s="1"/>
      <c r="I12" s="1"/>
    </row>
    <row r="13" spans="1:12" x14ac:dyDescent="0.25">
      <c r="A13" s="8" t="s">
        <v>47</v>
      </c>
      <c r="B13" s="23">
        <v>229</v>
      </c>
      <c r="C13" s="23">
        <v>231</v>
      </c>
      <c r="D13" s="23">
        <v>229</v>
      </c>
      <c r="E13" s="23">
        <v>231</v>
      </c>
      <c r="F13" s="10">
        <f t="shared" si="0"/>
        <v>0.8733624454148412</v>
      </c>
      <c r="G13" s="1"/>
      <c r="H13" s="1"/>
      <c r="I13" s="1"/>
    </row>
    <row r="14" spans="1:12" x14ac:dyDescent="0.25">
      <c r="A14" s="11" t="s">
        <v>48</v>
      </c>
      <c r="B14" s="24">
        <v>361</v>
      </c>
      <c r="C14" s="24">
        <v>79</v>
      </c>
      <c r="D14" s="24">
        <v>361</v>
      </c>
      <c r="E14" s="24">
        <v>79</v>
      </c>
      <c r="F14" s="13">
        <f t="shared" si="0"/>
        <v>-78.1163434903047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90</v>
      </c>
      <c r="C16" s="24">
        <v>112</v>
      </c>
      <c r="D16" s="24">
        <v>90</v>
      </c>
      <c r="E16" s="24">
        <v>112</v>
      </c>
      <c r="F16" s="13">
        <f t="shared" si="0"/>
        <v>24.444444444444443</v>
      </c>
      <c r="G16" s="1"/>
      <c r="H16" s="1"/>
      <c r="I16" s="1"/>
    </row>
    <row r="17" spans="1:9" x14ac:dyDescent="0.25">
      <c r="A17" s="8" t="s">
        <v>51</v>
      </c>
      <c r="B17" s="23">
        <v>208</v>
      </c>
      <c r="C17" s="23">
        <v>241</v>
      </c>
      <c r="D17" s="23">
        <v>208</v>
      </c>
      <c r="E17" s="23">
        <v>241</v>
      </c>
      <c r="F17" s="10">
        <f t="shared" si="0"/>
        <v>15.865384615384613</v>
      </c>
      <c r="G17" s="1"/>
      <c r="H17" s="1"/>
      <c r="I17" s="1"/>
    </row>
    <row r="18" spans="1:9" x14ac:dyDescent="0.25">
      <c r="A18" s="11" t="s">
        <v>52</v>
      </c>
      <c r="B18" s="24">
        <v>12</v>
      </c>
      <c r="C18" s="24">
        <v>6</v>
      </c>
      <c r="D18" s="24">
        <v>12</v>
      </c>
      <c r="E18" s="24">
        <v>6</v>
      </c>
      <c r="F18" s="13">
        <f t="shared" si="0"/>
        <v>-50</v>
      </c>
      <c r="G18" s="1"/>
      <c r="H18" s="1"/>
      <c r="I18" s="1"/>
    </row>
    <row r="19" spans="1:9" x14ac:dyDescent="0.25">
      <c r="A19" s="8" t="s">
        <v>53</v>
      </c>
      <c r="B19" s="23">
        <v>10</v>
      </c>
      <c r="C19" s="23">
        <v>10</v>
      </c>
      <c r="D19" s="23">
        <v>10</v>
      </c>
      <c r="E19" s="23">
        <v>10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54</v>
      </c>
      <c r="B20" s="24">
        <v>101</v>
      </c>
      <c r="C20" s="24">
        <v>623</v>
      </c>
      <c r="D20" s="24">
        <v>101</v>
      </c>
      <c r="E20" s="24">
        <v>623</v>
      </c>
      <c r="F20" s="13">
        <f t="shared" si="0"/>
        <v>516.83168316831689</v>
      </c>
      <c r="G20" s="1"/>
      <c r="H20" s="1"/>
      <c r="I20" s="1"/>
    </row>
    <row r="21" spans="1:9" x14ac:dyDescent="0.25">
      <c r="A21" s="8" t="s">
        <v>55</v>
      </c>
      <c r="B21" s="23">
        <v>134</v>
      </c>
      <c r="C21" s="23">
        <v>354</v>
      </c>
      <c r="D21" s="23">
        <v>134</v>
      </c>
      <c r="E21" s="23">
        <v>354</v>
      </c>
      <c r="F21" s="10">
        <f t="shared" si="0"/>
        <v>164.17910447761193</v>
      </c>
      <c r="G21" s="1"/>
      <c r="H21" s="1"/>
      <c r="I21" s="1"/>
    </row>
    <row r="22" spans="1:9" x14ac:dyDescent="0.25">
      <c r="A22" s="11" t="s">
        <v>56</v>
      </c>
      <c r="B22" s="24">
        <v>311</v>
      </c>
      <c r="C22" s="24">
        <v>357</v>
      </c>
      <c r="D22" s="24">
        <v>311</v>
      </c>
      <c r="E22" s="24">
        <v>357</v>
      </c>
      <c r="F22" s="13">
        <f t="shared" si="0"/>
        <v>14.79099678456592</v>
      </c>
      <c r="G22" s="1"/>
      <c r="H22" s="1"/>
      <c r="I22" s="1"/>
    </row>
    <row r="23" spans="1:9" x14ac:dyDescent="0.25">
      <c r="A23" s="8" t="s">
        <v>57</v>
      </c>
      <c r="B23" s="23">
        <v>154</v>
      </c>
      <c r="C23" s="23">
        <v>0</v>
      </c>
      <c r="D23" s="23">
        <v>154</v>
      </c>
      <c r="E23" s="23">
        <v>0</v>
      </c>
      <c r="F23" s="10">
        <f t="shared" si="0"/>
        <v>-100</v>
      </c>
      <c r="G23" s="1"/>
      <c r="H23" s="1"/>
      <c r="I23" s="1"/>
    </row>
    <row r="24" spans="1:9" x14ac:dyDescent="0.25">
      <c r="A24" s="11" t="s">
        <v>58</v>
      </c>
      <c r="B24" s="24">
        <v>292</v>
      </c>
      <c r="C24" s="24">
        <v>288</v>
      </c>
      <c r="D24" s="24">
        <v>292</v>
      </c>
      <c r="E24" s="24">
        <v>288</v>
      </c>
      <c r="F24" s="13">
        <f t="shared" si="0"/>
        <v>-1.3698630136986338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94</v>
      </c>
      <c r="C26" s="24">
        <v>101</v>
      </c>
      <c r="D26" s="24">
        <v>94</v>
      </c>
      <c r="E26" s="24">
        <v>101</v>
      </c>
      <c r="F26" s="13">
        <f t="shared" si="0"/>
        <v>7.4468085106382915</v>
      </c>
      <c r="G26" s="1"/>
      <c r="H26" s="1"/>
      <c r="I26" s="1"/>
    </row>
    <row r="27" spans="1:9" x14ac:dyDescent="0.25">
      <c r="A27" s="8" t="s">
        <v>61</v>
      </c>
      <c r="B27" s="23">
        <v>761</v>
      </c>
      <c r="C27" s="23">
        <v>689</v>
      </c>
      <c r="D27" s="23">
        <v>761</v>
      </c>
      <c r="E27" s="23">
        <v>689</v>
      </c>
      <c r="F27" s="10">
        <f t="shared" si="0"/>
        <v>-9.461235216819972</v>
      </c>
      <c r="G27" s="1"/>
      <c r="H27" s="1"/>
      <c r="I27" s="1"/>
    </row>
    <row r="28" spans="1:9" x14ac:dyDescent="0.25">
      <c r="A28" s="11" t="s">
        <v>62</v>
      </c>
      <c r="B28" s="24">
        <v>49</v>
      </c>
      <c r="C28" s="24">
        <v>229</v>
      </c>
      <c r="D28" s="24">
        <v>49</v>
      </c>
      <c r="E28" s="24">
        <v>229</v>
      </c>
      <c r="F28" s="13">
        <f t="shared" si="0"/>
        <v>367.34693877551018</v>
      </c>
      <c r="G28" s="1"/>
      <c r="H28" s="1"/>
      <c r="I28" s="1"/>
    </row>
    <row r="29" spans="1:9" x14ac:dyDescent="0.25">
      <c r="A29" s="8" t="s">
        <v>63</v>
      </c>
      <c r="B29" s="23">
        <v>221</v>
      </c>
      <c r="C29" s="23">
        <v>335</v>
      </c>
      <c r="D29" s="23">
        <v>221</v>
      </c>
      <c r="E29" s="23">
        <v>335</v>
      </c>
      <c r="F29" s="10">
        <f t="shared" si="0"/>
        <v>51.583710407239806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135</v>
      </c>
      <c r="C31" s="23">
        <v>172</v>
      </c>
      <c r="D31" s="23">
        <v>135</v>
      </c>
      <c r="E31" s="23">
        <v>172</v>
      </c>
      <c r="F31" s="10">
        <f t="shared" si="0"/>
        <v>27.407407407407405</v>
      </c>
      <c r="G31" s="1"/>
      <c r="H31" s="1"/>
      <c r="I31" s="1"/>
    </row>
    <row r="32" spans="1:9" x14ac:dyDescent="0.25">
      <c r="A32" s="11" t="s">
        <v>66</v>
      </c>
      <c r="B32" s="24">
        <v>100</v>
      </c>
      <c r="C32" s="24">
        <v>112</v>
      </c>
      <c r="D32" s="24">
        <v>100</v>
      </c>
      <c r="E32" s="24">
        <v>112</v>
      </c>
      <c r="F32" s="13">
        <f t="shared" si="0"/>
        <v>12</v>
      </c>
      <c r="G32" s="1"/>
      <c r="H32" s="1"/>
      <c r="I32" s="1"/>
    </row>
    <row r="33" spans="1:9" x14ac:dyDescent="0.25">
      <c r="A33" s="8" t="s">
        <v>67</v>
      </c>
      <c r="B33" s="23">
        <v>3905</v>
      </c>
      <c r="C33" s="23">
        <v>4293</v>
      </c>
      <c r="D33" s="23">
        <v>3905</v>
      </c>
      <c r="E33" s="23">
        <v>4293</v>
      </c>
      <c r="F33" s="10">
        <f t="shared" si="0"/>
        <v>9.935979513444309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12367</v>
      </c>
      <c r="C35" s="15">
        <f t="shared" ref="C35:E35" si="1">SUM(C7:C34)</f>
        <v>13126</v>
      </c>
      <c r="D35" s="15">
        <f t="shared" si="1"/>
        <v>12367</v>
      </c>
      <c r="E35" s="15">
        <f t="shared" si="1"/>
        <v>13126</v>
      </c>
      <c r="F35" s="16">
        <f t="shared" si="0"/>
        <v>6.137300881377854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2250</v>
      </c>
      <c r="C38" s="41">
        <f>D7</f>
        <v>2068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4293</v>
      </c>
      <c r="G38" s="42">
        <f>LOOKUP(E38,$A$38:$A$65,$C$38:$C$65)</f>
        <v>3905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147</v>
      </c>
      <c r="D39" s="41">
        <f t="shared" ref="D39:D65" si="6">_xlfn.RANK.EQ(B39,$B$38:$B$65)+COUNTIF($B$38:$B$65,B39)-1</f>
        <v>28</v>
      </c>
      <c r="E39" s="42" t="str">
        <f t="shared" si="2"/>
        <v>A CORUÑA</v>
      </c>
      <c r="F39" s="42">
        <f t="shared" ref="F39:F54" si="7">LOOKUP(E39,$A$38:$A$65,$B$38:$B$65)</f>
        <v>2250</v>
      </c>
      <c r="G39" s="42">
        <f t="shared" ref="G39:G65" si="8">LOOKUP(E39,$A$38:$A$65,$C$38:$C$65)</f>
        <v>2068</v>
      </c>
    </row>
    <row r="40" spans="1:9" x14ac:dyDescent="0.25">
      <c r="A40" s="42" t="str">
        <f t="shared" si="3"/>
        <v>ALMERIA</v>
      </c>
      <c r="B40" s="41">
        <f t="shared" si="4"/>
        <v>135</v>
      </c>
      <c r="C40" s="41">
        <f t="shared" si="5"/>
        <v>112</v>
      </c>
      <c r="D40" s="41">
        <f t="shared" si="6"/>
        <v>15</v>
      </c>
      <c r="E40" s="42" t="str">
        <f t="shared" si="2"/>
        <v>BAHIA DE CADIZ</v>
      </c>
      <c r="F40" s="42">
        <f t="shared" si="7"/>
        <v>1959</v>
      </c>
      <c r="G40" s="42">
        <f t="shared" si="8"/>
        <v>1945</v>
      </c>
    </row>
    <row r="41" spans="1:9" x14ac:dyDescent="0.25">
      <c r="A41" s="42" t="str">
        <f t="shared" si="3"/>
        <v>AVILES</v>
      </c>
      <c r="B41" s="41">
        <f t="shared" si="4"/>
        <v>478</v>
      </c>
      <c r="C41" s="41">
        <f t="shared" si="5"/>
        <v>842</v>
      </c>
      <c r="D41" s="41">
        <f t="shared" si="6"/>
        <v>6</v>
      </c>
      <c r="E41" s="42" t="str">
        <f t="shared" si="2"/>
        <v>PASAIA</v>
      </c>
      <c r="F41" s="42">
        <f t="shared" si="7"/>
        <v>689</v>
      </c>
      <c r="G41" s="42">
        <f t="shared" si="8"/>
        <v>761</v>
      </c>
    </row>
    <row r="42" spans="1:9" x14ac:dyDescent="0.25">
      <c r="A42" s="42" t="str">
        <f t="shared" si="3"/>
        <v>BAHIA DE ALGECIRAS</v>
      </c>
      <c r="B42" s="41">
        <f t="shared" si="4"/>
        <v>72</v>
      </c>
      <c r="C42" s="41">
        <f t="shared" si="5"/>
        <v>86</v>
      </c>
      <c r="D42" s="41">
        <f t="shared" si="6"/>
        <v>20</v>
      </c>
      <c r="E42" s="42" t="str">
        <f t="shared" si="2"/>
        <v>GIJON</v>
      </c>
      <c r="F42" s="42">
        <f t="shared" si="7"/>
        <v>623</v>
      </c>
      <c r="G42" s="42">
        <f t="shared" si="8"/>
        <v>101</v>
      </c>
    </row>
    <row r="43" spans="1:9" x14ac:dyDescent="0.25">
      <c r="A43" s="42" t="str">
        <f t="shared" si="3"/>
        <v>BAHIA DE CADIZ</v>
      </c>
      <c r="B43" s="41">
        <f t="shared" si="4"/>
        <v>1959</v>
      </c>
      <c r="C43" s="41">
        <f t="shared" si="5"/>
        <v>1945</v>
      </c>
      <c r="D43" s="41">
        <f t="shared" si="6"/>
        <v>3</v>
      </c>
      <c r="E43" s="42" t="str">
        <f t="shared" si="2"/>
        <v>AVILES</v>
      </c>
      <c r="F43" s="42">
        <f t="shared" si="7"/>
        <v>478</v>
      </c>
      <c r="G43" s="42">
        <f t="shared" si="8"/>
        <v>842</v>
      </c>
    </row>
    <row r="44" spans="1:9" x14ac:dyDescent="0.25">
      <c r="A44" s="42" t="str">
        <f t="shared" si="3"/>
        <v>BALEARES</v>
      </c>
      <c r="B44" s="41">
        <f t="shared" si="4"/>
        <v>231</v>
      </c>
      <c r="C44" s="41">
        <f t="shared" si="5"/>
        <v>229</v>
      </c>
      <c r="D44" s="41">
        <f t="shared" si="6"/>
        <v>12</v>
      </c>
      <c r="E44" s="42" t="str">
        <f t="shared" si="2"/>
        <v>LAS PALMAS</v>
      </c>
      <c r="F44" s="42">
        <f t="shared" si="7"/>
        <v>357</v>
      </c>
      <c r="G44" s="42">
        <f t="shared" si="8"/>
        <v>311</v>
      </c>
    </row>
    <row r="45" spans="1:9" x14ac:dyDescent="0.25">
      <c r="A45" s="42" t="str">
        <f t="shared" si="3"/>
        <v>BARCELONA</v>
      </c>
      <c r="B45" s="41">
        <f t="shared" si="4"/>
        <v>79</v>
      </c>
      <c r="C45" s="41">
        <f t="shared" si="5"/>
        <v>361</v>
      </c>
      <c r="D45" s="41">
        <f t="shared" si="6"/>
        <v>19</v>
      </c>
      <c r="E45" s="42" t="str">
        <f t="shared" si="2"/>
        <v>HUELVA</v>
      </c>
      <c r="F45" s="42">
        <f t="shared" si="7"/>
        <v>354</v>
      </c>
      <c r="G45" s="42">
        <f t="shared" si="8"/>
        <v>134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335</v>
      </c>
      <c r="G46" s="42">
        <f t="shared" si="8"/>
        <v>221</v>
      </c>
    </row>
    <row r="47" spans="1:9" x14ac:dyDescent="0.25">
      <c r="A47" s="42" t="str">
        <f t="shared" si="3"/>
        <v>CARTAGENA</v>
      </c>
      <c r="B47" s="41">
        <f t="shared" si="4"/>
        <v>112</v>
      </c>
      <c r="C47" s="41">
        <f t="shared" si="5"/>
        <v>90</v>
      </c>
      <c r="D47" s="41">
        <f t="shared" si="6"/>
        <v>17</v>
      </c>
      <c r="E47" s="42" t="str">
        <f t="shared" si="2"/>
        <v>MARIN Y RIA DE PONTEVEDRA</v>
      </c>
      <c r="F47" s="42">
        <f t="shared" si="7"/>
        <v>288</v>
      </c>
      <c r="G47" s="42">
        <f t="shared" si="8"/>
        <v>292</v>
      </c>
    </row>
    <row r="48" spans="1:9" x14ac:dyDescent="0.25">
      <c r="A48" s="42" t="str">
        <f t="shared" si="3"/>
        <v>CASTELLON</v>
      </c>
      <c r="B48" s="41">
        <f t="shared" si="4"/>
        <v>241</v>
      </c>
      <c r="C48" s="41">
        <f t="shared" si="5"/>
        <v>208</v>
      </c>
      <c r="D48" s="41">
        <f t="shared" si="6"/>
        <v>11</v>
      </c>
      <c r="E48" s="42" t="str">
        <f t="shared" si="2"/>
        <v>CASTELLON</v>
      </c>
      <c r="F48" s="42">
        <f t="shared" si="7"/>
        <v>241</v>
      </c>
      <c r="G48" s="42">
        <f t="shared" si="8"/>
        <v>208</v>
      </c>
    </row>
    <row r="49" spans="1:7" x14ac:dyDescent="0.25">
      <c r="A49" s="42" t="str">
        <f t="shared" si="3"/>
        <v>CEUTA</v>
      </c>
      <c r="B49" s="41">
        <f t="shared" si="4"/>
        <v>6</v>
      </c>
      <c r="C49" s="41">
        <f t="shared" si="5"/>
        <v>12</v>
      </c>
      <c r="D49" s="41">
        <f t="shared" si="6"/>
        <v>22</v>
      </c>
      <c r="E49" s="42" t="str">
        <f t="shared" si="2"/>
        <v>BALEARES</v>
      </c>
      <c r="F49" s="42">
        <f t="shared" si="7"/>
        <v>231</v>
      </c>
      <c r="G49" s="42">
        <f t="shared" si="8"/>
        <v>229</v>
      </c>
    </row>
    <row r="50" spans="1:7" x14ac:dyDescent="0.25">
      <c r="A50" s="42" t="str">
        <f t="shared" si="3"/>
        <v>FERROL-SAN CIBRAO</v>
      </c>
      <c r="B50" s="41">
        <f t="shared" si="4"/>
        <v>10</v>
      </c>
      <c r="C50" s="41">
        <f t="shared" si="5"/>
        <v>10</v>
      </c>
      <c r="D50" s="41">
        <f t="shared" si="6"/>
        <v>21</v>
      </c>
      <c r="E50" s="42" t="str">
        <f t="shared" si="2"/>
        <v>SANTA CRUZ DE TENERIFE</v>
      </c>
      <c r="F50" s="42">
        <f t="shared" si="7"/>
        <v>229</v>
      </c>
      <c r="G50" s="42">
        <f t="shared" si="8"/>
        <v>49</v>
      </c>
    </row>
    <row r="51" spans="1:7" x14ac:dyDescent="0.25">
      <c r="A51" s="42" t="str">
        <f t="shared" si="3"/>
        <v>GIJON</v>
      </c>
      <c r="B51" s="41">
        <f t="shared" si="4"/>
        <v>623</v>
      </c>
      <c r="C51" s="41">
        <f t="shared" si="5"/>
        <v>101</v>
      </c>
      <c r="D51" s="41">
        <f t="shared" si="6"/>
        <v>5</v>
      </c>
      <c r="E51" s="42" t="str">
        <f t="shared" si="2"/>
        <v>TARRAGONA</v>
      </c>
      <c r="F51" s="42">
        <f t="shared" si="7"/>
        <v>172</v>
      </c>
      <c r="G51" s="42">
        <f t="shared" si="8"/>
        <v>135</v>
      </c>
    </row>
    <row r="52" spans="1:7" x14ac:dyDescent="0.25">
      <c r="A52" s="42" t="str">
        <f t="shared" si="3"/>
        <v>HUELVA</v>
      </c>
      <c r="B52" s="41">
        <f t="shared" si="4"/>
        <v>354</v>
      </c>
      <c r="C52" s="41">
        <f t="shared" si="5"/>
        <v>134</v>
      </c>
      <c r="D52" s="41">
        <f t="shared" si="6"/>
        <v>8</v>
      </c>
      <c r="E52" s="42" t="str">
        <f t="shared" si="2"/>
        <v>ALMERIA</v>
      </c>
      <c r="F52" s="42">
        <f t="shared" si="7"/>
        <v>135</v>
      </c>
      <c r="G52" s="42">
        <f t="shared" si="8"/>
        <v>112</v>
      </c>
    </row>
    <row r="53" spans="1:7" x14ac:dyDescent="0.25">
      <c r="A53" s="42" t="str">
        <f t="shared" si="3"/>
        <v>LAS PALMAS</v>
      </c>
      <c r="B53" s="41">
        <f t="shared" si="4"/>
        <v>357</v>
      </c>
      <c r="C53" s="41">
        <f t="shared" si="5"/>
        <v>311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0</v>
      </c>
      <c r="C54" s="41">
        <f t="shared" si="5"/>
        <v>154</v>
      </c>
      <c r="D54" s="41">
        <f t="shared" si="6"/>
        <v>28</v>
      </c>
      <c r="E54" s="42" t="str">
        <f t="shared" si="2"/>
        <v>CARTAGENA</v>
      </c>
      <c r="F54" s="42">
        <f t="shared" si="7"/>
        <v>112</v>
      </c>
      <c r="G54" s="42">
        <f t="shared" si="8"/>
        <v>90</v>
      </c>
    </row>
    <row r="55" spans="1:7" x14ac:dyDescent="0.25">
      <c r="A55" s="42" t="str">
        <f t="shared" si="3"/>
        <v>MARIN Y RIA DE PONTEVEDRA</v>
      </c>
      <c r="B55" s="41">
        <f t="shared" si="4"/>
        <v>288</v>
      </c>
      <c r="C55" s="41">
        <f t="shared" si="5"/>
        <v>292</v>
      </c>
      <c r="D55" s="41">
        <f t="shared" si="6"/>
        <v>10</v>
      </c>
      <c r="E55" s="42" t="str">
        <f t="shared" si="2"/>
        <v>MOTRIL</v>
      </c>
      <c r="F55" s="42">
        <f t="shared" ref="F55:F65" si="9">LOOKUP(E55,$A$38:$A$65,$B$38:$B$65)</f>
        <v>101</v>
      </c>
      <c r="G55" s="42">
        <f t="shared" si="8"/>
        <v>94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BARCELONA</v>
      </c>
      <c r="F56" s="42">
        <f t="shared" si="9"/>
        <v>79</v>
      </c>
      <c r="G56" s="42">
        <f t="shared" si="8"/>
        <v>361</v>
      </c>
    </row>
    <row r="57" spans="1:7" x14ac:dyDescent="0.25">
      <c r="A57" s="42" t="str">
        <f t="shared" si="3"/>
        <v>MOTRIL</v>
      </c>
      <c r="B57" s="41">
        <f t="shared" si="4"/>
        <v>101</v>
      </c>
      <c r="C57" s="41">
        <f t="shared" si="5"/>
        <v>94</v>
      </c>
      <c r="D57" s="41">
        <f t="shared" si="6"/>
        <v>18</v>
      </c>
      <c r="E57" s="42" t="str">
        <f t="shared" si="2"/>
        <v>BAHIA DE ALGECIRAS</v>
      </c>
      <c r="F57" s="42">
        <f t="shared" si="9"/>
        <v>72</v>
      </c>
      <c r="G57" s="42">
        <f t="shared" si="8"/>
        <v>86</v>
      </c>
    </row>
    <row r="58" spans="1:7" x14ac:dyDescent="0.25">
      <c r="A58" s="42" t="str">
        <f t="shared" si="3"/>
        <v>PASAIA</v>
      </c>
      <c r="B58" s="41">
        <f t="shared" si="4"/>
        <v>689</v>
      </c>
      <c r="C58" s="41">
        <f t="shared" si="5"/>
        <v>761</v>
      </c>
      <c r="D58" s="41">
        <f t="shared" si="6"/>
        <v>4</v>
      </c>
      <c r="E58" s="42" t="str">
        <f t="shared" si="2"/>
        <v>FERROL-SAN CIBRAO</v>
      </c>
      <c r="F58" s="42">
        <f t="shared" si="9"/>
        <v>10</v>
      </c>
      <c r="G58" s="42">
        <f t="shared" si="8"/>
        <v>10</v>
      </c>
    </row>
    <row r="59" spans="1:7" x14ac:dyDescent="0.25">
      <c r="A59" s="42" t="str">
        <f t="shared" si="3"/>
        <v>SANTA CRUZ DE TENERIFE</v>
      </c>
      <c r="B59" s="41">
        <f t="shared" si="4"/>
        <v>229</v>
      </c>
      <c r="C59" s="41">
        <f t="shared" si="5"/>
        <v>49</v>
      </c>
      <c r="D59" s="41">
        <f t="shared" si="6"/>
        <v>13</v>
      </c>
      <c r="E59" s="42" t="str">
        <f t="shared" si="2"/>
        <v>CEUTA</v>
      </c>
      <c r="F59" s="42">
        <f t="shared" si="9"/>
        <v>6</v>
      </c>
      <c r="G59" s="42">
        <f t="shared" si="8"/>
        <v>12</v>
      </c>
    </row>
    <row r="60" spans="1:7" x14ac:dyDescent="0.25">
      <c r="A60" s="42" t="str">
        <f t="shared" si="3"/>
        <v>SANTANDER</v>
      </c>
      <c r="B60" s="41">
        <f t="shared" si="4"/>
        <v>335</v>
      </c>
      <c r="C60" s="41">
        <f t="shared" si="5"/>
        <v>221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172</v>
      </c>
      <c r="C62" s="41">
        <f t="shared" si="5"/>
        <v>135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112</v>
      </c>
      <c r="C63" s="41">
        <f t="shared" si="5"/>
        <v>100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4293</v>
      </c>
      <c r="C64" s="41">
        <f t="shared" si="5"/>
        <v>3905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ALICANTE</v>
      </c>
      <c r="F65" s="42">
        <f t="shared" si="9"/>
        <v>0</v>
      </c>
      <c r="G65" s="42">
        <f t="shared" si="8"/>
        <v>147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3963</v>
      </c>
      <c r="C7" s="25">
        <v>5295</v>
      </c>
      <c r="D7" s="25">
        <v>3963</v>
      </c>
      <c r="E7" s="25">
        <v>5295</v>
      </c>
      <c r="F7" s="10">
        <f>((E7*100)/D7)-100</f>
        <v>33.610900832702498</v>
      </c>
      <c r="G7" s="1"/>
      <c r="H7" s="1"/>
      <c r="I7" s="1"/>
    </row>
    <row r="8" spans="1:12" x14ac:dyDescent="0.25">
      <c r="A8" s="11" t="s">
        <v>42</v>
      </c>
      <c r="B8" s="26">
        <v>3484</v>
      </c>
      <c r="C8" s="26">
        <v>4944</v>
      </c>
      <c r="D8" s="26">
        <v>3484</v>
      </c>
      <c r="E8" s="26">
        <v>4944</v>
      </c>
      <c r="F8" s="13">
        <f t="shared" ref="F8:F35" si="0">((E8*100)/D8)-100</f>
        <v>41.905855338691168</v>
      </c>
      <c r="G8" s="1"/>
      <c r="H8" s="1"/>
      <c r="I8" s="1"/>
    </row>
    <row r="9" spans="1:12" x14ac:dyDescent="0.25">
      <c r="A9" s="8" t="s">
        <v>43</v>
      </c>
      <c r="B9" s="25">
        <v>8933</v>
      </c>
      <c r="C9" s="25">
        <v>10928</v>
      </c>
      <c r="D9" s="25">
        <v>8933</v>
      </c>
      <c r="E9" s="25">
        <v>10928</v>
      </c>
      <c r="F9" s="10">
        <f t="shared" si="0"/>
        <v>22.332922870256354</v>
      </c>
      <c r="G9" s="1"/>
      <c r="H9" s="1"/>
      <c r="I9" s="1"/>
    </row>
    <row r="10" spans="1:12" x14ac:dyDescent="0.25">
      <c r="A10" s="11" t="s">
        <v>44</v>
      </c>
      <c r="B10" s="26">
        <v>5237</v>
      </c>
      <c r="C10" s="26">
        <v>3892</v>
      </c>
      <c r="D10" s="26">
        <v>5237</v>
      </c>
      <c r="E10" s="26">
        <v>3892</v>
      </c>
      <c r="F10" s="13">
        <f t="shared" si="0"/>
        <v>-25.682642734389916</v>
      </c>
      <c r="G10" s="1"/>
      <c r="H10" s="1"/>
      <c r="I10" s="1"/>
    </row>
    <row r="11" spans="1:12" x14ac:dyDescent="0.25">
      <c r="A11" s="8" t="s">
        <v>45</v>
      </c>
      <c r="B11" s="25">
        <v>241649</v>
      </c>
      <c r="C11" s="25">
        <v>271889</v>
      </c>
      <c r="D11" s="25">
        <v>241649</v>
      </c>
      <c r="E11" s="25">
        <v>271889</v>
      </c>
      <c r="F11" s="10">
        <f t="shared" si="0"/>
        <v>12.514018266162907</v>
      </c>
      <c r="G11" s="1"/>
      <c r="H11" s="1"/>
      <c r="I11" s="1"/>
    </row>
    <row r="12" spans="1:12" x14ac:dyDescent="0.25">
      <c r="A12" s="11" t="s">
        <v>46</v>
      </c>
      <c r="B12" s="26">
        <v>7351</v>
      </c>
      <c r="C12" s="26">
        <v>3942</v>
      </c>
      <c r="D12" s="26">
        <v>7351</v>
      </c>
      <c r="E12" s="26">
        <v>3942</v>
      </c>
      <c r="F12" s="13">
        <f t="shared" si="0"/>
        <v>-46.374642905727114</v>
      </c>
      <c r="G12" s="1"/>
      <c r="H12" s="1"/>
      <c r="I12" s="1"/>
    </row>
    <row r="13" spans="1:12" x14ac:dyDescent="0.25">
      <c r="A13" s="8" t="s">
        <v>47</v>
      </c>
      <c r="B13" s="25">
        <v>1058</v>
      </c>
      <c r="C13" s="25">
        <v>882</v>
      </c>
      <c r="D13" s="25">
        <v>1058</v>
      </c>
      <c r="E13" s="25">
        <v>882</v>
      </c>
      <c r="F13" s="10">
        <f t="shared" si="0"/>
        <v>-16.635160680529296</v>
      </c>
      <c r="G13" s="1"/>
      <c r="H13" s="1"/>
      <c r="I13" s="1"/>
    </row>
    <row r="14" spans="1:12" x14ac:dyDescent="0.25">
      <c r="A14" s="11" t="s">
        <v>48</v>
      </c>
      <c r="B14" s="26">
        <v>69736</v>
      </c>
      <c r="C14" s="26">
        <v>74575</v>
      </c>
      <c r="D14" s="26">
        <v>69736</v>
      </c>
      <c r="E14" s="26">
        <v>74575</v>
      </c>
      <c r="F14" s="13">
        <f t="shared" si="0"/>
        <v>6.9390271882528367</v>
      </c>
      <c r="G14" s="1"/>
      <c r="H14" s="1"/>
      <c r="I14" s="1"/>
    </row>
    <row r="15" spans="1:12" x14ac:dyDescent="0.25">
      <c r="A15" s="8" t="s">
        <v>49</v>
      </c>
      <c r="B15" s="25">
        <v>10425</v>
      </c>
      <c r="C15" s="25">
        <v>11043</v>
      </c>
      <c r="D15" s="25">
        <v>10425</v>
      </c>
      <c r="E15" s="25">
        <v>11043</v>
      </c>
      <c r="F15" s="10">
        <f t="shared" si="0"/>
        <v>5.9280575539568332</v>
      </c>
      <c r="G15" s="1"/>
      <c r="H15" s="1"/>
      <c r="I15" s="1"/>
    </row>
    <row r="16" spans="1:12" x14ac:dyDescent="0.25">
      <c r="A16" s="11" t="s">
        <v>50</v>
      </c>
      <c r="B16" s="26">
        <v>15050</v>
      </c>
      <c r="C16" s="26">
        <v>4440</v>
      </c>
      <c r="D16" s="26">
        <v>15050</v>
      </c>
      <c r="E16" s="26">
        <v>4440</v>
      </c>
      <c r="F16" s="13">
        <f t="shared" si="0"/>
        <v>-70.498338870431894</v>
      </c>
      <c r="G16" s="1"/>
      <c r="H16" s="1"/>
      <c r="I16" s="1"/>
    </row>
    <row r="17" spans="1:9" x14ac:dyDescent="0.25">
      <c r="A17" s="8" t="s">
        <v>51</v>
      </c>
      <c r="B17" s="25">
        <v>2936</v>
      </c>
      <c r="C17" s="25">
        <v>3631</v>
      </c>
      <c r="D17" s="25">
        <v>2936</v>
      </c>
      <c r="E17" s="25">
        <v>3631</v>
      </c>
      <c r="F17" s="10">
        <f t="shared" si="0"/>
        <v>23.671662125340603</v>
      </c>
      <c r="G17" s="1"/>
      <c r="H17" s="1"/>
      <c r="I17" s="1"/>
    </row>
    <row r="18" spans="1:9" x14ac:dyDescent="0.25">
      <c r="A18" s="11" t="s">
        <v>52</v>
      </c>
      <c r="B18" s="26">
        <v>37524</v>
      </c>
      <c r="C18" s="26">
        <v>48057</v>
      </c>
      <c r="D18" s="26">
        <v>37524</v>
      </c>
      <c r="E18" s="26">
        <v>48057</v>
      </c>
      <c r="F18" s="13">
        <f t="shared" si="0"/>
        <v>28.070035177486403</v>
      </c>
      <c r="G18" s="1"/>
      <c r="H18" s="1"/>
      <c r="I18" s="1"/>
    </row>
    <row r="19" spans="1:9" x14ac:dyDescent="0.25">
      <c r="A19" s="8" t="s">
        <v>53</v>
      </c>
      <c r="B19" s="25">
        <v>731</v>
      </c>
      <c r="C19" s="25">
        <v>2066</v>
      </c>
      <c r="D19" s="25">
        <v>731</v>
      </c>
      <c r="E19" s="25">
        <v>2066</v>
      </c>
      <c r="F19" s="10">
        <f t="shared" si="0"/>
        <v>182.62653898768809</v>
      </c>
      <c r="G19" s="1"/>
      <c r="H19" s="1"/>
      <c r="I19" s="1"/>
    </row>
    <row r="20" spans="1:9" x14ac:dyDescent="0.25">
      <c r="A20" s="11" t="s">
        <v>54</v>
      </c>
      <c r="B20" s="26">
        <v>24990</v>
      </c>
      <c r="C20" s="26">
        <v>25380</v>
      </c>
      <c r="D20" s="26">
        <v>24990</v>
      </c>
      <c r="E20" s="26">
        <v>25380</v>
      </c>
      <c r="F20" s="13">
        <f t="shared" si="0"/>
        <v>1.5606242496998846</v>
      </c>
      <c r="G20" s="1"/>
      <c r="H20" s="1"/>
      <c r="I20" s="1"/>
    </row>
    <row r="21" spans="1:9" x14ac:dyDescent="0.25">
      <c r="A21" s="8" t="s">
        <v>55</v>
      </c>
      <c r="B21" s="25">
        <v>11696</v>
      </c>
      <c r="C21" s="25">
        <v>5908</v>
      </c>
      <c r="D21" s="25">
        <v>11696</v>
      </c>
      <c r="E21" s="25">
        <v>5908</v>
      </c>
      <c r="F21" s="10">
        <f t="shared" si="0"/>
        <v>-49.487004103967166</v>
      </c>
      <c r="G21" s="1"/>
      <c r="H21" s="1"/>
      <c r="I21" s="1"/>
    </row>
    <row r="22" spans="1:9" x14ac:dyDescent="0.25">
      <c r="A22" s="11" t="s">
        <v>56</v>
      </c>
      <c r="B22" s="26">
        <v>171948</v>
      </c>
      <c r="C22" s="26">
        <v>165914</v>
      </c>
      <c r="D22" s="26">
        <v>171948</v>
      </c>
      <c r="E22" s="26">
        <v>165914</v>
      </c>
      <c r="F22" s="13">
        <f t="shared" si="0"/>
        <v>-3.5092004559517989</v>
      </c>
      <c r="G22" s="1"/>
      <c r="H22" s="1"/>
      <c r="I22" s="1"/>
    </row>
    <row r="23" spans="1:9" x14ac:dyDescent="0.25">
      <c r="A23" s="8" t="s">
        <v>57</v>
      </c>
      <c r="B23" s="25">
        <v>4671</v>
      </c>
      <c r="C23" s="25">
        <v>4423</v>
      </c>
      <c r="D23" s="25">
        <v>4671</v>
      </c>
      <c r="E23" s="25">
        <v>4423</v>
      </c>
      <c r="F23" s="10">
        <f t="shared" si="0"/>
        <v>-5.3093555983729459</v>
      </c>
      <c r="G23" s="1"/>
      <c r="H23" s="1"/>
      <c r="I23" s="1"/>
    </row>
    <row r="24" spans="1:9" x14ac:dyDescent="0.25">
      <c r="A24" s="11" t="s">
        <v>58</v>
      </c>
      <c r="B24" s="26">
        <v>7089</v>
      </c>
      <c r="C24" s="26">
        <v>7763</v>
      </c>
      <c r="D24" s="26">
        <v>7089</v>
      </c>
      <c r="E24" s="26">
        <v>7763</v>
      </c>
      <c r="F24" s="13">
        <f t="shared" si="0"/>
        <v>9.5076879672732417</v>
      </c>
      <c r="G24" s="1"/>
      <c r="H24" s="1"/>
      <c r="I24" s="1"/>
    </row>
    <row r="25" spans="1:9" x14ac:dyDescent="0.25">
      <c r="A25" s="8" t="s">
        <v>59</v>
      </c>
      <c r="B25" s="25">
        <v>967</v>
      </c>
      <c r="C25" s="25">
        <v>0</v>
      </c>
      <c r="D25" s="25">
        <v>967</v>
      </c>
      <c r="E25" s="25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60</v>
      </c>
      <c r="B26" s="26">
        <v>1197</v>
      </c>
      <c r="C26" s="26">
        <v>1341</v>
      </c>
      <c r="D26" s="26">
        <v>1197</v>
      </c>
      <c r="E26" s="26">
        <v>1341</v>
      </c>
      <c r="F26" s="13">
        <f t="shared" si="0"/>
        <v>12.030075187969928</v>
      </c>
      <c r="G26" s="1"/>
      <c r="H26" s="1"/>
      <c r="I26" s="1"/>
    </row>
    <row r="27" spans="1:9" x14ac:dyDescent="0.25">
      <c r="A27" s="8" t="s">
        <v>61</v>
      </c>
      <c r="B27" s="25">
        <v>3871</v>
      </c>
      <c r="C27" s="25">
        <v>2603</v>
      </c>
      <c r="D27" s="25">
        <v>3871</v>
      </c>
      <c r="E27" s="25">
        <v>2603</v>
      </c>
      <c r="F27" s="10">
        <f t="shared" si="0"/>
        <v>-32.756393696719201</v>
      </c>
      <c r="G27" s="1"/>
      <c r="H27" s="1"/>
      <c r="I27" s="1"/>
    </row>
    <row r="28" spans="1:9" x14ac:dyDescent="0.25">
      <c r="A28" s="11" t="s">
        <v>62</v>
      </c>
      <c r="B28" s="26">
        <v>72753</v>
      </c>
      <c r="C28" s="26">
        <v>85379</v>
      </c>
      <c r="D28" s="26">
        <v>72753</v>
      </c>
      <c r="E28" s="26">
        <v>85379</v>
      </c>
      <c r="F28" s="13">
        <f t="shared" si="0"/>
        <v>17.354610806427232</v>
      </c>
      <c r="G28" s="1"/>
      <c r="H28" s="1"/>
      <c r="I28" s="1"/>
    </row>
    <row r="29" spans="1:9" x14ac:dyDescent="0.25">
      <c r="A29" s="8" t="s">
        <v>63</v>
      </c>
      <c r="B29" s="25">
        <v>4182</v>
      </c>
      <c r="C29" s="25">
        <v>6349</v>
      </c>
      <c r="D29" s="25">
        <v>4182</v>
      </c>
      <c r="E29" s="25">
        <v>6349</v>
      </c>
      <c r="F29" s="10">
        <f t="shared" si="0"/>
        <v>51.817312290769962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19125</v>
      </c>
      <c r="C31" s="25">
        <v>18555</v>
      </c>
      <c r="D31" s="25">
        <v>19125</v>
      </c>
      <c r="E31" s="25">
        <v>18555</v>
      </c>
      <c r="F31" s="10">
        <f t="shared" si="0"/>
        <v>-2.9803921568627487</v>
      </c>
      <c r="G31" s="1"/>
      <c r="H31" s="1"/>
      <c r="I31" s="1"/>
    </row>
    <row r="32" spans="1:9" x14ac:dyDescent="0.25">
      <c r="A32" s="11" t="s">
        <v>66</v>
      </c>
      <c r="B32" s="26">
        <v>18041</v>
      </c>
      <c r="C32" s="26">
        <v>21505</v>
      </c>
      <c r="D32" s="26">
        <v>18041</v>
      </c>
      <c r="E32" s="26">
        <v>21505</v>
      </c>
      <c r="F32" s="13">
        <f t="shared" si="0"/>
        <v>19.200709495039078</v>
      </c>
      <c r="G32" s="1"/>
      <c r="H32" s="1"/>
      <c r="I32" s="1"/>
    </row>
    <row r="33" spans="1:9" x14ac:dyDescent="0.25">
      <c r="A33" s="8" t="s">
        <v>67</v>
      </c>
      <c r="B33" s="25">
        <v>31547</v>
      </c>
      <c r="C33" s="25">
        <v>34495</v>
      </c>
      <c r="D33" s="25">
        <v>31547</v>
      </c>
      <c r="E33" s="25">
        <v>34495</v>
      </c>
      <c r="F33" s="10">
        <f t="shared" si="0"/>
        <v>9.344787142992999</v>
      </c>
      <c r="G33" s="1"/>
      <c r="H33" s="1"/>
      <c r="I33" s="1"/>
    </row>
    <row r="34" spans="1:9" x14ac:dyDescent="0.25">
      <c r="A34" s="11" t="s">
        <v>68</v>
      </c>
      <c r="B34" s="26">
        <v>475</v>
      </c>
      <c r="C34" s="26">
        <v>714</v>
      </c>
      <c r="D34" s="26">
        <v>475</v>
      </c>
      <c r="E34" s="26">
        <v>714</v>
      </c>
      <c r="F34" s="13">
        <f t="shared" si="0"/>
        <v>50.31578947368422</v>
      </c>
      <c r="G34" s="1"/>
      <c r="H34" s="1"/>
      <c r="I34" s="1"/>
    </row>
    <row r="35" spans="1:9" x14ac:dyDescent="0.25">
      <c r="A35" s="14" t="s">
        <v>69</v>
      </c>
      <c r="B35" s="15">
        <f>SUM(B7:B34)</f>
        <v>780629</v>
      </c>
      <c r="C35" s="15">
        <f>SUM(C7:C34)</f>
        <v>825913</v>
      </c>
      <c r="D35" s="15">
        <f t="shared" ref="D35:E35" si="1">SUM(D7:D34)</f>
        <v>780629</v>
      </c>
      <c r="E35" s="15">
        <f t="shared" si="1"/>
        <v>825913</v>
      </c>
      <c r="F35" s="16">
        <f t="shared" si="0"/>
        <v>5.8009630695246983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5295</v>
      </c>
      <c r="C38" s="41">
        <f>D7</f>
        <v>3963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271889</v>
      </c>
      <c r="G38" s="42">
        <f>LOOKUP(E38,$A$38:$A$65,$C$38:$C$65)</f>
        <v>241649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4944</v>
      </c>
      <c r="C39" s="41">
        <f t="shared" ref="C39:C65" si="5">D8</f>
        <v>3484</v>
      </c>
      <c r="D39" s="41">
        <f t="shared" ref="D39:D65" si="6">_xlfn.RANK.EQ(B39,$B$38:$B$65)+COUNTIF($B$38:$B$65,B39)-1</f>
        <v>16</v>
      </c>
      <c r="E39" s="42" t="str">
        <f t="shared" si="2"/>
        <v>LAS PALMAS</v>
      </c>
      <c r="F39" s="42">
        <f t="shared" ref="F39:F54" si="7">LOOKUP(E39,$A$38:$A$65,$B$38:$B$65)</f>
        <v>165914</v>
      </c>
      <c r="G39" s="42">
        <f t="shared" ref="G39:G65" si="8">LOOKUP(E39,$A$38:$A$65,$C$38:$C$65)</f>
        <v>171948</v>
      </c>
    </row>
    <row r="40" spans="1:9" x14ac:dyDescent="0.25">
      <c r="A40" s="42" t="str">
        <f t="shared" si="3"/>
        <v>ALMERIA</v>
      </c>
      <c r="B40" s="41">
        <f t="shared" si="4"/>
        <v>10928</v>
      </c>
      <c r="C40" s="41">
        <f t="shared" si="5"/>
        <v>8933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85379</v>
      </c>
      <c r="G40" s="42">
        <f t="shared" si="8"/>
        <v>72753</v>
      </c>
    </row>
    <row r="41" spans="1:9" x14ac:dyDescent="0.25">
      <c r="A41" s="42" t="str">
        <f t="shared" si="3"/>
        <v>AVILES</v>
      </c>
      <c r="B41" s="41">
        <f t="shared" si="4"/>
        <v>3892</v>
      </c>
      <c r="C41" s="41">
        <f t="shared" si="5"/>
        <v>5237</v>
      </c>
      <c r="D41" s="41">
        <f t="shared" si="6"/>
        <v>20</v>
      </c>
      <c r="E41" s="42" t="str">
        <f t="shared" si="2"/>
        <v>BARCELONA</v>
      </c>
      <c r="F41" s="42">
        <f t="shared" si="7"/>
        <v>74575</v>
      </c>
      <c r="G41" s="42">
        <f t="shared" si="8"/>
        <v>69736</v>
      </c>
    </row>
    <row r="42" spans="1:9" x14ac:dyDescent="0.25">
      <c r="A42" s="42" t="str">
        <f t="shared" si="3"/>
        <v>BAHIA DE ALGECIRAS</v>
      </c>
      <c r="B42" s="41">
        <f t="shared" si="4"/>
        <v>271889</v>
      </c>
      <c r="C42" s="41">
        <f t="shared" si="5"/>
        <v>241649</v>
      </c>
      <c r="D42" s="41">
        <f t="shared" si="6"/>
        <v>1</v>
      </c>
      <c r="E42" s="42" t="str">
        <f t="shared" si="2"/>
        <v>CEUTA</v>
      </c>
      <c r="F42" s="42">
        <f t="shared" si="7"/>
        <v>48057</v>
      </c>
      <c r="G42" s="42">
        <f t="shared" si="8"/>
        <v>37524</v>
      </c>
    </row>
    <row r="43" spans="1:9" x14ac:dyDescent="0.25">
      <c r="A43" s="42" t="str">
        <f t="shared" si="3"/>
        <v>BAHIA DE CADIZ</v>
      </c>
      <c r="B43" s="41">
        <f t="shared" si="4"/>
        <v>3942</v>
      </c>
      <c r="C43" s="41">
        <f t="shared" si="5"/>
        <v>7351</v>
      </c>
      <c r="D43" s="41">
        <f t="shared" si="6"/>
        <v>19</v>
      </c>
      <c r="E43" s="42" t="str">
        <f t="shared" si="2"/>
        <v>VIGO</v>
      </c>
      <c r="F43" s="42">
        <f t="shared" si="7"/>
        <v>34495</v>
      </c>
      <c r="G43" s="42">
        <f t="shared" si="8"/>
        <v>31547</v>
      </c>
    </row>
    <row r="44" spans="1:9" x14ac:dyDescent="0.25">
      <c r="A44" s="42" t="str">
        <f t="shared" si="3"/>
        <v>BALEARES</v>
      </c>
      <c r="B44" s="41">
        <f t="shared" si="4"/>
        <v>882</v>
      </c>
      <c r="C44" s="41">
        <f t="shared" si="5"/>
        <v>1058</v>
      </c>
      <c r="D44" s="41">
        <f t="shared" si="6"/>
        <v>25</v>
      </c>
      <c r="E44" s="42" t="str">
        <f t="shared" si="2"/>
        <v>GIJON</v>
      </c>
      <c r="F44" s="42">
        <f t="shared" si="7"/>
        <v>25380</v>
      </c>
      <c r="G44" s="42">
        <f t="shared" si="8"/>
        <v>24990</v>
      </c>
    </row>
    <row r="45" spans="1:9" x14ac:dyDescent="0.25">
      <c r="A45" s="42" t="str">
        <f t="shared" si="3"/>
        <v>BARCELONA</v>
      </c>
      <c r="B45" s="41">
        <f t="shared" si="4"/>
        <v>74575</v>
      </c>
      <c r="C45" s="41">
        <f t="shared" si="5"/>
        <v>69736</v>
      </c>
      <c r="D45" s="41">
        <f t="shared" si="6"/>
        <v>4</v>
      </c>
      <c r="E45" s="42" t="str">
        <f t="shared" si="2"/>
        <v>VALENCIA</v>
      </c>
      <c r="F45" s="42">
        <f t="shared" si="7"/>
        <v>21505</v>
      </c>
      <c r="G45" s="42">
        <f t="shared" si="8"/>
        <v>18041</v>
      </c>
    </row>
    <row r="46" spans="1:9" x14ac:dyDescent="0.25">
      <c r="A46" s="42" t="str">
        <f t="shared" si="3"/>
        <v>BILBAO</v>
      </c>
      <c r="B46" s="41">
        <f t="shared" si="4"/>
        <v>11043</v>
      </c>
      <c r="C46" s="41">
        <f t="shared" si="5"/>
        <v>10425</v>
      </c>
      <c r="D46" s="41">
        <f t="shared" si="6"/>
        <v>10</v>
      </c>
      <c r="E46" s="42" t="str">
        <f t="shared" si="2"/>
        <v>TARRAGONA</v>
      </c>
      <c r="F46" s="42">
        <f t="shared" si="7"/>
        <v>18555</v>
      </c>
      <c r="G46" s="42">
        <f t="shared" si="8"/>
        <v>19125</v>
      </c>
    </row>
    <row r="47" spans="1:9" x14ac:dyDescent="0.25">
      <c r="A47" s="42" t="str">
        <f t="shared" si="3"/>
        <v>CARTAGENA</v>
      </c>
      <c r="B47" s="41">
        <f t="shared" si="4"/>
        <v>4440</v>
      </c>
      <c r="C47" s="41">
        <f t="shared" si="5"/>
        <v>15050</v>
      </c>
      <c r="D47" s="41">
        <f t="shared" si="6"/>
        <v>17</v>
      </c>
      <c r="E47" s="42" t="str">
        <f t="shared" si="2"/>
        <v>BILBAO</v>
      </c>
      <c r="F47" s="42">
        <f t="shared" si="7"/>
        <v>11043</v>
      </c>
      <c r="G47" s="42">
        <f t="shared" si="8"/>
        <v>10425</v>
      </c>
    </row>
    <row r="48" spans="1:9" x14ac:dyDescent="0.25">
      <c r="A48" s="42" t="str">
        <f t="shared" si="3"/>
        <v>CASTELLON</v>
      </c>
      <c r="B48" s="41">
        <f t="shared" si="4"/>
        <v>3631</v>
      </c>
      <c r="C48" s="41">
        <f t="shared" si="5"/>
        <v>2936</v>
      </c>
      <c r="D48" s="41">
        <f t="shared" si="6"/>
        <v>21</v>
      </c>
      <c r="E48" s="42" t="str">
        <f t="shared" si="2"/>
        <v>ALMERIA</v>
      </c>
      <c r="F48" s="42">
        <f t="shared" si="7"/>
        <v>10928</v>
      </c>
      <c r="G48" s="42">
        <f t="shared" si="8"/>
        <v>8933</v>
      </c>
    </row>
    <row r="49" spans="1:7" x14ac:dyDescent="0.25">
      <c r="A49" s="42" t="str">
        <f t="shared" si="3"/>
        <v>CEUTA</v>
      </c>
      <c r="B49" s="41">
        <f t="shared" si="4"/>
        <v>48057</v>
      </c>
      <c r="C49" s="41">
        <f t="shared" si="5"/>
        <v>37524</v>
      </c>
      <c r="D49" s="41">
        <f t="shared" si="6"/>
        <v>5</v>
      </c>
      <c r="E49" s="42" t="str">
        <f t="shared" si="2"/>
        <v>MARIN Y RIA DE PONTEVEDRA</v>
      </c>
      <c r="F49" s="42">
        <f t="shared" si="7"/>
        <v>7763</v>
      </c>
      <c r="G49" s="42">
        <f t="shared" si="8"/>
        <v>7089</v>
      </c>
    </row>
    <row r="50" spans="1:7" x14ac:dyDescent="0.25">
      <c r="A50" s="42" t="str">
        <f t="shared" si="3"/>
        <v>FERROL-SAN CIBRAO</v>
      </c>
      <c r="B50" s="41">
        <f t="shared" si="4"/>
        <v>2066</v>
      </c>
      <c r="C50" s="41">
        <f t="shared" si="5"/>
        <v>731</v>
      </c>
      <c r="D50" s="41">
        <f t="shared" si="6"/>
        <v>23</v>
      </c>
      <c r="E50" s="42" t="str">
        <f t="shared" si="2"/>
        <v>SANTANDER</v>
      </c>
      <c r="F50" s="42">
        <f t="shared" si="7"/>
        <v>6349</v>
      </c>
      <c r="G50" s="42">
        <f t="shared" si="8"/>
        <v>4182</v>
      </c>
    </row>
    <row r="51" spans="1:7" x14ac:dyDescent="0.25">
      <c r="A51" s="42" t="str">
        <f t="shared" si="3"/>
        <v>GIJON</v>
      </c>
      <c r="B51" s="41">
        <f t="shared" si="4"/>
        <v>25380</v>
      </c>
      <c r="C51" s="41">
        <f t="shared" si="5"/>
        <v>24990</v>
      </c>
      <c r="D51" s="41">
        <f t="shared" si="6"/>
        <v>7</v>
      </c>
      <c r="E51" s="42" t="str">
        <f t="shared" si="2"/>
        <v>HUELVA</v>
      </c>
      <c r="F51" s="42">
        <f t="shared" si="7"/>
        <v>5908</v>
      </c>
      <c r="G51" s="42">
        <f t="shared" si="8"/>
        <v>11696</v>
      </c>
    </row>
    <row r="52" spans="1:7" x14ac:dyDescent="0.25">
      <c r="A52" s="42" t="str">
        <f t="shared" si="3"/>
        <v>HUELVA</v>
      </c>
      <c r="B52" s="41">
        <f t="shared" si="4"/>
        <v>5908</v>
      </c>
      <c r="C52" s="41">
        <f t="shared" si="5"/>
        <v>11696</v>
      </c>
      <c r="D52" s="41">
        <f t="shared" si="6"/>
        <v>14</v>
      </c>
      <c r="E52" s="42" t="str">
        <f t="shared" si="2"/>
        <v>A CORUÑA</v>
      </c>
      <c r="F52" s="42">
        <f t="shared" si="7"/>
        <v>5295</v>
      </c>
      <c r="G52" s="42">
        <f t="shared" si="8"/>
        <v>3963</v>
      </c>
    </row>
    <row r="53" spans="1:7" x14ac:dyDescent="0.25">
      <c r="A53" s="42" t="str">
        <f t="shared" si="3"/>
        <v>LAS PALMAS</v>
      </c>
      <c r="B53" s="41">
        <f t="shared" si="4"/>
        <v>165914</v>
      </c>
      <c r="C53" s="41">
        <f t="shared" si="5"/>
        <v>171948</v>
      </c>
      <c r="D53" s="41">
        <f t="shared" si="6"/>
        <v>2</v>
      </c>
      <c r="E53" s="42" t="str">
        <f t="shared" si="2"/>
        <v>ALICANTE</v>
      </c>
      <c r="F53" s="42">
        <f t="shared" si="7"/>
        <v>4944</v>
      </c>
      <c r="G53" s="42">
        <f t="shared" si="8"/>
        <v>3484</v>
      </c>
    </row>
    <row r="54" spans="1:7" x14ac:dyDescent="0.25">
      <c r="A54" s="42" t="str">
        <f t="shared" si="3"/>
        <v>MALAGA</v>
      </c>
      <c r="B54" s="41">
        <f t="shared" si="4"/>
        <v>4423</v>
      </c>
      <c r="C54" s="41">
        <f t="shared" si="5"/>
        <v>4671</v>
      </c>
      <c r="D54" s="41">
        <f t="shared" si="6"/>
        <v>18</v>
      </c>
      <c r="E54" s="42" t="str">
        <f t="shared" si="2"/>
        <v>CARTAGENA</v>
      </c>
      <c r="F54" s="42">
        <f t="shared" si="7"/>
        <v>4440</v>
      </c>
      <c r="G54" s="42">
        <f t="shared" si="8"/>
        <v>15050</v>
      </c>
    </row>
    <row r="55" spans="1:7" x14ac:dyDescent="0.25">
      <c r="A55" s="42" t="str">
        <f t="shared" si="3"/>
        <v>MARIN Y RIA DE PONTEVEDRA</v>
      </c>
      <c r="B55" s="41">
        <f t="shared" si="4"/>
        <v>7763</v>
      </c>
      <c r="C55" s="41">
        <f t="shared" si="5"/>
        <v>7089</v>
      </c>
      <c r="D55" s="41">
        <f t="shared" si="6"/>
        <v>12</v>
      </c>
      <c r="E55" s="42" t="str">
        <f t="shared" si="2"/>
        <v>MALAGA</v>
      </c>
      <c r="F55" s="42">
        <f t="shared" ref="F55:F65" si="9">LOOKUP(E55,$A$38:$A$65,$B$38:$B$65)</f>
        <v>4423</v>
      </c>
      <c r="G55" s="42">
        <f t="shared" si="8"/>
        <v>4671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967</v>
      </c>
      <c r="D56" s="41">
        <f t="shared" si="6"/>
        <v>28</v>
      </c>
      <c r="E56" s="42" t="str">
        <f t="shared" si="2"/>
        <v>BAHIA DE CADIZ</v>
      </c>
      <c r="F56" s="42">
        <f t="shared" si="9"/>
        <v>3942</v>
      </c>
      <c r="G56" s="42">
        <f t="shared" si="8"/>
        <v>7351</v>
      </c>
    </row>
    <row r="57" spans="1:7" x14ac:dyDescent="0.25">
      <c r="A57" s="42" t="str">
        <f t="shared" si="3"/>
        <v>MOTRIL</v>
      </c>
      <c r="B57" s="41">
        <f t="shared" si="4"/>
        <v>1341</v>
      </c>
      <c r="C57" s="41">
        <f t="shared" si="5"/>
        <v>1197</v>
      </c>
      <c r="D57" s="41">
        <f t="shared" si="6"/>
        <v>24</v>
      </c>
      <c r="E57" s="42" t="str">
        <f t="shared" si="2"/>
        <v>AVILES</v>
      </c>
      <c r="F57" s="42">
        <f t="shared" si="9"/>
        <v>3892</v>
      </c>
      <c r="G57" s="42">
        <f t="shared" si="8"/>
        <v>5237</v>
      </c>
    </row>
    <row r="58" spans="1:7" x14ac:dyDescent="0.25">
      <c r="A58" s="42" t="str">
        <f t="shared" si="3"/>
        <v>PASAIA</v>
      </c>
      <c r="B58" s="41">
        <f t="shared" si="4"/>
        <v>2603</v>
      </c>
      <c r="C58" s="41">
        <f t="shared" si="5"/>
        <v>3871</v>
      </c>
      <c r="D58" s="41">
        <f t="shared" si="6"/>
        <v>22</v>
      </c>
      <c r="E58" s="42" t="str">
        <f t="shared" si="2"/>
        <v>CASTELLON</v>
      </c>
      <c r="F58" s="42">
        <f t="shared" si="9"/>
        <v>3631</v>
      </c>
      <c r="G58" s="42">
        <f t="shared" si="8"/>
        <v>2936</v>
      </c>
    </row>
    <row r="59" spans="1:7" x14ac:dyDescent="0.25">
      <c r="A59" s="42" t="str">
        <f t="shared" si="3"/>
        <v>SANTA CRUZ DE TENERIFE</v>
      </c>
      <c r="B59" s="41">
        <f t="shared" si="4"/>
        <v>85379</v>
      </c>
      <c r="C59" s="41">
        <f t="shared" si="5"/>
        <v>72753</v>
      </c>
      <c r="D59" s="41">
        <f t="shared" si="6"/>
        <v>3</v>
      </c>
      <c r="E59" s="42" t="str">
        <f t="shared" si="2"/>
        <v>PASAIA</v>
      </c>
      <c r="F59" s="42">
        <f t="shared" si="9"/>
        <v>2603</v>
      </c>
      <c r="G59" s="42">
        <f t="shared" si="8"/>
        <v>3871</v>
      </c>
    </row>
    <row r="60" spans="1:7" x14ac:dyDescent="0.25">
      <c r="A60" s="42" t="str">
        <f t="shared" si="3"/>
        <v>SANTANDER</v>
      </c>
      <c r="B60" s="41">
        <f t="shared" si="4"/>
        <v>6349</v>
      </c>
      <c r="C60" s="41">
        <f t="shared" si="5"/>
        <v>4182</v>
      </c>
      <c r="D60" s="41">
        <f t="shared" si="6"/>
        <v>13</v>
      </c>
      <c r="E60" s="42" t="str">
        <f t="shared" si="2"/>
        <v>FERROL-SAN CIBRAO</v>
      </c>
      <c r="F60" s="42">
        <f t="shared" si="9"/>
        <v>2066</v>
      </c>
      <c r="G60" s="42">
        <f t="shared" si="8"/>
        <v>731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MOTRIL</v>
      </c>
      <c r="F61" s="42">
        <f t="shared" si="9"/>
        <v>1341</v>
      </c>
      <c r="G61" s="42">
        <f t="shared" si="8"/>
        <v>1197</v>
      </c>
    </row>
    <row r="62" spans="1:7" x14ac:dyDescent="0.25">
      <c r="A62" s="42" t="str">
        <f t="shared" si="3"/>
        <v>TARRAGONA</v>
      </c>
      <c r="B62" s="41">
        <f t="shared" si="4"/>
        <v>18555</v>
      </c>
      <c r="C62" s="41">
        <f t="shared" si="5"/>
        <v>19125</v>
      </c>
      <c r="D62" s="41">
        <f t="shared" si="6"/>
        <v>9</v>
      </c>
      <c r="E62" s="42" t="str">
        <f t="shared" si="2"/>
        <v>BALEARES</v>
      </c>
      <c r="F62" s="42">
        <f t="shared" si="9"/>
        <v>882</v>
      </c>
      <c r="G62" s="42">
        <f t="shared" si="8"/>
        <v>1058</v>
      </c>
    </row>
    <row r="63" spans="1:7" x14ac:dyDescent="0.25">
      <c r="A63" s="42" t="str">
        <f t="shared" si="3"/>
        <v>VALENCIA</v>
      </c>
      <c r="B63" s="41">
        <f t="shared" si="4"/>
        <v>21505</v>
      </c>
      <c r="C63" s="41">
        <f t="shared" si="5"/>
        <v>18041</v>
      </c>
      <c r="D63" s="41">
        <f t="shared" si="6"/>
        <v>8</v>
      </c>
      <c r="E63" s="42" t="str">
        <f t="shared" si="2"/>
        <v>VILAGARCIA</v>
      </c>
      <c r="F63" s="42">
        <f t="shared" si="9"/>
        <v>714</v>
      </c>
      <c r="G63" s="42">
        <f t="shared" si="8"/>
        <v>475</v>
      </c>
    </row>
    <row r="64" spans="1:7" x14ac:dyDescent="0.25">
      <c r="A64" s="42" t="str">
        <f t="shared" si="3"/>
        <v>VIGO</v>
      </c>
      <c r="B64" s="41">
        <f t="shared" si="4"/>
        <v>34495</v>
      </c>
      <c r="C64" s="41">
        <f t="shared" si="5"/>
        <v>31547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714</v>
      </c>
      <c r="C65" s="41">
        <f t="shared" si="5"/>
        <v>475</v>
      </c>
      <c r="D65" s="41">
        <f t="shared" si="6"/>
        <v>26</v>
      </c>
      <c r="E65" s="42" t="str">
        <f t="shared" si="2"/>
        <v>MELILLA</v>
      </c>
      <c r="F65" s="42">
        <f t="shared" si="9"/>
        <v>0</v>
      </c>
      <c r="G65" s="42">
        <f t="shared" si="8"/>
        <v>967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1978</v>
      </c>
      <c r="D10" s="28">
        <v>0</v>
      </c>
      <c r="E10" s="28">
        <v>1978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7">
        <v>2478498</v>
      </c>
      <c r="C11" s="27">
        <v>2950080</v>
      </c>
      <c r="D11" s="27">
        <v>2478498</v>
      </c>
      <c r="E11" s="27">
        <v>2950080</v>
      </c>
      <c r="F11" s="10">
        <f t="shared" si="0"/>
        <v>19.026926791952221</v>
      </c>
      <c r="G11" s="1"/>
      <c r="H11" s="1"/>
      <c r="I11" s="1"/>
    </row>
    <row r="12" spans="1:12" x14ac:dyDescent="0.25">
      <c r="A12" s="11" t="s">
        <v>46</v>
      </c>
      <c r="B12" s="28">
        <v>26451</v>
      </c>
      <c r="C12" s="28">
        <v>15331</v>
      </c>
      <c r="D12" s="28">
        <v>26451</v>
      </c>
      <c r="E12" s="28">
        <v>15331</v>
      </c>
      <c r="F12" s="13">
        <f t="shared" si="0"/>
        <v>-42.039998487769836</v>
      </c>
      <c r="G12" s="1"/>
      <c r="H12" s="1"/>
      <c r="I12" s="1"/>
    </row>
    <row r="13" spans="1:12" x14ac:dyDescent="0.25">
      <c r="A13" s="8" t="s">
        <v>47</v>
      </c>
      <c r="B13" s="27">
        <v>1584</v>
      </c>
      <c r="C13" s="27">
        <v>1547</v>
      </c>
      <c r="D13" s="27">
        <v>1584</v>
      </c>
      <c r="E13" s="27">
        <v>1547</v>
      </c>
      <c r="F13" s="10">
        <f t="shared" si="0"/>
        <v>-2.3358585858585883</v>
      </c>
      <c r="G13" s="1"/>
      <c r="H13" s="1"/>
      <c r="I13" s="1"/>
    </row>
    <row r="14" spans="1:12" x14ac:dyDescent="0.25">
      <c r="A14" s="11" t="s">
        <v>48</v>
      </c>
      <c r="B14" s="28">
        <v>749022</v>
      </c>
      <c r="C14" s="28">
        <v>916439</v>
      </c>
      <c r="D14" s="28">
        <v>749022</v>
      </c>
      <c r="E14" s="28">
        <v>916439</v>
      </c>
      <c r="F14" s="13">
        <f t="shared" si="0"/>
        <v>22.351412909100134</v>
      </c>
      <c r="G14" s="1"/>
      <c r="H14" s="1"/>
      <c r="I14" s="1"/>
    </row>
    <row r="15" spans="1:12" x14ac:dyDescent="0.25">
      <c r="A15" s="8" t="s">
        <v>49</v>
      </c>
      <c r="B15" s="27">
        <v>38163</v>
      </c>
      <c r="C15" s="27">
        <v>10636</v>
      </c>
      <c r="D15" s="27">
        <v>38163</v>
      </c>
      <c r="E15" s="27">
        <v>10636</v>
      </c>
      <c r="F15" s="10">
        <f t="shared" si="0"/>
        <v>-72.130073631527921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94</v>
      </c>
      <c r="C17" s="27">
        <v>0</v>
      </c>
      <c r="D17" s="27">
        <v>94</v>
      </c>
      <c r="E17" s="2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28">
        <v>58792</v>
      </c>
      <c r="C18" s="28">
        <v>78148</v>
      </c>
      <c r="D18" s="28">
        <v>58792</v>
      </c>
      <c r="E18" s="28">
        <v>78148</v>
      </c>
      <c r="F18" s="13">
        <f t="shared" si="0"/>
        <v>32.922846645802139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17491</v>
      </c>
      <c r="C20" s="28">
        <v>17550</v>
      </c>
      <c r="D20" s="28">
        <v>17491</v>
      </c>
      <c r="E20" s="28">
        <v>17550</v>
      </c>
      <c r="F20" s="13">
        <f t="shared" si="0"/>
        <v>0.3373163341146892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777941</v>
      </c>
      <c r="C22" s="28">
        <v>860357</v>
      </c>
      <c r="D22" s="28">
        <v>777941</v>
      </c>
      <c r="E22" s="28">
        <v>860357</v>
      </c>
      <c r="F22" s="13">
        <f t="shared" si="0"/>
        <v>10.594119605471363</v>
      </c>
      <c r="G22" s="1"/>
      <c r="H22" s="1"/>
      <c r="I22" s="1"/>
    </row>
    <row r="23" spans="1:9" x14ac:dyDescent="0.25">
      <c r="A23" s="8" t="s">
        <v>57</v>
      </c>
      <c r="B23" s="27">
        <v>203826</v>
      </c>
      <c r="C23" s="27">
        <v>177447</v>
      </c>
      <c r="D23" s="27">
        <v>203826</v>
      </c>
      <c r="E23" s="27">
        <v>177447</v>
      </c>
      <c r="F23" s="10">
        <f t="shared" si="0"/>
        <v>-12.941921050307613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7</v>
      </c>
      <c r="D26" s="28">
        <v>0</v>
      </c>
      <c r="E26" s="28">
        <v>7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25025</v>
      </c>
      <c r="C28" s="28">
        <v>24998</v>
      </c>
      <c r="D28" s="28">
        <v>25025</v>
      </c>
      <c r="E28" s="28">
        <v>24998</v>
      </c>
      <c r="F28" s="13">
        <f t="shared" si="0"/>
        <v>-0.10789210789211268</v>
      </c>
      <c r="G28" s="1"/>
      <c r="H28" s="1"/>
      <c r="I28" s="1"/>
    </row>
    <row r="29" spans="1:9" x14ac:dyDescent="0.25">
      <c r="A29" s="8" t="s">
        <v>63</v>
      </c>
      <c r="B29" s="27">
        <v>975</v>
      </c>
      <c r="C29" s="27">
        <v>804</v>
      </c>
      <c r="D29" s="27">
        <v>975</v>
      </c>
      <c r="E29" s="27">
        <v>804</v>
      </c>
      <c r="F29" s="10">
        <f t="shared" si="0"/>
        <v>-17.538461538461533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195693</v>
      </c>
      <c r="C31" s="27">
        <v>524344</v>
      </c>
      <c r="D31" s="27">
        <v>195693</v>
      </c>
      <c r="E31" s="27">
        <v>524344</v>
      </c>
      <c r="F31" s="10">
        <f t="shared" si="0"/>
        <v>167.9421338525139</v>
      </c>
      <c r="G31" s="1"/>
      <c r="H31" s="1"/>
      <c r="I31" s="1"/>
    </row>
    <row r="32" spans="1:9" x14ac:dyDescent="0.25">
      <c r="A32" s="11" t="s">
        <v>66</v>
      </c>
      <c r="B32" s="28">
        <v>896424</v>
      </c>
      <c r="C32" s="28">
        <v>1013872</v>
      </c>
      <c r="D32" s="28">
        <v>896424</v>
      </c>
      <c r="E32" s="28">
        <v>1013872</v>
      </c>
      <c r="F32" s="13">
        <f t="shared" si="0"/>
        <v>13.101835738445203</v>
      </c>
      <c r="G32" s="1"/>
      <c r="H32" s="1"/>
      <c r="I32" s="1"/>
    </row>
    <row r="33" spans="1:9" x14ac:dyDescent="0.25">
      <c r="A33" s="8" t="s">
        <v>67</v>
      </c>
      <c r="B33" s="27">
        <v>7607</v>
      </c>
      <c r="C33" s="27">
        <v>10117</v>
      </c>
      <c r="D33" s="27">
        <v>7607</v>
      </c>
      <c r="E33" s="27">
        <v>10117</v>
      </c>
      <c r="F33" s="10">
        <f t="shared" si="0"/>
        <v>32.995924806099652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10003</v>
      </c>
      <c r="D34" s="28">
        <v>0</v>
      </c>
      <c r="E34" s="28">
        <v>10003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5477586</v>
      </c>
      <c r="C35" s="15">
        <f t="shared" ref="C35:E35" si="1">SUM(C7:C34)</f>
        <v>6613658</v>
      </c>
      <c r="D35" s="15">
        <f t="shared" si="1"/>
        <v>5477586</v>
      </c>
      <c r="E35" s="15">
        <f t="shared" si="1"/>
        <v>6613658</v>
      </c>
      <c r="F35" s="16">
        <f t="shared" si="0"/>
        <v>20.740377239170684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2950080</v>
      </c>
      <c r="G38" s="42">
        <f>LOOKUP(E38,$A$38:$A$65,$C$38:$C$65)</f>
        <v>2478498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1013872</v>
      </c>
      <c r="G39" s="42">
        <f t="shared" ref="G39:G65" si="8">LOOKUP(E39,$A$38:$A$65,$C$38:$C$65)</f>
        <v>896424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916439</v>
      </c>
      <c r="G40" s="42">
        <f t="shared" si="8"/>
        <v>749022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0</v>
      </c>
      <c r="D41" s="41">
        <f t="shared" si="6"/>
        <v>14</v>
      </c>
      <c r="E41" s="42" t="str">
        <f t="shared" si="2"/>
        <v>LAS PALMAS</v>
      </c>
      <c r="F41" s="42">
        <f t="shared" si="7"/>
        <v>860357</v>
      </c>
      <c r="G41" s="42">
        <f t="shared" si="8"/>
        <v>777941</v>
      </c>
    </row>
    <row r="42" spans="1:9" x14ac:dyDescent="0.25">
      <c r="A42" s="42" t="str">
        <f t="shared" si="3"/>
        <v>BAHIA DE ALGECIRAS</v>
      </c>
      <c r="B42" s="41">
        <f t="shared" si="4"/>
        <v>2950080</v>
      </c>
      <c r="C42" s="41">
        <f t="shared" si="5"/>
        <v>2478498</v>
      </c>
      <c r="D42" s="41">
        <f t="shared" si="6"/>
        <v>1</v>
      </c>
      <c r="E42" s="42" t="str">
        <f t="shared" si="2"/>
        <v>TARRAGONA</v>
      </c>
      <c r="F42" s="42">
        <f t="shared" si="7"/>
        <v>524344</v>
      </c>
      <c r="G42" s="42">
        <f t="shared" si="8"/>
        <v>195693</v>
      </c>
    </row>
    <row r="43" spans="1:9" x14ac:dyDescent="0.25">
      <c r="A43" s="42" t="str">
        <f t="shared" si="3"/>
        <v>BAHIA DE CADIZ</v>
      </c>
      <c r="B43" s="41">
        <f t="shared" si="4"/>
        <v>15331</v>
      </c>
      <c r="C43" s="41">
        <f t="shared" si="5"/>
        <v>26451</v>
      </c>
      <c r="D43" s="41">
        <f t="shared" si="6"/>
        <v>10</v>
      </c>
      <c r="E43" s="42" t="str">
        <f t="shared" si="2"/>
        <v>MALAGA</v>
      </c>
      <c r="F43" s="42">
        <f t="shared" si="7"/>
        <v>177447</v>
      </c>
      <c r="G43" s="42">
        <f t="shared" si="8"/>
        <v>203826</v>
      </c>
    </row>
    <row r="44" spans="1:9" x14ac:dyDescent="0.25">
      <c r="A44" s="42" t="str">
        <f t="shared" si="3"/>
        <v>BALEARES</v>
      </c>
      <c r="B44" s="41">
        <f t="shared" si="4"/>
        <v>1547</v>
      </c>
      <c r="C44" s="41">
        <f t="shared" si="5"/>
        <v>1584</v>
      </c>
      <c r="D44" s="41">
        <f t="shared" si="6"/>
        <v>15</v>
      </c>
      <c r="E44" s="42" t="str">
        <f t="shared" si="2"/>
        <v>CEUTA</v>
      </c>
      <c r="F44" s="42">
        <f t="shared" si="7"/>
        <v>78148</v>
      </c>
      <c r="G44" s="42">
        <f t="shared" si="8"/>
        <v>58792</v>
      </c>
    </row>
    <row r="45" spans="1:9" x14ac:dyDescent="0.25">
      <c r="A45" s="42" t="str">
        <f t="shared" si="3"/>
        <v>BARCELONA</v>
      </c>
      <c r="B45" s="41">
        <f t="shared" si="4"/>
        <v>916439</v>
      </c>
      <c r="C45" s="41">
        <f t="shared" si="5"/>
        <v>749022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24998</v>
      </c>
      <c r="G45" s="42">
        <f t="shared" si="8"/>
        <v>25025</v>
      </c>
    </row>
    <row r="46" spans="1:9" x14ac:dyDescent="0.25">
      <c r="A46" s="42" t="str">
        <f t="shared" si="3"/>
        <v>BILBAO</v>
      </c>
      <c r="B46" s="41">
        <f t="shared" si="4"/>
        <v>10636</v>
      </c>
      <c r="C46" s="41">
        <f t="shared" si="5"/>
        <v>38163</v>
      </c>
      <c r="D46" s="41">
        <f t="shared" si="6"/>
        <v>11</v>
      </c>
      <c r="E46" s="42" t="str">
        <f t="shared" si="2"/>
        <v>GIJON</v>
      </c>
      <c r="F46" s="42">
        <f t="shared" si="7"/>
        <v>17550</v>
      </c>
      <c r="G46" s="42">
        <f t="shared" si="8"/>
        <v>17491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15331</v>
      </c>
      <c r="G47" s="42">
        <f t="shared" si="8"/>
        <v>26451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94</v>
      </c>
      <c r="D48" s="41">
        <f t="shared" si="6"/>
        <v>28</v>
      </c>
      <c r="E48" s="42" t="str">
        <f t="shared" si="2"/>
        <v>BILBAO</v>
      </c>
      <c r="F48" s="42">
        <f t="shared" si="7"/>
        <v>10636</v>
      </c>
      <c r="G48" s="42">
        <f t="shared" si="8"/>
        <v>38163</v>
      </c>
    </row>
    <row r="49" spans="1:7" x14ac:dyDescent="0.25">
      <c r="A49" s="42" t="str">
        <f t="shared" si="3"/>
        <v>CEUTA</v>
      </c>
      <c r="B49" s="41">
        <f t="shared" si="4"/>
        <v>78148</v>
      </c>
      <c r="C49" s="41">
        <f t="shared" si="5"/>
        <v>58792</v>
      </c>
      <c r="D49" s="41">
        <f t="shared" si="6"/>
        <v>7</v>
      </c>
      <c r="E49" s="42" t="str">
        <f t="shared" si="2"/>
        <v>VIGO</v>
      </c>
      <c r="F49" s="42">
        <f t="shared" si="7"/>
        <v>10117</v>
      </c>
      <c r="G49" s="42">
        <f t="shared" si="8"/>
        <v>7607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10003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17550</v>
      </c>
      <c r="C51" s="41">
        <f t="shared" si="5"/>
        <v>17491</v>
      </c>
      <c r="D51" s="41">
        <f t="shared" si="6"/>
        <v>9</v>
      </c>
      <c r="E51" s="42" t="str">
        <f t="shared" si="2"/>
        <v>AVILES</v>
      </c>
      <c r="F51" s="42">
        <f t="shared" si="7"/>
        <v>1978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1547</v>
      </c>
      <c r="G52" s="42">
        <f t="shared" si="8"/>
        <v>1584</v>
      </c>
    </row>
    <row r="53" spans="1:7" x14ac:dyDescent="0.25">
      <c r="A53" s="42" t="str">
        <f t="shared" si="3"/>
        <v>LAS PALMAS</v>
      </c>
      <c r="B53" s="41">
        <f t="shared" si="4"/>
        <v>860357</v>
      </c>
      <c r="C53" s="41">
        <f t="shared" si="5"/>
        <v>777941</v>
      </c>
      <c r="D53" s="41">
        <f t="shared" si="6"/>
        <v>4</v>
      </c>
      <c r="E53" s="42" t="str">
        <f t="shared" si="2"/>
        <v>SANTANDER</v>
      </c>
      <c r="F53" s="42">
        <f t="shared" si="7"/>
        <v>804</v>
      </c>
      <c r="G53" s="42">
        <f t="shared" si="8"/>
        <v>975</v>
      </c>
    </row>
    <row r="54" spans="1:7" x14ac:dyDescent="0.25">
      <c r="A54" s="42" t="str">
        <f t="shared" si="3"/>
        <v>MALAGA</v>
      </c>
      <c r="B54" s="41">
        <f t="shared" si="4"/>
        <v>177447</v>
      </c>
      <c r="C54" s="41">
        <f t="shared" si="5"/>
        <v>203826</v>
      </c>
      <c r="D54" s="41">
        <f t="shared" si="6"/>
        <v>6</v>
      </c>
      <c r="E54" s="42" t="str">
        <f t="shared" si="2"/>
        <v>MOTRIL</v>
      </c>
      <c r="F54" s="42">
        <f t="shared" si="7"/>
        <v>7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24998</v>
      </c>
      <c r="C59" s="41">
        <f t="shared" si="5"/>
        <v>25025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804</v>
      </c>
      <c r="C60" s="41">
        <f t="shared" si="5"/>
        <v>975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524344</v>
      </c>
      <c r="C62" s="41">
        <f t="shared" si="5"/>
        <v>195693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1013872</v>
      </c>
      <c r="C63" s="41">
        <f t="shared" si="5"/>
        <v>896424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10117</v>
      </c>
      <c r="C64" s="41">
        <f t="shared" si="5"/>
        <v>7607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10003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2476896</v>
      </c>
      <c r="C11" s="29">
        <v>2949870</v>
      </c>
      <c r="D11" s="29">
        <v>2476896</v>
      </c>
      <c r="E11" s="29">
        <v>2949870</v>
      </c>
      <c r="F11" s="10">
        <f t="shared" si="0"/>
        <v>19.095432347583426</v>
      </c>
      <c r="G11" s="1"/>
      <c r="H11" s="1"/>
      <c r="I11" s="1"/>
    </row>
    <row r="12" spans="1:12" x14ac:dyDescent="0.25">
      <c r="A12" s="11" t="s">
        <v>46</v>
      </c>
      <c r="B12" s="30">
        <v>26451</v>
      </c>
      <c r="C12" s="30">
        <v>4090</v>
      </c>
      <c r="D12" s="30">
        <v>26451</v>
      </c>
      <c r="E12" s="30">
        <v>4090</v>
      </c>
      <c r="F12" s="13">
        <f t="shared" si="0"/>
        <v>-84.53744659937243</v>
      </c>
      <c r="G12" s="1"/>
      <c r="H12" s="1"/>
      <c r="I12" s="1"/>
    </row>
    <row r="13" spans="1:12" x14ac:dyDescent="0.25">
      <c r="A13" s="8" t="s">
        <v>47</v>
      </c>
      <c r="B13" s="29">
        <v>794</v>
      </c>
      <c r="C13" s="29">
        <v>244</v>
      </c>
      <c r="D13" s="29">
        <v>794</v>
      </c>
      <c r="E13" s="29">
        <v>244</v>
      </c>
      <c r="F13" s="10">
        <f t="shared" si="0"/>
        <v>-69.269521410579344</v>
      </c>
      <c r="G13" s="1"/>
      <c r="H13" s="1"/>
      <c r="I13" s="1"/>
    </row>
    <row r="14" spans="1:12" x14ac:dyDescent="0.25">
      <c r="A14" s="11" t="s">
        <v>48</v>
      </c>
      <c r="B14" s="30">
        <v>725213</v>
      </c>
      <c r="C14" s="30">
        <v>896523</v>
      </c>
      <c r="D14" s="30">
        <v>725213</v>
      </c>
      <c r="E14" s="30">
        <v>896523</v>
      </c>
      <c r="F14" s="13">
        <f t="shared" si="0"/>
        <v>23.62202552905147</v>
      </c>
      <c r="G14" s="1"/>
      <c r="H14" s="1"/>
      <c r="I14" s="1"/>
    </row>
    <row r="15" spans="1:12" x14ac:dyDescent="0.25">
      <c r="A15" s="8" t="s">
        <v>49</v>
      </c>
      <c r="B15" s="29">
        <v>10759</v>
      </c>
      <c r="C15" s="29">
        <v>6236</v>
      </c>
      <c r="D15" s="29">
        <v>10759</v>
      </c>
      <c r="E15" s="29">
        <v>6236</v>
      </c>
      <c r="F15" s="10">
        <f t="shared" si="0"/>
        <v>-42.039222976113024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94</v>
      </c>
      <c r="C17" s="29">
        <v>0</v>
      </c>
      <c r="D17" s="29">
        <v>94</v>
      </c>
      <c r="E17" s="2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767160</v>
      </c>
      <c r="C22" s="30">
        <v>851714</v>
      </c>
      <c r="D22" s="30">
        <v>767160</v>
      </c>
      <c r="E22" s="30">
        <v>851714</v>
      </c>
      <c r="F22" s="13">
        <f t="shared" si="0"/>
        <v>11.021690390531305</v>
      </c>
      <c r="G22" s="1"/>
      <c r="H22" s="1"/>
      <c r="I22" s="1"/>
    </row>
    <row r="23" spans="1:9" x14ac:dyDescent="0.25">
      <c r="A23" s="8" t="s">
        <v>57</v>
      </c>
      <c r="B23" s="29">
        <v>203826</v>
      </c>
      <c r="C23" s="29">
        <v>177447</v>
      </c>
      <c r="D23" s="29">
        <v>203826</v>
      </c>
      <c r="E23" s="29">
        <v>177447</v>
      </c>
      <c r="F23" s="10">
        <f t="shared" si="0"/>
        <v>-12.941921050307613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5</v>
      </c>
      <c r="D26" s="30">
        <v>0</v>
      </c>
      <c r="E26" s="30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23065</v>
      </c>
      <c r="C28" s="30">
        <v>20630</v>
      </c>
      <c r="D28" s="30">
        <v>23065</v>
      </c>
      <c r="E28" s="30">
        <v>20630</v>
      </c>
      <c r="F28" s="13">
        <f t="shared" si="0"/>
        <v>-10.557121179275953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81</v>
      </c>
      <c r="C31" s="29">
        <v>0</v>
      </c>
      <c r="D31" s="29">
        <v>81</v>
      </c>
      <c r="E31" s="2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66</v>
      </c>
      <c r="B32" s="30">
        <v>889617</v>
      </c>
      <c r="C32" s="30">
        <v>1004507</v>
      </c>
      <c r="D32" s="30">
        <v>889617</v>
      </c>
      <c r="E32" s="30">
        <v>1004507</v>
      </c>
      <c r="F32" s="13">
        <f t="shared" si="0"/>
        <v>12.914546372202864</v>
      </c>
      <c r="G32" s="1"/>
      <c r="H32" s="1"/>
      <c r="I32" s="1"/>
    </row>
    <row r="33" spans="1:9" x14ac:dyDescent="0.25">
      <c r="A33" s="8" t="s">
        <v>67</v>
      </c>
      <c r="B33" s="29">
        <v>4087</v>
      </c>
      <c r="C33" s="29">
        <v>3490</v>
      </c>
      <c r="D33" s="29">
        <v>4087</v>
      </c>
      <c r="E33" s="29">
        <v>3490</v>
      </c>
      <c r="F33" s="10">
        <f t="shared" si="0"/>
        <v>-14.607291411793497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5128043</v>
      </c>
      <c r="C35" s="15">
        <f t="shared" ref="C35:E35" si="1">SUM(C7:C34)</f>
        <v>5914756</v>
      </c>
      <c r="D35" s="15">
        <f t="shared" si="1"/>
        <v>5128043</v>
      </c>
      <c r="E35" s="15">
        <f t="shared" si="1"/>
        <v>5914756</v>
      </c>
      <c r="F35" s="16">
        <f t="shared" si="0"/>
        <v>15.341388517997999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2949870</v>
      </c>
      <c r="G38" s="42">
        <f>LOOKUP(E38,$A$38:$A$65,$C$38:$C$65)</f>
        <v>2476896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1004507</v>
      </c>
      <c r="G39" s="42">
        <f t="shared" ref="G39:G65" si="8">LOOKUP(E39,$A$38:$A$65,$C$38:$C$65)</f>
        <v>889617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896523</v>
      </c>
      <c r="G40" s="42">
        <f t="shared" si="8"/>
        <v>725213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851714</v>
      </c>
      <c r="G41" s="42">
        <f t="shared" si="8"/>
        <v>767160</v>
      </c>
    </row>
    <row r="42" spans="1:9" x14ac:dyDescent="0.25">
      <c r="A42" s="42" t="str">
        <f t="shared" si="3"/>
        <v>BAHIA DE ALGECIRAS</v>
      </c>
      <c r="B42" s="41">
        <f t="shared" si="4"/>
        <v>2949870</v>
      </c>
      <c r="C42" s="41">
        <f t="shared" si="5"/>
        <v>2476896</v>
      </c>
      <c r="D42" s="41">
        <f t="shared" si="6"/>
        <v>1</v>
      </c>
      <c r="E42" s="42" t="str">
        <f t="shared" si="2"/>
        <v>MALAGA</v>
      </c>
      <c r="F42" s="42">
        <f t="shared" si="7"/>
        <v>177447</v>
      </c>
      <c r="G42" s="42">
        <f t="shared" si="8"/>
        <v>203826</v>
      </c>
    </row>
    <row r="43" spans="1:9" x14ac:dyDescent="0.25">
      <c r="A43" s="42" t="str">
        <f t="shared" si="3"/>
        <v>BAHIA DE CADIZ</v>
      </c>
      <c r="B43" s="41">
        <f t="shared" si="4"/>
        <v>4090</v>
      </c>
      <c r="C43" s="41">
        <f t="shared" si="5"/>
        <v>26451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20630</v>
      </c>
      <c r="G43" s="42">
        <f t="shared" si="8"/>
        <v>23065</v>
      </c>
    </row>
    <row r="44" spans="1:9" x14ac:dyDescent="0.25">
      <c r="A44" s="42" t="str">
        <f t="shared" si="3"/>
        <v>BALEARES</v>
      </c>
      <c r="B44" s="41">
        <f t="shared" si="4"/>
        <v>244</v>
      </c>
      <c r="C44" s="41">
        <f t="shared" si="5"/>
        <v>794</v>
      </c>
      <c r="D44" s="41">
        <f t="shared" si="6"/>
        <v>10</v>
      </c>
      <c r="E44" s="42" t="str">
        <f t="shared" si="2"/>
        <v>BILBAO</v>
      </c>
      <c r="F44" s="42">
        <f t="shared" si="7"/>
        <v>6236</v>
      </c>
      <c r="G44" s="42">
        <f t="shared" si="8"/>
        <v>10759</v>
      </c>
    </row>
    <row r="45" spans="1:9" x14ac:dyDescent="0.25">
      <c r="A45" s="42" t="str">
        <f t="shared" si="3"/>
        <v>BARCELONA</v>
      </c>
      <c r="B45" s="41">
        <f t="shared" si="4"/>
        <v>896523</v>
      </c>
      <c r="C45" s="41">
        <f t="shared" si="5"/>
        <v>725213</v>
      </c>
      <c r="D45" s="41">
        <f t="shared" si="6"/>
        <v>3</v>
      </c>
      <c r="E45" s="42" t="str">
        <f t="shared" si="2"/>
        <v>BAHIA DE CADIZ</v>
      </c>
      <c r="F45" s="42">
        <f t="shared" si="7"/>
        <v>4090</v>
      </c>
      <c r="G45" s="42">
        <f t="shared" si="8"/>
        <v>26451</v>
      </c>
    </row>
    <row r="46" spans="1:9" x14ac:dyDescent="0.25">
      <c r="A46" s="42" t="str">
        <f t="shared" si="3"/>
        <v>BILBAO</v>
      </c>
      <c r="B46" s="41">
        <f t="shared" si="4"/>
        <v>6236</v>
      </c>
      <c r="C46" s="41">
        <f t="shared" si="5"/>
        <v>10759</v>
      </c>
      <c r="D46" s="41">
        <f t="shared" si="6"/>
        <v>7</v>
      </c>
      <c r="E46" s="42" t="str">
        <f t="shared" si="2"/>
        <v>VIGO</v>
      </c>
      <c r="F46" s="42">
        <f t="shared" si="7"/>
        <v>3490</v>
      </c>
      <c r="G46" s="42">
        <f t="shared" si="8"/>
        <v>4087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BALEARES</v>
      </c>
      <c r="F47" s="42">
        <f t="shared" si="7"/>
        <v>244</v>
      </c>
      <c r="G47" s="42">
        <f t="shared" si="8"/>
        <v>794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94</v>
      </c>
      <c r="D48" s="41">
        <f t="shared" si="6"/>
        <v>28</v>
      </c>
      <c r="E48" s="42" t="str">
        <f t="shared" si="2"/>
        <v>MOTRIL</v>
      </c>
      <c r="F48" s="42">
        <f t="shared" si="7"/>
        <v>5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851714</v>
      </c>
      <c r="C53" s="41">
        <f t="shared" si="5"/>
        <v>767160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177447</v>
      </c>
      <c r="C54" s="41">
        <f t="shared" si="5"/>
        <v>203826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11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20630</v>
      </c>
      <c r="C59" s="41">
        <f t="shared" si="5"/>
        <v>23065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81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1004507</v>
      </c>
      <c r="C63" s="41">
        <f t="shared" si="5"/>
        <v>889617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3490</v>
      </c>
      <c r="C64" s="41">
        <f t="shared" si="5"/>
        <v>4087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7466</v>
      </c>
      <c r="D7" s="31">
        <v>0</v>
      </c>
      <c r="E7" s="31">
        <v>7466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79320</v>
      </c>
      <c r="C8" s="32">
        <v>114919</v>
      </c>
      <c r="D8" s="32">
        <v>79320</v>
      </c>
      <c r="E8" s="32">
        <v>114919</v>
      </c>
      <c r="F8" s="13">
        <f t="shared" ref="F8:F35" si="0">((E8*100)/D8)-100</f>
        <v>44.880231971759969</v>
      </c>
      <c r="G8" s="1"/>
      <c r="H8" s="1"/>
      <c r="I8" s="1"/>
    </row>
    <row r="9" spans="1:12" x14ac:dyDescent="0.25">
      <c r="A9" s="8" t="s">
        <v>43</v>
      </c>
      <c r="B9" s="31">
        <v>31</v>
      </c>
      <c r="C9" s="31">
        <v>12</v>
      </c>
      <c r="D9" s="31">
        <v>31</v>
      </c>
      <c r="E9" s="31">
        <v>12</v>
      </c>
      <c r="F9" s="10">
        <f t="shared" si="0"/>
        <v>-61.29032258064516</v>
      </c>
      <c r="G9" s="1"/>
      <c r="H9" s="1"/>
      <c r="I9" s="1"/>
    </row>
    <row r="10" spans="1:12" x14ac:dyDescent="0.25">
      <c r="A10" s="11" t="s">
        <v>44</v>
      </c>
      <c r="B10" s="32">
        <v>5924</v>
      </c>
      <c r="C10" s="32">
        <v>4538</v>
      </c>
      <c r="D10" s="32">
        <v>5924</v>
      </c>
      <c r="E10" s="32">
        <v>4538</v>
      </c>
      <c r="F10" s="17">
        <f t="shared" si="0"/>
        <v>-23.396353814989865</v>
      </c>
      <c r="G10" s="1"/>
      <c r="H10" s="1"/>
      <c r="I10" s="1"/>
    </row>
    <row r="11" spans="1:12" x14ac:dyDescent="0.25">
      <c r="A11" s="8" t="s">
        <v>45</v>
      </c>
      <c r="B11" s="31">
        <v>2728439</v>
      </c>
      <c r="C11" s="31">
        <v>3109668</v>
      </c>
      <c r="D11" s="31">
        <v>2728439</v>
      </c>
      <c r="E11" s="31">
        <v>3109668</v>
      </c>
      <c r="F11" s="10">
        <f t="shared" si="0"/>
        <v>13.972421593445929</v>
      </c>
      <c r="G11" s="1"/>
      <c r="H11" s="1"/>
      <c r="I11" s="1"/>
    </row>
    <row r="12" spans="1:12" x14ac:dyDescent="0.25">
      <c r="A12" s="11" t="s">
        <v>46</v>
      </c>
      <c r="B12" s="32">
        <v>126392</v>
      </c>
      <c r="C12" s="32">
        <v>95184</v>
      </c>
      <c r="D12" s="32">
        <v>126392</v>
      </c>
      <c r="E12" s="32">
        <v>95184</v>
      </c>
      <c r="F12" s="13">
        <f t="shared" si="0"/>
        <v>-24.691436166846003</v>
      </c>
      <c r="G12" s="1"/>
      <c r="H12" s="1"/>
      <c r="I12" s="1"/>
    </row>
    <row r="13" spans="1:12" x14ac:dyDescent="0.25">
      <c r="A13" s="8" t="s">
        <v>47</v>
      </c>
      <c r="B13" s="31">
        <v>101764</v>
      </c>
      <c r="C13" s="31">
        <v>72052</v>
      </c>
      <c r="D13" s="31">
        <v>101764</v>
      </c>
      <c r="E13" s="31">
        <v>72052</v>
      </c>
      <c r="F13" s="10">
        <f t="shared" si="0"/>
        <v>-29.19696552808459</v>
      </c>
      <c r="G13" s="1"/>
      <c r="H13" s="1"/>
      <c r="I13" s="1"/>
    </row>
    <row r="14" spans="1:12" x14ac:dyDescent="0.25">
      <c r="A14" s="11" t="s">
        <v>48</v>
      </c>
      <c r="B14" s="32">
        <v>1680818</v>
      </c>
      <c r="C14" s="32">
        <v>1932869</v>
      </c>
      <c r="D14" s="32">
        <v>1680818</v>
      </c>
      <c r="E14" s="32">
        <v>1932869</v>
      </c>
      <c r="F14" s="13">
        <f t="shared" si="0"/>
        <v>14.99573421988579</v>
      </c>
      <c r="G14" s="1"/>
      <c r="H14" s="1"/>
      <c r="I14" s="1"/>
    </row>
    <row r="15" spans="1:12" x14ac:dyDescent="0.25">
      <c r="A15" s="8" t="s">
        <v>49</v>
      </c>
      <c r="B15" s="31">
        <v>330501</v>
      </c>
      <c r="C15" s="31">
        <v>344874</v>
      </c>
      <c r="D15" s="31">
        <v>330501</v>
      </c>
      <c r="E15" s="31">
        <v>344874</v>
      </c>
      <c r="F15" s="10">
        <f t="shared" si="0"/>
        <v>4.3488521971189158</v>
      </c>
      <c r="G15" s="1"/>
      <c r="H15" s="1"/>
      <c r="I15" s="1"/>
    </row>
    <row r="16" spans="1:12" x14ac:dyDescent="0.25">
      <c r="A16" s="11" t="s">
        <v>50</v>
      </c>
      <c r="B16" s="32">
        <v>35809</v>
      </c>
      <c r="C16" s="32">
        <v>9987</v>
      </c>
      <c r="D16" s="32">
        <v>35809</v>
      </c>
      <c r="E16" s="32">
        <v>9987</v>
      </c>
      <c r="F16" s="13">
        <f t="shared" si="0"/>
        <v>-72.11036331648468</v>
      </c>
      <c r="G16" s="1"/>
      <c r="H16" s="1"/>
      <c r="I16" s="1"/>
    </row>
    <row r="17" spans="1:9" x14ac:dyDescent="0.25">
      <c r="A17" s="8" t="s">
        <v>51</v>
      </c>
      <c r="B17" s="31">
        <v>44527</v>
      </c>
      <c r="C17" s="31">
        <v>91931</v>
      </c>
      <c r="D17" s="31">
        <v>44527</v>
      </c>
      <c r="E17" s="31">
        <v>91931</v>
      </c>
      <c r="F17" s="10">
        <f t="shared" si="0"/>
        <v>106.46124823141017</v>
      </c>
      <c r="G17" s="1"/>
      <c r="H17" s="1"/>
      <c r="I17" s="1"/>
    </row>
    <row r="18" spans="1:9" x14ac:dyDescent="0.25">
      <c r="A18" s="11" t="s">
        <v>52</v>
      </c>
      <c r="B18" s="32">
        <v>5129</v>
      </c>
      <c r="C18" s="32">
        <v>7411</v>
      </c>
      <c r="D18" s="32">
        <v>5129</v>
      </c>
      <c r="E18" s="32">
        <v>7411</v>
      </c>
      <c r="F18" s="13">
        <f t="shared" si="0"/>
        <v>44.492103723922781</v>
      </c>
      <c r="G18" s="1"/>
      <c r="H18" s="1"/>
      <c r="I18" s="1"/>
    </row>
    <row r="19" spans="1:9" x14ac:dyDescent="0.25">
      <c r="A19" s="8" t="s">
        <v>53</v>
      </c>
      <c r="B19" s="31">
        <v>0</v>
      </c>
      <c r="C19" s="31">
        <v>7479</v>
      </c>
      <c r="D19" s="31">
        <v>0</v>
      </c>
      <c r="E19" s="31">
        <v>7479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2">
        <v>3105</v>
      </c>
      <c r="C20" s="32">
        <v>15670</v>
      </c>
      <c r="D20" s="32">
        <v>3105</v>
      </c>
      <c r="E20" s="32">
        <v>15670</v>
      </c>
      <c r="F20" s="13">
        <f t="shared" si="0"/>
        <v>404.66988727858291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1050966</v>
      </c>
      <c r="C22" s="32">
        <v>1134940</v>
      </c>
      <c r="D22" s="32">
        <v>1050966</v>
      </c>
      <c r="E22" s="32">
        <v>1134940</v>
      </c>
      <c r="F22" s="13">
        <f t="shared" si="0"/>
        <v>7.9901728505013523</v>
      </c>
      <c r="G22" s="1"/>
      <c r="H22" s="1"/>
      <c r="I22" s="1"/>
    </row>
    <row r="23" spans="1:9" x14ac:dyDescent="0.25">
      <c r="A23" s="8" t="s">
        <v>57</v>
      </c>
      <c r="B23" s="31">
        <v>211483</v>
      </c>
      <c r="C23" s="31">
        <v>238042</v>
      </c>
      <c r="D23" s="31">
        <v>211483</v>
      </c>
      <c r="E23" s="31">
        <v>238042</v>
      </c>
      <c r="F23" s="10">
        <f t="shared" si="0"/>
        <v>12.558456235252947</v>
      </c>
      <c r="G23" s="1"/>
      <c r="H23" s="1"/>
      <c r="I23" s="1"/>
    </row>
    <row r="24" spans="1:9" x14ac:dyDescent="0.25">
      <c r="A24" s="11" t="s">
        <v>58</v>
      </c>
      <c r="B24" s="32">
        <v>20152</v>
      </c>
      <c r="C24" s="32">
        <v>29208</v>
      </c>
      <c r="D24" s="32">
        <v>20152</v>
      </c>
      <c r="E24" s="32">
        <v>29208</v>
      </c>
      <c r="F24" s="13">
        <f t="shared" si="0"/>
        <v>44.938467645891222</v>
      </c>
      <c r="G24" s="1"/>
      <c r="H24" s="1"/>
      <c r="I24" s="1"/>
    </row>
    <row r="25" spans="1:9" x14ac:dyDescent="0.25">
      <c r="A25" s="8" t="s">
        <v>59</v>
      </c>
      <c r="B25" s="31">
        <v>14174</v>
      </c>
      <c r="C25" s="31">
        <v>14215</v>
      </c>
      <c r="D25" s="31">
        <v>14174</v>
      </c>
      <c r="E25" s="31">
        <v>14215</v>
      </c>
      <c r="F25" s="10">
        <f t="shared" si="0"/>
        <v>0.28926202906730225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5</v>
      </c>
      <c r="D26" s="32">
        <v>0</v>
      </c>
      <c r="E26" s="32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172</v>
      </c>
      <c r="C27" s="31">
        <v>0</v>
      </c>
      <c r="D27" s="31">
        <v>172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268518</v>
      </c>
      <c r="C28" s="32">
        <v>283799</v>
      </c>
      <c r="D28" s="32">
        <v>268518</v>
      </c>
      <c r="E28" s="32">
        <v>283799</v>
      </c>
      <c r="F28" s="13">
        <f t="shared" si="0"/>
        <v>5.690866161672588</v>
      </c>
      <c r="G28" s="1"/>
      <c r="H28" s="1"/>
      <c r="I28" s="1"/>
    </row>
    <row r="29" spans="1:9" x14ac:dyDescent="0.25">
      <c r="A29" s="8" t="s">
        <v>63</v>
      </c>
      <c r="B29" s="31">
        <v>103</v>
      </c>
      <c r="C29" s="31">
        <v>176</v>
      </c>
      <c r="D29" s="31">
        <v>103</v>
      </c>
      <c r="E29" s="31">
        <v>176</v>
      </c>
      <c r="F29" s="10">
        <f t="shared" si="0"/>
        <v>70.873786407767</v>
      </c>
      <c r="G29" s="1"/>
      <c r="H29" s="1"/>
      <c r="I29" s="1"/>
    </row>
    <row r="30" spans="1:9" x14ac:dyDescent="0.25">
      <c r="A30" s="11" t="s">
        <v>64</v>
      </c>
      <c r="B30" s="32">
        <v>51292</v>
      </c>
      <c r="C30" s="32">
        <v>70172</v>
      </c>
      <c r="D30" s="32">
        <v>51292</v>
      </c>
      <c r="E30" s="32">
        <v>70172</v>
      </c>
      <c r="F30" s="13">
        <f t="shared" si="0"/>
        <v>36.808859081338227</v>
      </c>
      <c r="G30" s="1"/>
      <c r="H30" s="1"/>
      <c r="I30" s="1"/>
    </row>
    <row r="31" spans="1:9" x14ac:dyDescent="0.25">
      <c r="A31" s="8" t="s">
        <v>65</v>
      </c>
      <c r="B31" s="31">
        <v>4205</v>
      </c>
      <c r="C31" s="31">
        <v>27341</v>
      </c>
      <c r="D31" s="31">
        <v>4205</v>
      </c>
      <c r="E31" s="31">
        <v>27341</v>
      </c>
      <c r="F31" s="10">
        <f t="shared" si="0"/>
        <v>550.20214030915577</v>
      </c>
      <c r="G31" s="1"/>
      <c r="H31" s="1"/>
      <c r="I31" s="1"/>
    </row>
    <row r="32" spans="1:9" x14ac:dyDescent="0.25">
      <c r="A32" s="11" t="s">
        <v>66</v>
      </c>
      <c r="B32" s="32">
        <v>2197459</v>
      </c>
      <c r="C32" s="32">
        <v>2414398</v>
      </c>
      <c r="D32" s="32">
        <v>2197459</v>
      </c>
      <c r="E32" s="32">
        <v>2414398</v>
      </c>
      <c r="F32" s="13">
        <f t="shared" si="0"/>
        <v>9.8722661037134287</v>
      </c>
      <c r="G32" s="1"/>
      <c r="H32" s="1"/>
      <c r="I32" s="1"/>
    </row>
    <row r="33" spans="1:9" x14ac:dyDescent="0.25">
      <c r="A33" s="8" t="s">
        <v>67</v>
      </c>
      <c r="B33" s="31">
        <v>177082</v>
      </c>
      <c r="C33" s="31">
        <v>187866</v>
      </c>
      <c r="D33" s="31">
        <v>177082</v>
      </c>
      <c r="E33" s="31">
        <v>187866</v>
      </c>
      <c r="F33" s="10">
        <f t="shared" si="0"/>
        <v>6.0898340881625472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9137365</v>
      </c>
      <c r="C35" s="15">
        <f t="shared" ref="C35:E35" si="1">SUM(C7:C34)</f>
        <v>10214222</v>
      </c>
      <c r="D35" s="15">
        <f t="shared" si="1"/>
        <v>9137365</v>
      </c>
      <c r="E35" s="15">
        <f t="shared" si="1"/>
        <v>10214222</v>
      </c>
      <c r="F35" s="16">
        <f t="shared" si="0"/>
        <v>11.785202845678157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7466</v>
      </c>
      <c r="C38" s="41">
        <f>D7</f>
        <v>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3109668</v>
      </c>
      <c r="G38" s="42">
        <f>LOOKUP(E38,$A$38:$A$65,$C$38:$C$65)</f>
        <v>2728439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114919</v>
      </c>
      <c r="C39" s="41">
        <f t="shared" ref="C39:C65" si="5">D8</f>
        <v>79320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2414398</v>
      </c>
      <c r="G39" s="42">
        <f t="shared" ref="G39:G65" si="8">LOOKUP(E39,$A$38:$A$65,$C$38:$C$65)</f>
        <v>2197459</v>
      </c>
    </row>
    <row r="40" spans="1:9" x14ac:dyDescent="0.25">
      <c r="A40" s="42" t="str">
        <f t="shared" si="3"/>
        <v>ALMERIA</v>
      </c>
      <c r="B40" s="41">
        <f t="shared" si="4"/>
        <v>12</v>
      </c>
      <c r="C40" s="41">
        <f t="shared" si="5"/>
        <v>31</v>
      </c>
      <c r="D40" s="41">
        <f t="shared" si="6"/>
        <v>24</v>
      </c>
      <c r="E40" s="42" t="str">
        <f t="shared" si="2"/>
        <v>BARCELONA</v>
      </c>
      <c r="F40" s="42">
        <f t="shared" si="7"/>
        <v>1932869</v>
      </c>
      <c r="G40" s="42">
        <f t="shared" si="8"/>
        <v>1680818</v>
      </c>
    </row>
    <row r="41" spans="1:9" x14ac:dyDescent="0.25">
      <c r="A41" s="42" t="str">
        <f t="shared" si="3"/>
        <v>AVILES</v>
      </c>
      <c r="B41" s="41">
        <f t="shared" si="4"/>
        <v>4538</v>
      </c>
      <c r="C41" s="41">
        <f t="shared" si="5"/>
        <v>5924</v>
      </c>
      <c r="D41" s="41">
        <f t="shared" si="6"/>
        <v>22</v>
      </c>
      <c r="E41" s="42" t="str">
        <f t="shared" si="2"/>
        <v>LAS PALMAS</v>
      </c>
      <c r="F41" s="42">
        <f t="shared" si="7"/>
        <v>1134940</v>
      </c>
      <c r="G41" s="42">
        <f t="shared" si="8"/>
        <v>1050966</v>
      </c>
    </row>
    <row r="42" spans="1:9" x14ac:dyDescent="0.25">
      <c r="A42" s="42" t="str">
        <f t="shared" si="3"/>
        <v>BAHIA DE ALGECIRAS</v>
      </c>
      <c r="B42" s="41">
        <f t="shared" si="4"/>
        <v>3109668</v>
      </c>
      <c r="C42" s="41">
        <f t="shared" si="5"/>
        <v>2728439</v>
      </c>
      <c r="D42" s="41">
        <f t="shared" si="6"/>
        <v>1</v>
      </c>
      <c r="E42" s="42" t="str">
        <f t="shared" si="2"/>
        <v>BILBAO</v>
      </c>
      <c r="F42" s="42">
        <f t="shared" si="7"/>
        <v>344874</v>
      </c>
      <c r="G42" s="42">
        <f t="shared" si="8"/>
        <v>330501</v>
      </c>
    </row>
    <row r="43" spans="1:9" x14ac:dyDescent="0.25">
      <c r="A43" s="42" t="str">
        <f t="shared" si="3"/>
        <v>BAHIA DE CADIZ</v>
      </c>
      <c r="B43" s="41">
        <f t="shared" si="4"/>
        <v>95184</v>
      </c>
      <c r="C43" s="41">
        <f t="shared" si="5"/>
        <v>126392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283799</v>
      </c>
      <c r="G43" s="42">
        <f t="shared" si="8"/>
        <v>268518</v>
      </c>
    </row>
    <row r="44" spans="1:9" x14ac:dyDescent="0.25">
      <c r="A44" s="42" t="str">
        <f t="shared" si="3"/>
        <v>BALEARES</v>
      </c>
      <c r="B44" s="41">
        <f t="shared" si="4"/>
        <v>72052</v>
      </c>
      <c r="C44" s="41">
        <f t="shared" si="5"/>
        <v>101764</v>
      </c>
      <c r="D44" s="41">
        <f t="shared" si="6"/>
        <v>12</v>
      </c>
      <c r="E44" s="42" t="str">
        <f t="shared" si="2"/>
        <v>MALAGA</v>
      </c>
      <c r="F44" s="42">
        <f t="shared" si="7"/>
        <v>238042</v>
      </c>
      <c r="G44" s="42">
        <f t="shared" si="8"/>
        <v>211483</v>
      </c>
    </row>
    <row r="45" spans="1:9" x14ac:dyDescent="0.25">
      <c r="A45" s="42" t="str">
        <f t="shared" si="3"/>
        <v>BARCELONA</v>
      </c>
      <c r="B45" s="41">
        <f t="shared" si="4"/>
        <v>1932869</v>
      </c>
      <c r="C45" s="41">
        <f t="shared" si="5"/>
        <v>1680818</v>
      </c>
      <c r="D45" s="41">
        <f t="shared" si="6"/>
        <v>3</v>
      </c>
      <c r="E45" s="42" t="str">
        <f t="shared" si="2"/>
        <v>VIGO</v>
      </c>
      <c r="F45" s="42">
        <f t="shared" si="7"/>
        <v>187866</v>
      </c>
      <c r="G45" s="42">
        <f t="shared" si="8"/>
        <v>177082</v>
      </c>
    </row>
    <row r="46" spans="1:9" x14ac:dyDescent="0.25">
      <c r="A46" s="42" t="str">
        <f t="shared" si="3"/>
        <v>BILBAO</v>
      </c>
      <c r="B46" s="41">
        <f t="shared" si="4"/>
        <v>344874</v>
      </c>
      <c r="C46" s="41">
        <f t="shared" si="5"/>
        <v>330501</v>
      </c>
      <c r="D46" s="41">
        <f t="shared" si="6"/>
        <v>5</v>
      </c>
      <c r="E46" s="42" t="str">
        <f t="shared" si="2"/>
        <v>ALICANTE</v>
      </c>
      <c r="F46" s="42">
        <f t="shared" si="7"/>
        <v>114919</v>
      </c>
      <c r="G46" s="42">
        <f t="shared" si="8"/>
        <v>79320</v>
      </c>
    </row>
    <row r="47" spans="1:9" x14ac:dyDescent="0.25">
      <c r="A47" s="42" t="str">
        <f t="shared" si="3"/>
        <v>CARTAGENA</v>
      </c>
      <c r="B47" s="41">
        <f t="shared" si="4"/>
        <v>9987</v>
      </c>
      <c r="C47" s="41">
        <f t="shared" si="5"/>
        <v>35809</v>
      </c>
      <c r="D47" s="41">
        <f t="shared" si="6"/>
        <v>18</v>
      </c>
      <c r="E47" s="42" t="str">
        <f t="shared" si="2"/>
        <v>BAHIA DE CADIZ</v>
      </c>
      <c r="F47" s="42">
        <f t="shared" si="7"/>
        <v>95184</v>
      </c>
      <c r="G47" s="42">
        <f t="shared" si="8"/>
        <v>126392</v>
      </c>
    </row>
    <row r="48" spans="1:9" x14ac:dyDescent="0.25">
      <c r="A48" s="42" t="str">
        <f t="shared" si="3"/>
        <v>CASTELLON</v>
      </c>
      <c r="B48" s="41">
        <f t="shared" si="4"/>
        <v>91931</v>
      </c>
      <c r="C48" s="41">
        <f t="shared" si="5"/>
        <v>44527</v>
      </c>
      <c r="D48" s="41">
        <f t="shared" si="6"/>
        <v>11</v>
      </c>
      <c r="E48" s="42" t="str">
        <f t="shared" si="2"/>
        <v>CASTELLON</v>
      </c>
      <c r="F48" s="42">
        <f t="shared" si="7"/>
        <v>91931</v>
      </c>
      <c r="G48" s="42">
        <f t="shared" si="8"/>
        <v>44527</v>
      </c>
    </row>
    <row r="49" spans="1:7" x14ac:dyDescent="0.25">
      <c r="A49" s="42" t="str">
        <f t="shared" si="3"/>
        <v>CEUTA</v>
      </c>
      <c r="B49" s="41">
        <f t="shared" si="4"/>
        <v>7411</v>
      </c>
      <c r="C49" s="41">
        <f t="shared" si="5"/>
        <v>5129</v>
      </c>
      <c r="D49" s="41">
        <f t="shared" si="6"/>
        <v>21</v>
      </c>
      <c r="E49" s="42" t="str">
        <f t="shared" si="2"/>
        <v>BALEARES</v>
      </c>
      <c r="F49" s="42">
        <f t="shared" si="7"/>
        <v>72052</v>
      </c>
      <c r="G49" s="42">
        <f t="shared" si="8"/>
        <v>101764</v>
      </c>
    </row>
    <row r="50" spans="1:7" x14ac:dyDescent="0.25">
      <c r="A50" s="42" t="str">
        <f t="shared" si="3"/>
        <v>FERROL-SAN CIBRAO</v>
      </c>
      <c r="B50" s="41">
        <f t="shared" si="4"/>
        <v>7479</v>
      </c>
      <c r="C50" s="41">
        <f t="shared" si="5"/>
        <v>0</v>
      </c>
      <c r="D50" s="41">
        <f t="shared" si="6"/>
        <v>19</v>
      </c>
      <c r="E50" s="42" t="str">
        <f t="shared" si="2"/>
        <v>SEVILLA</v>
      </c>
      <c r="F50" s="42">
        <f t="shared" si="7"/>
        <v>70172</v>
      </c>
      <c r="G50" s="42">
        <f t="shared" si="8"/>
        <v>51292</v>
      </c>
    </row>
    <row r="51" spans="1:7" x14ac:dyDescent="0.25">
      <c r="A51" s="42" t="str">
        <f t="shared" si="3"/>
        <v>GIJON</v>
      </c>
      <c r="B51" s="41">
        <f t="shared" si="4"/>
        <v>15670</v>
      </c>
      <c r="C51" s="41">
        <f t="shared" si="5"/>
        <v>3105</v>
      </c>
      <c r="D51" s="41">
        <f t="shared" si="6"/>
        <v>16</v>
      </c>
      <c r="E51" s="42" t="str">
        <f t="shared" si="2"/>
        <v>MARIN Y RIA DE PONTEVEDRA</v>
      </c>
      <c r="F51" s="42">
        <f t="shared" si="7"/>
        <v>29208</v>
      </c>
      <c r="G51" s="42">
        <f t="shared" si="8"/>
        <v>20152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27341</v>
      </c>
      <c r="G52" s="42">
        <f t="shared" si="8"/>
        <v>4205</v>
      </c>
    </row>
    <row r="53" spans="1:7" x14ac:dyDescent="0.25">
      <c r="A53" s="42" t="str">
        <f t="shared" si="3"/>
        <v>LAS PALMAS</v>
      </c>
      <c r="B53" s="41">
        <f t="shared" si="4"/>
        <v>1134940</v>
      </c>
      <c r="C53" s="41">
        <f t="shared" si="5"/>
        <v>1050966</v>
      </c>
      <c r="D53" s="41">
        <f t="shared" si="6"/>
        <v>4</v>
      </c>
      <c r="E53" s="42" t="str">
        <f t="shared" si="2"/>
        <v>GIJON</v>
      </c>
      <c r="F53" s="42">
        <f t="shared" si="7"/>
        <v>15670</v>
      </c>
      <c r="G53" s="42">
        <f t="shared" si="8"/>
        <v>3105</v>
      </c>
    </row>
    <row r="54" spans="1:7" x14ac:dyDescent="0.25">
      <c r="A54" s="42" t="str">
        <f t="shared" si="3"/>
        <v>MALAGA</v>
      </c>
      <c r="B54" s="41">
        <f t="shared" si="4"/>
        <v>238042</v>
      </c>
      <c r="C54" s="41">
        <f t="shared" si="5"/>
        <v>211483</v>
      </c>
      <c r="D54" s="41">
        <f t="shared" si="6"/>
        <v>7</v>
      </c>
      <c r="E54" s="42" t="str">
        <f t="shared" si="2"/>
        <v>MELILLA</v>
      </c>
      <c r="F54" s="42">
        <f t="shared" si="7"/>
        <v>14215</v>
      </c>
      <c r="G54" s="42">
        <f t="shared" si="8"/>
        <v>14174</v>
      </c>
    </row>
    <row r="55" spans="1:7" x14ac:dyDescent="0.25">
      <c r="A55" s="42" t="str">
        <f t="shared" si="3"/>
        <v>MARIN Y RIA DE PONTEVEDRA</v>
      </c>
      <c r="B55" s="41">
        <f t="shared" si="4"/>
        <v>29208</v>
      </c>
      <c r="C55" s="41">
        <f t="shared" si="5"/>
        <v>20152</v>
      </c>
      <c r="D55" s="41">
        <f t="shared" si="6"/>
        <v>14</v>
      </c>
      <c r="E55" s="42" t="str">
        <f t="shared" si="2"/>
        <v>CARTAGENA</v>
      </c>
      <c r="F55" s="42">
        <f t="shared" ref="F55:F65" si="9">LOOKUP(E55,$A$38:$A$65,$B$38:$B$65)</f>
        <v>9987</v>
      </c>
      <c r="G55" s="42">
        <f t="shared" si="8"/>
        <v>35809</v>
      </c>
    </row>
    <row r="56" spans="1:7" x14ac:dyDescent="0.25">
      <c r="A56" s="42" t="str">
        <f t="shared" si="3"/>
        <v>MELILLA</v>
      </c>
      <c r="B56" s="41">
        <f t="shared" si="4"/>
        <v>14215</v>
      </c>
      <c r="C56" s="41">
        <f t="shared" si="5"/>
        <v>14174</v>
      </c>
      <c r="D56" s="41">
        <f t="shared" si="6"/>
        <v>17</v>
      </c>
      <c r="E56" s="42" t="str">
        <f t="shared" si="2"/>
        <v>FERROL-SAN CIBRAO</v>
      </c>
      <c r="F56" s="42">
        <f t="shared" si="9"/>
        <v>7479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25</v>
      </c>
      <c r="E57" s="42" t="str">
        <f t="shared" si="2"/>
        <v>A CORUÑA</v>
      </c>
      <c r="F57" s="42">
        <f t="shared" si="9"/>
        <v>7466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172</v>
      </c>
      <c r="D58" s="41">
        <f t="shared" si="6"/>
        <v>28</v>
      </c>
      <c r="E58" s="42" t="str">
        <f t="shared" si="2"/>
        <v>CEUTA</v>
      </c>
      <c r="F58" s="42">
        <f t="shared" si="9"/>
        <v>7411</v>
      </c>
      <c r="G58" s="42">
        <f t="shared" si="8"/>
        <v>5129</v>
      </c>
    </row>
    <row r="59" spans="1:7" x14ac:dyDescent="0.25">
      <c r="A59" s="42" t="str">
        <f t="shared" si="3"/>
        <v>SANTA CRUZ DE TENERIFE</v>
      </c>
      <c r="B59" s="41">
        <f t="shared" si="4"/>
        <v>283799</v>
      </c>
      <c r="C59" s="41">
        <f t="shared" si="5"/>
        <v>268518</v>
      </c>
      <c r="D59" s="41">
        <f t="shared" si="6"/>
        <v>6</v>
      </c>
      <c r="E59" s="42" t="str">
        <f t="shared" si="2"/>
        <v>AVILES</v>
      </c>
      <c r="F59" s="42">
        <f t="shared" si="9"/>
        <v>4538</v>
      </c>
      <c r="G59" s="42">
        <f t="shared" si="8"/>
        <v>5924</v>
      </c>
    </row>
    <row r="60" spans="1:7" x14ac:dyDescent="0.25">
      <c r="A60" s="42" t="str">
        <f t="shared" si="3"/>
        <v>SANTANDER</v>
      </c>
      <c r="B60" s="41">
        <f t="shared" si="4"/>
        <v>176</v>
      </c>
      <c r="C60" s="41">
        <f t="shared" si="5"/>
        <v>103</v>
      </c>
      <c r="D60" s="41">
        <f t="shared" si="6"/>
        <v>23</v>
      </c>
      <c r="E60" s="42" t="str">
        <f t="shared" si="2"/>
        <v>SANTANDER</v>
      </c>
      <c r="F60" s="42">
        <f t="shared" si="9"/>
        <v>176</v>
      </c>
      <c r="G60" s="42">
        <f t="shared" si="8"/>
        <v>103</v>
      </c>
    </row>
    <row r="61" spans="1:7" x14ac:dyDescent="0.25">
      <c r="A61" s="42" t="str">
        <f t="shared" si="3"/>
        <v>SEVILLA</v>
      </c>
      <c r="B61" s="41">
        <f t="shared" si="4"/>
        <v>70172</v>
      </c>
      <c r="C61" s="41">
        <f t="shared" si="5"/>
        <v>51292</v>
      </c>
      <c r="D61" s="41">
        <f t="shared" si="6"/>
        <v>13</v>
      </c>
      <c r="E61" s="42" t="str">
        <f t="shared" si="2"/>
        <v>ALMERIA</v>
      </c>
      <c r="F61" s="42">
        <f t="shared" si="9"/>
        <v>12</v>
      </c>
      <c r="G61" s="42">
        <f t="shared" si="8"/>
        <v>31</v>
      </c>
    </row>
    <row r="62" spans="1:7" x14ac:dyDescent="0.25">
      <c r="A62" s="42" t="str">
        <f t="shared" si="3"/>
        <v>TARRAGONA</v>
      </c>
      <c r="B62" s="41">
        <f t="shared" si="4"/>
        <v>27341</v>
      </c>
      <c r="C62" s="41">
        <f t="shared" si="5"/>
        <v>4205</v>
      </c>
      <c r="D62" s="41">
        <f t="shared" si="6"/>
        <v>15</v>
      </c>
      <c r="E62" s="42" t="str">
        <f t="shared" si="2"/>
        <v>MOTRIL</v>
      </c>
      <c r="F62" s="42">
        <f t="shared" si="9"/>
        <v>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2414398</v>
      </c>
      <c r="C63" s="41">
        <f t="shared" si="5"/>
        <v>2197459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187866</v>
      </c>
      <c r="C64" s="41">
        <f t="shared" si="5"/>
        <v>177082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3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19940</v>
      </c>
      <c r="C8" s="34">
        <v>21464</v>
      </c>
      <c r="D8" s="34">
        <v>19940</v>
      </c>
      <c r="E8" s="34">
        <v>21464</v>
      </c>
      <c r="F8" s="13">
        <f t="shared" ref="F8:F35" si="0">((E8*100)/D8)-100</f>
        <v>7.6429287863590787</v>
      </c>
      <c r="G8" s="1"/>
      <c r="H8" s="1"/>
      <c r="I8" s="1"/>
    </row>
    <row r="9" spans="1:12" x14ac:dyDescent="0.25">
      <c r="A9" s="8" t="s">
        <v>43</v>
      </c>
      <c r="B9" s="33">
        <v>29953</v>
      </c>
      <c r="C9" s="33">
        <v>29370</v>
      </c>
      <c r="D9" s="33">
        <v>29953</v>
      </c>
      <c r="E9" s="33">
        <v>29370</v>
      </c>
      <c r="F9" s="10">
        <f t="shared" si="0"/>
        <v>-1.9463826661770156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349081</v>
      </c>
      <c r="C11" s="33">
        <v>392645</v>
      </c>
      <c r="D11" s="33">
        <v>349081</v>
      </c>
      <c r="E11" s="33">
        <v>392645</v>
      </c>
      <c r="F11" s="10">
        <f t="shared" si="0"/>
        <v>12.479625072690865</v>
      </c>
      <c r="G11" s="1"/>
      <c r="H11" s="1"/>
      <c r="I11" s="1"/>
    </row>
    <row r="12" spans="1:12" x14ac:dyDescent="0.25">
      <c r="A12" s="11" t="s">
        <v>46</v>
      </c>
      <c r="B12" s="34">
        <v>134438</v>
      </c>
      <c r="C12" s="34">
        <v>118710</v>
      </c>
      <c r="D12" s="34">
        <v>134438</v>
      </c>
      <c r="E12" s="34">
        <v>118710</v>
      </c>
      <c r="F12" s="13">
        <f t="shared" si="0"/>
        <v>-11.699073178714357</v>
      </c>
      <c r="G12" s="1"/>
      <c r="H12" s="1"/>
      <c r="I12" s="1"/>
    </row>
    <row r="13" spans="1:12" x14ac:dyDescent="0.25">
      <c r="A13" s="8" t="s">
        <v>47</v>
      </c>
      <c r="B13" s="33">
        <v>598698</v>
      </c>
      <c r="C13" s="33">
        <v>714823</v>
      </c>
      <c r="D13" s="33">
        <v>598698</v>
      </c>
      <c r="E13" s="33">
        <v>714823</v>
      </c>
      <c r="F13" s="10">
        <f t="shared" si="0"/>
        <v>19.396256543365766</v>
      </c>
      <c r="G13" s="1"/>
      <c r="H13" s="1"/>
      <c r="I13" s="1"/>
    </row>
    <row r="14" spans="1:12" x14ac:dyDescent="0.25">
      <c r="A14" s="11" t="s">
        <v>48</v>
      </c>
      <c r="B14" s="34">
        <v>579418</v>
      </c>
      <c r="C14" s="34">
        <v>740549</v>
      </c>
      <c r="D14" s="34">
        <v>579418</v>
      </c>
      <c r="E14" s="34">
        <v>740549</v>
      </c>
      <c r="F14" s="13">
        <f t="shared" si="0"/>
        <v>27.809111901942984</v>
      </c>
      <c r="G14" s="1"/>
      <c r="H14" s="1"/>
      <c r="I14" s="1"/>
    </row>
    <row r="15" spans="1:12" x14ac:dyDescent="0.25">
      <c r="A15" s="8" t="s">
        <v>49</v>
      </c>
      <c r="B15" s="33">
        <v>31863</v>
      </c>
      <c r="C15" s="33">
        <v>52425</v>
      </c>
      <c r="D15" s="33">
        <v>31863</v>
      </c>
      <c r="E15" s="33">
        <v>52425</v>
      </c>
      <c r="F15" s="10">
        <f t="shared" si="0"/>
        <v>64.532529893607006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20168</v>
      </c>
      <c r="C17" s="33">
        <v>14519</v>
      </c>
      <c r="D17" s="33">
        <v>20168</v>
      </c>
      <c r="E17" s="33">
        <v>14519</v>
      </c>
      <c r="F17" s="10">
        <f t="shared" si="0"/>
        <v>-28.009718365727892</v>
      </c>
      <c r="G17" s="1"/>
      <c r="H17" s="1"/>
      <c r="I17" s="1"/>
    </row>
    <row r="18" spans="1:9" x14ac:dyDescent="0.25">
      <c r="A18" s="11" t="s">
        <v>52</v>
      </c>
      <c r="B18" s="34">
        <v>63554</v>
      </c>
      <c r="C18" s="34">
        <v>79743</v>
      </c>
      <c r="D18" s="34">
        <v>63554</v>
      </c>
      <c r="E18" s="34">
        <v>79743</v>
      </c>
      <c r="F18" s="13">
        <f t="shared" si="0"/>
        <v>25.472826257985332</v>
      </c>
      <c r="G18" s="1"/>
      <c r="H18" s="1"/>
      <c r="I18" s="1"/>
    </row>
    <row r="19" spans="1:9" x14ac:dyDescent="0.25">
      <c r="A19" s="8" t="s">
        <v>53</v>
      </c>
      <c r="B19" s="33">
        <v>10968</v>
      </c>
      <c r="C19" s="33">
        <v>26279</v>
      </c>
      <c r="D19" s="33">
        <v>10968</v>
      </c>
      <c r="E19" s="33">
        <v>26279</v>
      </c>
      <c r="F19" s="10">
        <f t="shared" si="0"/>
        <v>139.59700948212983</v>
      </c>
      <c r="G19" s="1"/>
      <c r="H19" s="1"/>
      <c r="I19" s="1"/>
    </row>
    <row r="20" spans="1:9" x14ac:dyDescent="0.25">
      <c r="A20" s="11" t="s">
        <v>54</v>
      </c>
      <c r="B20" s="34">
        <v>121</v>
      </c>
      <c r="C20" s="34">
        <v>0</v>
      </c>
      <c r="D20" s="34">
        <v>121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216239</v>
      </c>
      <c r="C22" s="34">
        <v>216154</v>
      </c>
      <c r="D22" s="34">
        <v>216239</v>
      </c>
      <c r="E22" s="34">
        <v>216154</v>
      </c>
      <c r="F22" s="13">
        <f t="shared" si="0"/>
        <v>-3.9308357881793654E-2</v>
      </c>
      <c r="G22" s="1"/>
      <c r="H22" s="1"/>
      <c r="I22" s="1"/>
    </row>
    <row r="23" spans="1:9" x14ac:dyDescent="0.25">
      <c r="A23" s="8" t="s">
        <v>57</v>
      </c>
      <c r="B23" s="33">
        <v>32282</v>
      </c>
      <c r="C23" s="33">
        <v>36240</v>
      </c>
      <c r="D23" s="33">
        <v>32282</v>
      </c>
      <c r="E23" s="33">
        <v>36240</v>
      </c>
      <c r="F23" s="10">
        <f t="shared" si="0"/>
        <v>12.260702558701439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39894</v>
      </c>
      <c r="C25" s="33">
        <v>38736</v>
      </c>
      <c r="D25" s="33">
        <v>39894</v>
      </c>
      <c r="E25" s="33">
        <v>38736</v>
      </c>
      <c r="F25" s="10">
        <f t="shared" si="0"/>
        <v>-2.9026921341555152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26766</v>
      </c>
      <c r="C27" s="33">
        <v>34889</v>
      </c>
      <c r="D27" s="33">
        <v>26766</v>
      </c>
      <c r="E27" s="33">
        <v>34889</v>
      </c>
      <c r="F27" s="10">
        <f t="shared" si="0"/>
        <v>30.348202944033488</v>
      </c>
      <c r="G27" s="1"/>
      <c r="H27" s="1"/>
      <c r="I27" s="1"/>
    </row>
    <row r="28" spans="1:9" x14ac:dyDescent="0.25">
      <c r="A28" s="11" t="s">
        <v>62</v>
      </c>
      <c r="B28" s="34">
        <v>289052</v>
      </c>
      <c r="C28" s="34">
        <v>317717</v>
      </c>
      <c r="D28" s="34">
        <v>289052</v>
      </c>
      <c r="E28" s="34">
        <v>317717</v>
      </c>
      <c r="F28" s="13">
        <f t="shared" si="0"/>
        <v>9.9169007652602232</v>
      </c>
      <c r="G28" s="1"/>
      <c r="H28" s="1"/>
      <c r="I28" s="1"/>
    </row>
    <row r="29" spans="1:9" x14ac:dyDescent="0.25">
      <c r="A29" s="8" t="s">
        <v>63</v>
      </c>
      <c r="B29" s="33">
        <v>63051</v>
      </c>
      <c r="C29" s="33">
        <v>63775</v>
      </c>
      <c r="D29" s="33">
        <v>63051</v>
      </c>
      <c r="E29" s="33">
        <v>63775</v>
      </c>
      <c r="F29" s="10">
        <f t="shared" si="0"/>
        <v>1.148276791803454</v>
      </c>
      <c r="G29" s="1"/>
      <c r="H29" s="1"/>
      <c r="I29" s="1"/>
    </row>
    <row r="30" spans="1:9" x14ac:dyDescent="0.25">
      <c r="A30" s="11" t="s">
        <v>64</v>
      </c>
      <c r="B30" s="34">
        <v>16409</v>
      </c>
      <c r="C30" s="34">
        <v>17315</v>
      </c>
      <c r="D30" s="34">
        <v>16409</v>
      </c>
      <c r="E30" s="34">
        <v>17315</v>
      </c>
      <c r="F30" s="13">
        <f t="shared" si="0"/>
        <v>5.5213602291425445</v>
      </c>
      <c r="G30" s="1"/>
      <c r="H30" s="1"/>
      <c r="I30" s="1"/>
    </row>
    <row r="31" spans="1:9" x14ac:dyDescent="0.25">
      <c r="A31" s="8" t="s">
        <v>65</v>
      </c>
      <c r="B31" s="33">
        <v>67245</v>
      </c>
      <c r="C31" s="33">
        <v>51982</v>
      </c>
      <c r="D31" s="33">
        <v>67245</v>
      </c>
      <c r="E31" s="33">
        <v>51982</v>
      </c>
      <c r="F31" s="10">
        <f t="shared" si="0"/>
        <v>-22.697598334448656</v>
      </c>
      <c r="G31" s="1"/>
      <c r="H31" s="1"/>
      <c r="I31" s="1"/>
    </row>
    <row r="32" spans="1:9" x14ac:dyDescent="0.25">
      <c r="A32" s="11" t="s">
        <v>66</v>
      </c>
      <c r="B32" s="34">
        <v>257704</v>
      </c>
      <c r="C32" s="34">
        <v>367713</v>
      </c>
      <c r="D32" s="34">
        <v>257704</v>
      </c>
      <c r="E32" s="34">
        <v>367713</v>
      </c>
      <c r="F32" s="13">
        <f t="shared" si="0"/>
        <v>42.688122807562166</v>
      </c>
      <c r="G32" s="1"/>
      <c r="H32" s="1"/>
      <c r="I32" s="1"/>
    </row>
    <row r="33" spans="1:9" x14ac:dyDescent="0.25">
      <c r="A33" s="8" t="s">
        <v>67</v>
      </c>
      <c r="B33" s="33">
        <v>81486</v>
      </c>
      <c r="C33" s="33">
        <v>103876</v>
      </c>
      <c r="D33" s="33">
        <v>81486</v>
      </c>
      <c r="E33" s="33">
        <v>103876</v>
      </c>
      <c r="F33" s="10">
        <f t="shared" si="0"/>
        <v>27.477112632844907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2928330</v>
      </c>
      <c r="C35" s="15">
        <f t="shared" ref="C35:E35" si="1">SUM(C7:C34)</f>
        <v>3438924</v>
      </c>
      <c r="D35" s="15">
        <f t="shared" si="1"/>
        <v>2928330</v>
      </c>
      <c r="E35" s="15">
        <f t="shared" si="1"/>
        <v>3438924</v>
      </c>
      <c r="F35" s="16">
        <f t="shared" si="0"/>
        <v>17.436354509225396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740549</v>
      </c>
      <c r="G38" s="42">
        <f>LOOKUP(E38,$A$38:$A$65,$C$38:$C$65)</f>
        <v>579418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21464</v>
      </c>
      <c r="C39" s="41">
        <f t="shared" ref="C39:C65" si="5">D8</f>
        <v>19940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714823</v>
      </c>
      <c r="G39" s="42">
        <f t="shared" ref="G39:G65" si="8">LOOKUP(E39,$A$38:$A$65,$C$38:$C$65)</f>
        <v>598698</v>
      </c>
    </row>
    <row r="40" spans="1:9" x14ac:dyDescent="0.25">
      <c r="A40" s="42" t="str">
        <f t="shared" si="3"/>
        <v>ALMERIA</v>
      </c>
      <c r="B40" s="41">
        <f t="shared" si="4"/>
        <v>29370</v>
      </c>
      <c r="C40" s="41">
        <f t="shared" si="5"/>
        <v>29953</v>
      </c>
      <c r="D40" s="41">
        <f t="shared" si="6"/>
        <v>16</v>
      </c>
      <c r="E40" s="42" t="str">
        <f t="shared" si="2"/>
        <v>BAHIA DE ALGECIRAS</v>
      </c>
      <c r="F40" s="42">
        <f t="shared" si="7"/>
        <v>392645</v>
      </c>
      <c r="G40" s="42">
        <f t="shared" si="8"/>
        <v>349081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367713</v>
      </c>
      <c r="G41" s="42">
        <f t="shared" si="8"/>
        <v>257704</v>
      </c>
    </row>
    <row r="42" spans="1:9" x14ac:dyDescent="0.25">
      <c r="A42" s="42" t="str">
        <f t="shared" si="3"/>
        <v>BAHIA DE ALGECIRAS</v>
      </c>
      <c r="B42" s="41">
        <f t="shared" si="4"/>
        <v>392645</v>
      </c>
      <c r="C42" s="41">
        <f t="shared" si="5"/>
        <v>349081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317717</v>
      </c>
      <c r="G42" s="42">
        <f t="shared" si="8"/>
        <v>289052</v>
      </c>
    </row>
    <row r="43" spans="1:9" x14ac:dyDescent="0.25">
      <c r="A43" s="42" t="str">
        <f t="shared" si="3"/>
        <v>BAHIA DE CADIZ</v>
      </c>
      <c r="B43" s="41">
        <f t="shared" si="4"/>
        <v>118710</v>
      </c>
      <c r="C43" s="41">
        <f t="shared" si="5"/>
        <v>134438</v>
      </c>
      <c r="D43" s="41">
        <f t="shared" si="6"/>
        <v>7</v>
      </c>
      <c r="E43" s="42" t="str">
        <f t="shared" si="2"/>
        <v>LAS PALMAS</v>
      </c>
      <c r="F43" s="42">
        <f t="shared" si="7"/>
        <v>216154</v>
      </c>
      <c r="G43" s="42">
        <f t="shared" si="8"/>
        <v>216239</v>
      </c>
    </row>
    <row r="44" spans="1:9" x14ac:dyDescent="0.25">
      <c r="A44" s="42" t="str">
        <f t="shared" si="3"/>
        <v>BALEARES</v>
      </c>
      <c r="B44" s="41">
        <f t="shared" si="4"/>
        <v>714823</v>
      </c>
      <c r="C44" s="41">
        <f t="shared" si="5"/>
        <v>598698</v>
      </c>
      <c r="D44" s="41">
        <f t="shared" si="6"/>
        <v>2</v>
      </c>
      <c r="E44" s="42" t="str">
        <f t="shared" si="2"/>
        <v>BAHIA DE CADIZ</v>
      </c>
      <c r="F44" s="42">
        <f t="shared" si="7"/>
        <v>118710</v>
      </c>
      <c r="G44" s="42">
        <f t="shared" si="8"/>
        <v>134438</v>
      </c>
    </row>
    <row r="45" spans="1:9" x14ac:dyDescent="0.25">
      <c r="A45" s="42" t="str">
        <f t="shared" si="3"/>
        <v>BARCELONA</v>
      </c>
      <c r="B45" s="41">
        <f t="shared" si="4"/>
        <v>740549</v>
      </c>
      <c r="C45" s="41">
        <f t="shared" si="5"/>
        <v>579418</v>
      </c>
      <c r="D45" s="41">
        <f t="shared" si="6"/>
        <v>1</v>
      </c>
      <c r="E45" s="42" t="str">
        <f t="shared" si="2"/>
        <v>VIGO</v>
      </c>
      <c r="F45" s="42">
        <f t="shared" si="7"/>
        <v>103876</v>
      </c>
      <c r="G45" s="42">
        <f t="shared" si="8"/>
        <v>81486</v>
      </c>
    </row>
    <row r="46" spans="1:9" x14ac:dyDescent="0.25">
      <c r="A46" s="42" t="str">
        <f t="shared" si="3"/>
        <v>BILBAO</v>
      </c>
      <c r="B46" s="41">
        <f t="shared" si="4"/>
        <v>52425</v>
      </c>
      <c r="C46" s="41">
        <f t="shared" si="5"/>
        <v>31863</v>
      </c>
      <c r="D46" s="41">
        <f t="shared" si="6"/>
        <v>11</v>
      </c>
      <c r="E46" s="42" t="str">
        <f t="shared" si="2"/>
        <v>CEUTA</v>
      </c>
      <c r="F46" s="42">
        <f t="shared" si="7"/>
        <v>79743</v>
      </c>
      <c r="G46" s="42">
        <f t="shared" si="8"/>
        <v>63554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63775</v>
      </c>
      <c r="G47" s="42">
        <f t="shared" si="8"/>
        <v>63051</v>
      </c>
    </row>
    <row r="48" spans="1:9" x14ac:dyDescent="0.25">
      <c r="A48" s="42" t="str">
        <f t="shared" si="3"/>
        <v>CASTELLON</v>
      </c>
      <c r="B48" s="41">
        <f t="shared" si="4"/>
        <v>14519</v>
      </c>
      <c r="C48" s="41">
        <f t="shared" si="5"/>
        <v>20168</v>
      </c>
      <c r="D48" s="41">
        <f t="shared" si="6"/>
        <v>20</v>
      </c>
      <c r="E48" s="42" t="str">
        <f t="shared" si="2"/>
        <v>BILBAO</v>
      </c>
      <c r="F48" s="42">
        <f t="shared" si="7"/>
        <v>52425</v>
      </c>
      <c r="G48" s="42">
        <f t="shared" si="8"/>
        <v>31863</v>
      </c>
    </row>
    <row r="49" spans="1:7" x14ac:dyDescent="0.25">
      <c r="A49" s="42" t="str">
        <f t="shared" si="3"/>
        <v>CEUTA</v>
      </c>
      <c r="B49" s="41">
        <f t="shared" si="4"/>
        <v>79743</v>
      </c>
      <c r="C49" s="41">
        <f t="shared" si="5"/>
        <v>63554</v>
      </c>
      <c r="D49" s="41">
        <f t="shared" si="6"/>
        <v>9</v>
      </c>
      <c r="E49" s="42" t="str">
        <f t="shared" si="2"/>
        <v>TARRAGONA</v>
      </c>
      <c r="F49" s="42">
        <f t="shared" si="7"/>
        <v>51982</v>
      </c>
      <c r="G49" s="42">
        <f t="shared" si="8"/>
        <v>67245</v>
      </c>
    </row>
    <row r="50" spans="1:7" x14ac:dyDescent="0.25">
      <c r="A50" s="42" t="str">
        <f t="shared" si="3"/>
        <v>FERROL-SAN CIBRAO</v>
      </c>
      <c r="B50" s="41">
        <f t="shared" si="4"/>
        <v>26279</v>
      </c>
      <c r="C50" s="41">
        <f t="shared" si="5"/>
        <v>10968</v>
      </c>
      <c r="D50" s="41">
        <f t="shared" si="6"/>
        <v>17</v>
      </c>
      <c r="E50" s="42" t="str">
        <f t="shared" si="2"/>
        <v>MELILLA</v>
      </c>
      <c r="F50" s="42">
        <f t="shared" si="7"/>
        <v>38736</v>
      </c>
      <c r="G50" s="42">
        <f t="shared" si="8"/>
        <v>39894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121</v>
      </c>
      <c r="D51" s="41">
        <f t="shared" si="6"/>
        <v>28</v>
      </c>
      <c r="E51" s="42" t="str">
        <f t="shared" si="2"/>
        <v>MALAGA</v>
      </c>
      <c r="F51" s="42">
        <f t="shared" si="7"/>
        <v>36240</v>
      </c>
      <c r="G51" s="42">
        <f t="shared" si="8"/>
        <v>32282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34889</v>
      </c>
      <c r="G52" s="42">
        <f t="shared" si="8"/>
        <v>26766</v>
      </c>
    </row>
    <row r="53" spans="1:7" x14ac:dyDescent="0.25">
      <c r="A53" s="42" t="str">
        <f t="shared" si="3"/>
        <v>LAS PALMAS</v>
      </c>
      <c r="B53" s="41">
        <f t="shared" si="4"/>
        <v>216154</v>
      </c>
      <c r="C53" s="41">
        <f t="shared" si="5"/>
        <v>216239</v>
      </c>
      <c r="D53" s="41">
        <f t="shared" si="6"/>
        <v>6</v>
      </c>
      <c r="E53" s="42" t="str">
        <f t="shared" si="2"/>
        <v>ALMERIA</v>
      </c>
      <c r="F53" s="42">
        <f t="shared" si="7"/>
        <v>29370</v>
      </c>
      <c r="G53" s="42">
        <f t="shared" si="8"/>
        <v>29953</v>
      </c>
    </row>
    <row r="54" spans="1:7" x14ac:dyDescent="0.25">
      <c r="A54" s="42" t="str">
        <f t="shared" si="3"/>
        <v>MALAGA</v>
      </c>
      <c r="B54" s="41">
        <f t="shared" si="4"/>
        <v>36240</v>
      </c>
      <c r="C54" s="41">
        <f t="shared" si="5"/>
        <v>32282</v>
      </c>
      <c r="D54" s="41">
        <f t="shared" si="6"/>
        <v>14</v>
      </c>
      <c r="E54" s="42" t="str">
        <f t="shared" si="2"/>
        <v>FERROL-SAN CIBRAO</v>
      </c>
      <c r="F54" s="42">
        <f t="shared" si="7"/>
        <v>26279</v>
      </c>
      <c r="G54" s="42">
        <f t="shared" si="8"/>
        <v>10968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21464</v>
      </c>
      <c r="G55" s="42">
        <f t="shared" si="8"/>
        <v>19940</v>
      </c>
    </row>
    <row r="56" spans="1:7" x14ac:dyDescent="0.25">
      <c r="A56" s="42" t="str">
        <f t="shared" si="3"/>
        <v>MELILLA</v>
      </c>
      <c r="B56" s="41">
        <f t="shared" si="4"/>
        <v>38736</v>
      </c>
      <c r="C56" s="41">
        <f t="shared" si="5"/>
        <v>39894</v>
      </c>
      <c r="D56" s="41">
        <f t="shared" si="6"/>
        <v>13</v>
      </c>
      <c r="E56" s="42" t="str">
        <f t="shared" si="2"/>
        <v>SEVILLA</v>
      </c>
      <c r="F56" s="42">
        <f t="shared" si="9"/>
        <v>17315</v>
      </c>
      <c r="G56" s="42">
        <f t="shared" si="8"/>
        <v>16409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14519</v>
      </c>
      <c r="G57" s="42">
        <f t="shared" si="8"/>
        <v>20168</v>
      </c>
    </row>
    <row r="58" spans="1:7" x14ac:dyDescent="0.25">
      <c r="A58" s="42" t="str">
        <f t="shared" si="3"/>
        <v>PASAIA</v>
      </c>
      <c r="B58" s="41">
        <f t="shared" si="4"/>
        <v>34889</v>
      </c>
      <c r="C58" s="41">
        <f t="shared" si="5"/>
        <v>26766</v>
      </c>
      <c r="D58" s="41">
        <f t="shared" si="6"/>
        <v>15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317717</v>
      </c>
      <c r="C59" s="41">
        <f t="shared" si="5"/>
        <v>289052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63775</v>
      </c>
      <c r="C60" s="41">
        <f t="shared" si="5"/>
        <v>63051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17315</v>
      </c>
      <c r="C61" s="41">
        <f t="shared" si="5"/>
        <v>16409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51982</v>
      </c>
      <c r="C62" s="41">
        <f t="shared" si="5"/>
        <v>67245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367713</v>
      </c>
      <c r="C63" s="41">
        <f t="shared" si="5"/>
        <v>257704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103876</v>
      </c>
      <c r="C64" s="41">
        <f t="shared" si="5"/>
        <v>81486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389</v>
      </c>
      <c r="D7" s="35">
        <v>0</v>
      </c>
      <c r="E7" s="35">
        <v>389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11813</v>
      </c>
      <c r="C8" s="36">
        <v>15337</v>
      </c>
      <c r="D8" s="36">
        <v>11813</v>
      </c>
      <c r="E8" s="36">
        <v>15337</v>
      </c>
      <c r="F8" s="13">
        <f t="shared" ref="F8:F35" si="0">((E8*100)/D8)-100</f>
        <v>29.831541522051964</v>
      </c>
      <c r="G8" s="1"/>
      <c r="H8" s="1"/>
      <c r="I8" s="1"/>
    </row>
    <row r="9" spans="1:12" x14ac:dyDescent="0.25">
      <c r="A9" s="8" t="s">
        <v>43</v>
      </c>
      <c r="B9" s="35">
        <v>12</v>
      </c>
      <c r="C9" s="35">
        <v>5</v>
      </c>
      <c r="D9" s="35">
        <v>12</v>
      </c>
      <c r="E9" s="35">
        <v>5</v>
      </c>
      <c r="F9" s="10">
        <f t="shared" si="0"/>
        <v>-58.333333333333336</v>
      </c>
      <c r="G9" s="1"/>
      <c r="H9" s="1"/>
      <c r="I9" s="1"/>
    </row>
    <row r="10" spans="1:12" x14ac:dyDescent="0.25">
      <c r="A10" s="11" t="s">
        <v>44</v>
      </c>
      <c r="B10" s="36">
        <v>735</v>
      </c>
      <c r="C10" s="36">
        <v>602</v>
      </c>
      <c r="D10" s="36">
        <v>735</v>
      </c>
      <c r="E10" s="36">
        <v>602</v>
      </c>
      <c r="F10" s="17">
        <f t="shared" si="0"/>
        <v>-18.095238095238102</v>
      </c>
      <c r="G10" s="1"/>
      <c r="H10" s="1"/>
      <c r="I10" s="1"/>
    </row>
    <row r="11" spans="1:12" x14ac:dyDescent="0.25">
      <c r="A11" s="8" t="s">
        <v>45</v>
      </c>
      <c r="B11" s="35">
        <v>235710</v>
      </c>
      <c r="C11" s="35">
        <v>262398</v>
      </c>
      <c r="D11" s="35">
        <v>235710</v>
      </c>
      <c r="E11" s="35">
        <v>262398</v>
      </c>
      <c r="F11" s="10">
        <f t="shared" si="0"/>
        <v>11.322387679776</v>
      </c>
      <c r="G11" s="1"/>
      <c r="H11" s="1"/>
      <c r="I11" s="1"/>
    </row>
    <row r="12" spans="1:12" x14ac:dyDescent="0.25">
      <c r="A12" s="11" t="s">
        <v>46</v>
      </c>
      <c r="B12" s="36">
        <v>17168</v>
      </c>
      <c r="C12" s="36">
        <v>11758.5</v>
      </c>
      <c r="D12" s="36">
        <v>17168</v>
      </c>
      <c r="E12" s="36">
        <v>11758.5</v>
      </c>
      <c r="F12" s="13">
        <f t="shared" si="0"/>
        <v>-31.509203168685929</v>
      </c>
      <c r="G12" s="1"/>
      <c r="H12" s="1"/>
      <c r="I12" s="1"/>
    </row>
    <row r="13" spans="1:12" x14ac:dyDescent="0.25">
      <c r="A13" s="8" t="s">
        <v>47</v>
      </c>
      <c r="B13" s="35">
        <v>14098</v>
      </c>
      <c r="C13" s="35">
        <v>13375</v>
      </c>
      <c r="D13" s="35">
        <v>14098</v>
      </c>
      <c r="E13" s="35">
        <v>13375</v>
      </c>
      <c r="F13" s="10">
        <f t="shared" si="0"/>
        <v>-5.1283870052489675</v>
      </c>
      <c r="G13" s="1"/>
      <c r="H13" s="1"/>
      <c r="I13" s="1"/>
    </row>
    <row r="14" spans="1:12" x14ac:dyDescent="0.25">
      <c r="A14" s="11" t="s">
        <v>48</v>
      </c>
      <c r="B14" s="36">
        <v>169911</v>
      </c>
      <c r="C14" s="36">
        <v>191389</v>
      </c>
      <c r="D14" s="36">
        <v>169911</v>
      </c>
      <c r="E14" s="36">
        <v>191389</v>
      </c>
      <c r="F14" s="13">
        <f t="shared" si="0"/>
        <v>12.640735443850019</v>
      </c>
      <c r="G14" s="1"/>
      <c r="H14" s="1"/>
      <c r="I14" s="1"/>
    </row>
    <row r="15" spans="1:12" x14ac:dyDescent="0.25">
      <c r="A15" s="8" t="s">
        <v>49</v>
      </c>
      <c r="B15" s="35">
        <v>30942</v>
      </c>
      <c r="C15" s="35">
        <v>33709</v>
      </c>
      <c r="D15" s="35">
        <v>30942</v>
      </c>
      <c r="E15" s="35">
        <v>33709</v>
      </c>
      <c r="F15" s="10">
        <f t="shared" si="0"/>
        <v>8.9425376510891397</v>
      </c>
      <c r="G15" s="1"/>
      <c r="H15" s="1"/>
      <c r="I15" s="1"/>
    </row>
    <row r="16" spans="1:12" x14ac:dyDescent="0.25">
      <c r="A16" s="11" t="s">
        <v>50</v>
      </c>
      <c r="B16" s="36">
        <v>3527</v>
      </c>
      <c r="C16" s="36">
        <v>931</v>
      </c>
      <c r="D16" s="36">
        <v>3527</v>
      </c>
      <c r="E16" s="36">
        <v>931</v>
      </c>
      <c r="F16" s="13">
        <f t="shared" si="0"/>
        <v>-73.603629146583501</v>
      </c>
      <c r="G16" s="1"/>
      <c r="H16" s="1"/>
      <c r="I16" s="1"/>
    </row>
    <row r="17" spans="1:9" x14ac:dyDescent="0.25">
      <c r="A17" s="8" t="s">
        <v>51</v>
      </c>
      <c r="B17" s="35">
        <v>3850</v>
      </c>
      <c r="C17" s="35">
        <v>6172</v>
      </c>
      <c r="D17" s="35">
        <v>3850</v>
      </c>
      <c r="E17" s="35">
        <v>6172</v>
      </c>
      <c r="F17" s="10">
        <f t="shared" si="0"/>
        <v>60.3116883116883</v>
      </c>
      <c r="G17" s="1"/>
      <c r="H17" s="1"/>
      <c r="I17" s="1"/>
    </row>
    <row r="18" spans="1:9" x14ac:dyDescent="0.25">
      <c r="A18" s="11" t="s">
        <v>52</v>
      </c>
      <c r="B18" s="36">
        <v>763</v>
      </c>
      <c r="C18" s="36">
        <v>1303</v>
      </c>
      <c r="D18" s="36">
        <v>763</v>
      </c>
      <c r="E18" s="36">
        <v>1303</v>
      </c>
      <c r="F18" s="13">
        <f t="shared" si="0"/>
        <v>70.773263433813895</v>
      </c>
      <c r="G18" s="1"/>
      <c r="H18" s="1"/>
      <c r="I18" s="1"/>
    </row>
    <row r="19" spans="1:9" x14ac:dyDescent="0.25">
      <c r="A19" s="8" t="s">
        <v>53</v>
      </c>
      <c r="B19" s="35">
        <v>0</v>
      </c>
      <c r="C19" s="35">
        <v>1410</v>
      </c>
      <c r="D19" s="35">
        <v>0</v>
      </c>
      <c r="E19" s="35">
        <v>1410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6">
        <v>268</v>
      </c>
      <c r="C20" s="36">
        <v>1198</v>
      </c>
      <c r="D20" s="36">
        <v>268</v>
      </c>
      <c r="E20" s="36">
        <v>1198</v>
      </c>
      <c r="F20" s="13">
        <f t="shared" si="0"/>
        <v>347.0149253731343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94998</v>
      </c>
      <c r="C22" s="36">
        <v>102831</v>
      </c>
      <c r="D22" s="36">
        <v>94998</v>
      </c>
      <c r="E22" s="36">
        <v>102831</v>
      </c>
      <c r="F22" s="13">
        <f t="shared" si="0"/>
        <v>8.2454367460367592</v>
      </c>
      <c r="G22" s="1"/>
      <c r="H22" s="1"/>
      <c r="I22" s="1"/>
    </row>
    <row r="23" spans="1:9" x14ac:dyDescent="0.25">
      <c r="A23" s="8" t="s">
        <v>57</v>
      </c>
      <c r="B23" s="35">
        <v>24285</v>
      </c>
      <c r="C23" s="35">
        <v>26355</v>
      </c>
      <c r="D23" s="35">
        <v>24285</v>
      </c>
      <c r="E23" s="35">
        <v>26355</v>
      </c>
      <c r="F23" s="10">
        <f t="shared" si="0"/>
        <v>8.5237801111797467</v>
      </c>
      <c r="G23" s="1"/>
      <c r="H23" s="1"/>
      <c r="I23" s="1"/>
    </row>
    <row r="24" spans="1:9" x14ac:dyDescent="0.25">
      <c r="A24" s="11" t="s">
        <v>58</v>
      </c>
      <c r="B24" s="36">
        <v>2688</v>
      </c>
      <c r="C24" s="36">
        <v>3142</v>
      </c>
      <c r="D24" s="36">
        <v>2688</v>
      </c>
      <c r="E24" s="36">
        <v>3142</v>
      </c>
      <c r="F24" s="13">
        <f t="shared" si="0"/>
        <v>16.889880952380949</v>
      </c>
      <c r="G24" s="1"/>
      <c r="H24" s="1"/>
      <c r="I24" s="1"/>
    </row>
    <row r="25" spans="1:9" x14ac:dyDescent="0.25">
      <c r="A25" s="8" t="s">
        <v>59</v>
      </c>
      <c r="B25" s="35">
        <v>1645</v>
      </c>
      <c r="C25" s="35">
        <v>1859</v>
      </c>
      <c r="D25" s="35">
        <v>1645</v>
      </c>
      <c r="E25" s="35">
        <v>1859</v>
      </c>
      <c r="F25" s="10">
        <f t="shared" si="0"/>
        <v>13.00911854103343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2</v>
      </c>
      <c r="D26" s="36">
        <v>0</v>
      </c>
      <c r="E26" s="36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2.5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35851</v>
      </c>
      <c r="C28" s="36">
        <v>38758</v>
      </c>
      <c r="D28" s="36">
        <v>35851</v>
      </c>
      <c r="E28" s="36">
        <v>38758</v>
      </c>
      <c r="F28" s="13">
        <f t="shared" si="0"/>
        <v>8.108560430671389</v>
      </c>
      <c r="G28" s="1"/>
      <c r="H28" s="1"/>
      <c r="I28" s="1"/>
    </row>
    <row r="29" spans="1:9" x14ac:dyDescent="0.25">
      <c r="A29" s="8" t="s">
        <v>63</v>
      </c>
      <c r="B29" s="35">
        <v>9</v>
      </c>
      <c r="C29" s="35">
        <v>14</v>
      </c>
      <c r="D29" s="35">
        <v>9</v>
      </c>
      <c r="E29" s="35">
        <v>14</v>
      </c>
      <c r="F29" s="10">
        <f t="shared" si="0"/>
        <v>55.555555555555543</v>
      </c>
      <c r="G29" s="1"/>
      <c r="H29" s="1"/>
      <c r="I29" s="1"/>
    </row>
    <row r="30" spans="1:9" x14ac:dyDescent="0.25">
      <c r="A30" s="11" t="s">
        <v>64</v>
      </c>
      <c r="B30" s="36">
        <v>7512</v>
      </c>
      <c r="C30" s="36">
        <v>9669</v>
      </c>
      <c r="D30" s="36">
        <v>7512</v>
      </c>
      <c r="E30" s="36">
        <v>9669</v>
      </c>
      <c r="F30" s="13">
        <f t="shared" si="0"/>
        <v>28.714057507987206</v>
      </c>
      <c r="G30" s="1"/>
      <c r="H30" s="1"/>
      <c r="I30" s="1"/>
    </row>
    <row r="31" spans="1:9" x14ac:dyDescent="0.25">
      <c r="A31" s="8" t="s">
        <v>65</v>
      </c>
      <c r="B31" s="35">
        <v>549.5</v>
      </c>
      <c r="C31" s="35">
        <v>4042</v>
      </c>
      <c r="D31" s="35">
        <v>549.5</v>
      </c>
      <c r="E31" s="35">
        <v>4042</v>
      </c>
      <c r="F31" s="10">
        <f t="shared" si="0"/>
        <v>635.57779799818013</v>
      </c>
      <c r="G31" s="1"/>
      <c r="H31" s="1"/>
      <c r="I31" s="1"/>
    </row>
    <row r="32" spans="1:9" x14ac:dyDescent="0.25">
      <c r="A32" s="11" t="s">
        <v>66</v>
      </c>
      <c r="B32" s="36">
        <v>206417</v>
      </c>
      <c r="C32" s="36">
        <v>234545</v>
      </c>
      <c r="D32" s="36">
        <v>206417</v>
      </c>
      <c r="E32" s="36">
        <v>234545</v>
      </c>
      <c r="F32" s="13">
        <f t="shared" si="0"/>
        <v>13.626784615608216</v>
      </c>
      <c r="G32" s="1"/>
      <c r="H32" s="1"/>
      <c r="I32" s="1"/>
    </row>
    <row r="33" spans="1:9" x14ac:dyDescent="0.25">
      <c r="A33" s="8" t="s">
        <v>67</v>
      </c>
      <c r="B33" s="35">
        <v>18987</v>
      </c>
      <c r="C33" s="35">
        <v>17430</v>
      </c>
      <c r="D33" s="35">
        <v>18987</v>
      </c>
      <c r="E33" s="35">
        <v>17430</v>
      </c>
      <c r="F33" s="10">
        <f t="shared" si="0"/>
        <v>-8.2003476062569121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881741</v>
      </c>
      <c r="C35" s="15">
        <f t="shared" ref="C35:E35" si="1">SUM(C7:C34)</f>
        <v>978623.5</v>
      </c>
      <c r="D35" s="15">
        <f t="shared" si="1"/>
        <v>881741</v>
      </c>
      <c r="E35" s="15">
        <f t="shared" si="1"/>
        <v>978623.5</v>
      </c>
      <c r="F35" s="16">
        <f t="shared" si="0"/>
        <v>10.987636959152411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389</v>
      </c>
      <c r="C38" s="41">
        <f>D7</f>
        <v>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262398</v>
      </c>
      <c r="G38" s="42">
        <f>LOOKUP(E38,$A$38:$A$65,$C$38:$C$65)</f>
        <v>235710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15337</v>
      </c>
      <c r="C39" s="41">
        <f t="shared" ref="C39:C65" si="5">D8</f>
        <v>11813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234545</v>
      </c>
      <c r="G39" s="42">
        <f t="shared" ref="G39:G65" si="8">LOOKUP(E39,$A$38:$A$65,$C$38:$C$65)</f>
        <v>206417</v>
      </c>
    </row>
    <row r="40" spans="1:9" x14ac:dyDescent="0.25">
      <c r="A40" s="42" t="str">
        <f t="shared" si="3"/>
        <v>ALMERIA</v>
      </c>
      <c r="B40" s="41">
        <f t="shared" si="4"/>
        <v>5</v>
      </c>
      <c r="C40" s="41">
        <f t="shared" si="5"/>
        <v>12</v>
      </c>
      <c r="D40" s="41">
        <f t="shared" si="6"/>
        <v>24</v>
      </c>
      <c r="E40" s="42" t="str">
        <f t="shared" si="2"/>
        <v>BARCELONA</v>
      </c>
      <c r="F40" s="42">
        <f t="shared" si="7"/>
        <v>191389</v>
      </c>
      <c r="G40" s="42">
        <f t="shared" si="8"/>
        <v>169911</v>
      </c>
    </row>
    <row r="41" spans="1:9" x14ac:dyDescent="0.25">
      <c r="A41" s="42" t="str">
        <f t="shared" si="3"/>
        <v>AVILES</v>
      </c>
      <c r="B41" s="41">
        <f t="shared" si="4"/>
        <v>602</v>
      </c>
      <c r="C41" s="41">
        <f t="shared" si="5"/>
        <v>735</v>
      </c>
      <c r="D41" s="41">
        <f t="shared" si="6"/>
        <v>21</v>
      </c>
      <c r="E41" s="42" t="str">
        <f t="shared" si="2"/>
        <v>LAS PALMAS</v>
      </c>
      <c r="F41" s="42">
        <f t="shared" si="7"/>
        <v>102831</v>
      </c>
      <c r="G41" s="42">
        <f t="shared" si="8"/>
        <v>94998</v>
      </c>
    </row>
    <row r="42" spans="1:9" x14ac:dyDescent="0.25">
      <c r="A42" s="42" t="str">
        <f t="shared" si="3"/>
        <v>BAHIA DE ALGECIRAS</v>
      </c>
      <c r="B42" s="41">
        <f t="shared" si="4"/>
        <v>262398</v>
      </c>
      <c r="C42" s="41">
        <f t="shared" si="5"/>
        <v>235710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38758</v>
      </c>
      <c r="G42" s="42">
        <f t="shared" si="8"/>
        <v>35851</v>
      </c>
    </row>
    <row r="43" spans="1:9" x14ac:dyDescent="0.25">
      <c r="A43" s="42" t="str">
        <f t="shared" si="3"/>
        <v>BAHIA DE CADIZ</v>
      </c>
      <c r="B43" s="41">
        <f t="shared" si="4"/>
        <v>11758.5</v>
      </c>
      <c r="C43" s="41">
        <f t="shared" si="5"/>
        <v>17168</v>
      </c>
      <c r="D43" s="41">
        <f t="shared" si="6"/>
        <v>11</v>
      </c>
      <c r="E43" s="42" t="str">
        <f t="shared" si="2"/>
        <v>BILBAO</v>
      </c>
      <c r="F43" s="42">
        <f t="shared" si="7"/>
        <v>33709</v>
      </c>
      <c r="G43" s="42">
        <f t="shared" si="8"/>
        <v>30942</v>
      </c>
    </row>
    <row r="44" spans="1:9" x14ac:dyDescent="0.25">
      <c r="A44" s="42" t="str">
        <f t="shared" si="3"/>
        <v>BALEARES</v>
      </c>
      <c r="B44" s="41">
        <f t="shared" si="4"/>
        <v>13375</v>
      </c>
      <c r="C44" s="41">
        <f t="shared" si="5"/>
        <v>14098</v>
      </c>
      <c r="D44" s="41">
        <f t="shared" si="6"/>
        <v>10</v>
      </c>
      <c r="E44" s="42" t="str">
        <f t="shared" si="2"/>
        <v>MALAGA</v>
      </c>
      <c r="F44" s="42">
        <f t="shared" si="7"/>
        <v>26355</v>
      </c>
      <c r="G44" s="42">
        <f t="shared" si="8"/>
        <v>24285</v>
      </c>
    </row>
    <row r="45" spans="1:9" x14ac:dyDescent="0.25">
      <c r="A45" s="42" t="str">
        <f t="shared" si="3"/>
        <v>BARCELONA</v>
      </c>
      <c r="B45" s="41">
        <f t="shared" si="4"/>
        <v>191389</v>
      </c>
      <c r="C45" s="41">
        <f t="shared" si="5"/>
        <v>169911</v>
      </c>
      <c r="D45" s="41">
        <f t="shared" si="6"/>
        <v>3</v>
      </c>
      <c r="E45" s="42" t="str">
        <f t="shared" si="2"/>
        <v>VIGO</v>
      </c>
      <c r="F45" s="42">
        <f t="shared" si="7"/>
        <v>17430</v>
      </c>
      <c r="G45" s="42">
        <f t="shared" si="8"/>
        <v>18987</v>
      </c>
    </row>
    <row r="46" spans="1:9" x14ac:dyDescent="0.25">
      <c r="A46" s="42" t="str">
        <f t="shared" si="3"/>
        <v>BILBAO</v>
      </c>
      <c r="B46" s="41">
        <f t="shared" si="4"/>
        <v>33709</v>
      </c>
      <c r="C46" s="41">
        <f t="shared" si="5"/>
        <v>30942</v>
      </c>
      <c r="D46" s="41">
        <f t="shared" si="6"/>
        <v>6</v>
      </c>
      <c r="E46" s="42" t="str">
        <f t="shared" si="2"/>
        <v>ALICANTE</v>
      </c>
      <c r="F46" s="42">
        <f t="shared" si="7"/>
        <v>15337</v>
      </c>
      <c r="G46" s="42">
        <f t="shared" si="8"/>
        <v>11813</v>
      </c>
    </row>
    <row r="47" spans="1:9" x14ac:dyDescent="0.25">
      <c r="A47" s="42" t="str">
        <f t="shared" si="3"/>
        <v>CARTAGENA</v>
      </c>
      <c r="B47" s="41">
        <f t="shared" si="4"/>
        <v>931</v>
      </c>
      <c r="C47" s="41">
        <f t="shared" si="5"/>
        <v>3527</v>
      </c>
      <c r="D47" s="41">
        <f t="shared" si="6"/>
        <v>20</v>
      </c>
      <c r="E47" s="42" t="str">
        <f t="shared" si="2"/>
        <v>BALEARES</v>
      </c>
      <c r="F47" s="42">
        <f t="shared" si="7"/>
        <v>13375</v>
      </c>
      <c r="G47" s="42">
        <f t="shared" si="8"/>
        <v>14098</v>
      </c>
    </row>
    <row r="48" spans="1:9" x14ac:dyDescent="0.25">
      <c r="A48" s="42" t="str">
        <f t="shared" si="3"/>
        <v>CASTELLON</v>
      </c>
      <c r="B48" s="41">
        <f t="shared" si="4"/>
        <v>6172</v>
      </c>
      <c r="C48" s="41">
        <f t="shared" si="5"/>
        <v>3850</v>
      </c>
      <c r="D48" s="41">
        <f t="shared" si="6"/>
        <v>13</v>
      </c>
      <c r="E48" s="42" t="str">
        <f t="shared" si="2"/>
        <v>BAHIA DE CADIZ</v>
      </c>
      <c r="F48" s="42">
        <f t="shared" si="7"/>
        <v>11758.5</v>
      </c>
      <c r="G48" s="42">
        <f t="shared" si="8"/>
        <v>17168</v>
      </c>
    </row>
    <row r="49" spans="1:7" x14ac:dyDescent="0.25">
      <c r="A49" s="42" t="str">
        <f t="shared" si="3"/>
        <v>CEUTA</v>
      </c>
      <c r="B49" s="41">
        <f t="shared" si="4"/>
        <v>1303</v>
      </c>
      <c r="C49" s="41">
        <f t="shared" si="5"/>
        <v>763</v>
      </c>
      <c r="D49" s="41">
        <f t="shared" si="6"/>
        <v>18</v>
      </c>
      <c r="E49" s="42" t="str">
        <f t="shared" si="2"/>
        <v>SEVILLA</v>
      </c>
      <c r="F49" s="42">
        <f t="shared" si="7"/>
        <v>9669</v>
      </c>
      <c r="G49" s="42">
        <f t="shared" si="8"/>
        <v>7512</v>
      </c>
    </row>
    <row r="50" spans="1:7" x14ac:dyDescent="0.25">
      <c r="A50" s="42" t="str">
        <f t="shared" si="3"/>
        <v>FERROL-SAN CIBRAO</v>
      </c>
      <c r="B50" s="41">
        <f t="shared" si="4"/>
        <v>1410</v>
      </c>
      <c r="C50" s="41">
        <f t="shared" si="5"/>
        <v>0</v>
      </c>
      <c r="D50" s="41">
        <f t="shared" si="6"/>
        <v>17</v>
      </c>
      <c r="E50" s="42" t="str">
        <f t="shared" si="2"/>
        <v>CASTELLON</v>
      </c>
      <c r="F50" s="42">
        <f t="shared" si="7"/>
        <v>6172</v>
      </c>
      <c r="G50" s="42">
        <f t="shared" si="8"/>
        <v>3850</v>
      </c>
    </row>
    <row r="51" spans="1:7" x14ac:dyDescent="0.25">
      <c r="A51" s="42" t="str">
        <f t="shared" si="3"/>
        <v>GIJON</v>
      </c>
      <c r="B51" s="41">
        <f t="shared" si="4"/>
        <v>1198</v>
      </c>
      <c r="C51" s="41">
        <f t="shared" si="5"/>
        <v>268</v>
      </c>
      <c r="D51" s="41">
        <f t="shared" si="6"/>
        <v>19</v>
      </c>
      <c r="E51" s="42" t="str">
        <f t="shared" si="2"/>
        <v>TARRAGONA</v>
      </c>
      <c r="F51" s="42">
        <f t="shared" si="7"/>
        <v>4042</v>
      </c>
      <c r="G51" s="42">
        <f t="shared" si="8"/>
        <v>549.5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3142</v>
      </c>
      <c r="G52" s="42">
        <f t="shared" si="8"/>
        <v>2688</v>
      </c>
    </row>
    <row r="53" spans="1:7" x14ac:dyDescent="0.25">
      <c r="A53" s="42" t="str">
        <f t="shared" si="3"/>
        <v>LAS PALMAS</v>
      </c>
      <c r="B53" s="41">
        <f t="shared" si="4"/>
        <v>102831</v>
      </c>
      <c r="C53" s="41">
        <f t="shared" si="5"/>
        <v>94998</v>
      </c>
      <c r="D53" s="41">
        <f t="shared" si="6"/>
        <v>4</v>
      </c>
      <c r="E53" s="42" t="str">
        <f t="shared" si="2"/>
        <v>MELILLA</v>
      </c>
      <c r="F53" s="42">
        <f t="shared" si="7"/>
        <v>1859</v>
      </c>
      <c r="G53" s="42">
        <f t="shared" si="8"/>
        <v>1645</v>
      </c>
    </row>
    <row r="54" spans="1:7" x14ac:dyDescent="0.25">
      <c r="A54" s="42" t="str">
        <f t="shared" si="3"/>
        <v>MALAGA</v>
      </c>
      <c r="B54" s="41">
        <f t="shared" si="4"/>
        <v>26355</v>
      </c>
      <c r="C54" s="41">
        <f t="shared" si="5"/>
        <v>24285</v>
      </c>
      <c r="D54" s="41">
        <f t="shared" si="6"/>
        <v>7</v>
      </c>
      <c r="E54" s="42" t="str">
        <f t="shared" si="2"/>
        <v>FERROL-SAN CIBRAO</v>
      </c>
      <c r="F54" s="42">
        <f t="shared" si="7"/>
        <v>1410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3142</v>
      </c>
      <c r="C55" s="41">
        <f t="shared" si="5"/>
        <v>2688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1303</v>
      </c>
      <c r="G55" s="42">
        <f t="shared" si="8"/>
        <v>763</v>
      </c>
    </row>
    <row r="56" spans="1:7" x14ac:dyDescent="0.25">
      <c r="A56" s="42" t="str">
        <f t="shared" si="3"/>
        <v>MELILLA</v>
      </c>
      <c r="B56" s="41">
        <f t="shared" si="4"/>
        <v>1859</v>
      </c>
      <c r="C56" s="41">
        <f t="shared" si="5"/>
        <v>1645</v>
      </c>
      <c r="D56" s="41">
        <f t="shared" si="6"/>
        <v>16</v>
      </c>
      <c r="E56" s="42" t="str">
        <f t="shared" si="2"/>
        <v>GIJON</v>
      </c>
      <c r="F56" s="42">
        <f t="shared" si="9"/>
        <v>1198</v>
      </c>
      <c r="G56" s="42">
        <f t="shared" si="8"/>
        <v>268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25</v>
      </c>
      <c r="E57" s="42" t="str">
        <f t="shared" si="2"/>
        <v>CARTAGENA</v>
      </c>
      <c r="F57" s="42">
        <f t="shared" si="9"/>
        <v>931</v>
      </c>
      <c r="G57" s="42">
        <f t="shared" si="8"/>
        <v>3527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AVILES</v>
      </c>
      <c r="F58" s="42">
        <f t="shared" si="9"/>
        <v>602</v>
      </c>
      <c r="G58" s="42">
        <f t="shared" si="8"/>
        <v>735</v>
      </c>
    </row>
    <row r="59" spans="1:7" x14ac:dyDescent="0.25">
      <c r="A59" s="42" t="str">
        <f t="shared" si="3"/>
        <v>SANTA CRUZ DE TENERIFE</v>
      </c>
      <c r="B59" s="41">
        <f t="shared" si="4"/>
        <v>38758</v>
      </c>
      <c r="C59" s="41">
        <f t="shared" si="5"/>
        <v>35851</v>
      </c>
      <c r="D59" s="41">
        <f t="shared" si="6"/>
        <v>5</v>
      </c>
      <c r="E59" s="42" t="str">
        <f t="shared" si="2"/>
        <v>A CORUÑA</v>
      </c>
      <c r="F59" s="42">
        <f t="shared" si="9"/>
        <v>389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14</v>
      </c>
      <c r="C60" s="41">
        <f t="shared" si="5"/>
        <v>9</v>
      </c>
      <c r="D60" s="41">
        <f t="shared" si="6"/>
        <v>23</v>
      </c>
      <c r="E60" s="42" t="str">
        <f t="shared" si="2"/>
        <v>SANTANDER</v>
      </c>
      <c r="F60" s="42">
        <f t="shared" si="9"/>
        <v>14</v>
      </c>
      <c r="G60" s="42">
        <f t="shared" si="8"/>
        <v>9</v>
      </c>
    </row>
    <row r="61" spans="1:7" x14ac:dyDescent="0.25">
      <c r="A61" s="42" t="str">
        <f t="shared" si="3"/>
        <v>SEVILLA</v>
      </c>
      <c r="B61" s="41">
        <f t="shared" si="4"/>
        <v>9669</v>
      </c>
      <c r="C61" s="41">
        <f t="shared" si="5"/>
        <v>7512</v>
      </c>
      <c r="D61" s="41">
        <f t="shared" si="6"/>
        <v>12</v>
      </c>
      <c r="E61" s="42" t="str">
        <f t="shared" si="2"/>
        <v>ALMERIA</v>
      </c>
      <c r="F61" s="42">
        <f t="shared" si="9"/>
        <v>5</v>
      </c>
      <c r="G61" s="42">
        <f t="shared" si="8"/>
        <v>12</v>
      </c>
    </row>
    <row r="62" spans="1:7" x14ac:dyDescent="0.25">
      <c r="A62" s="42" t="str">
        <f t="shared" si="3"/>
        <v>TARRAGONA</v>
      </c>
      <c r="B62" s="41">
        <f t="shared" si="4"/>
        <v>4042</v>
      </c>
      <c r="C62" s="41">
        <f t="shared" si="5"/>
        <v>549.5</v>
      </c>
      <c r="D62" s="41">
        <f t="shared" si="6"/>
        <v>14</v>
      </c>
      <c r="E62" s="42" t="str">
        <f t="shared" si="2"/>
        <v>MOTRIL</v>
      </c>
      <c r="F62" s="42">
        <f t="shared" si="9"/>
        <v>2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234545</v>
      </c>
      <c r="C63" s="41">
        <f t="shared" si="5"/>
        <v>206417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17430</v>
      </c>
      <c r="C64" s="41">
        <f t="shared" si="5"/>
        <v>18987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173357</v>
      </c>
      <c r="C11" s="37">
        <v>250383</v>
      </c>
      <c r="D11" s="37">
        <v>173357</v>
      </c>
      <c r="E11" s="37">
        <v>250383</v>
      </c>
      <c r="F11" s="10">
        <f t="shared" si="0"/>
        <v>44.432010244755048</v>
      </c>
      <c r="G11" s="1"/>
      <c r="H11" s="1"/>
      <c r="I11" s="1"/>
    </row>
    <row r="12" spans="1:12" x14ac:dyDescent="0.25">
      <c r="A12" s="11" t="s">
        <v>46</v>
      </c>
      <c r="B12" s="38">
        <v>6258</v>
      </c>
      <c r="C12" s="38">
        <v>2038</v>
      </c>
      <c r="D12" s="38">
        <v>6258</v>
      </c>
      <c r="E12" s="38">
        <v>2038</v>
      </c>
      <c r="F12" s="13">
        <f t="shared" si="0"/>
        <v>-67.433684883349315</v>
      </c>
      <c r="G12" s="1"/>
      <c r="H12" s="1"/>
      <c r="I12" s="1"/>
    </row>
    <row r="13" spans="1:12" x14ac:dyDescent="0.25">
      <c r="A13" s="8" t="s">
        <v>47</v>
      </c>
      <c r="B13" s="37">
        <v>58</v>
      </c>
      <c r="C13" s="37">
        <v>36</v>
      </c>
      <c r="D13" s="37">
        <v>58</v>
      </c>
      <c r="E13" s="37">
        <v>36</v>
      </c>
      <c r="F13" s="10">
        <f t="shared" si="0"/>
        <v>-37.931034482758619</v>
      </c>
      <c r="G13" s="1"/>
      <c r="H13" s="1"/>
      <c r="I13" s="1"/>
    </row>
    <row r="14" spans="1:12" x14ac:dyDescent="0.25">
      <c r="A14" s="11" t="s">
        <v>48</v>
      </c>
      <c r="B14" s="38">
        <v>60058</v>
      </c>
      <c r="C14" s="38">
        <v>72695</v>
      </c>
      <c r="D14" s="38">
        <v>60058</v>
      </c>
      <c r="E14" s="38">
        <v>72695</v>
      </c>
      <c r="F14" s="13">
        <f t="shared" si="0"/>
        <v>21.041326717506408</v>
      </c>
      <c r="G14" s="1"/>
      <c r="H14" s="1"/>
      <c r="I14" s="1"/>
    </row>
    <row r="15" spans="1:12" x14ac:dyDescent="0.25">
      <c r="A15" s="8" t="s">
        <v>49</v>
      </c>
      <c r="B15" s="37">
        <v>636</v>
      </c>
      <c r="C15" s="37">
        <v>420</v>
      </c>
      <c r="D15" s="37">
        <v>636</v>
      </c>
      <c r="E15" s="37">
        <v>420</v>
      </c>
      <c r="F15" s="10">
        <f t="shared" si="0"/>
        <v>-33.962264150943398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4</v>
      </c>
      <c r="C17" s="37">
        <v>0</v>
      </c>
      <c r="D17" s="37">
        <v>4</v>
      </c>
      <c r="E17" s="3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57609</v>
      </c>
      <c r="C22" s="38">
        <v>66469</v>
      </c>
      <c r="D22" s="38">
        <v>57609</v>
      </c>
      <c r="E22" s="38">
        <v>66469</v>
      </c>
      <c r="F22" s="13">
        <f t="shared" si="0"/>
        <v>15.37954139110208</v>
      </c>
      <c r="G22" s="1"/>
      <c r="H22" s="1"/>
      <c r="I22" s="1"/>
    </row>
    <row r="23" spans="1:9" x14ac:dyDescent="0.25">
      <c r="A23" s="8" t="s">
        <v>57</v>
      </c>
      <c r="B23" s="37">
        <v>23871</v>
      </c>
      <c r="C23" s="37">
        <v>25463</v>
      </c>
      <c r="D23" s="37">
        <v>23871</v>
      </c>
      <c r="E23" s="37">
        <v>25463</v>
      </c>
      <c r="F23" s="10">
        <f t="shared" si="0"/>
        <v>6.6691801767835415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2</v>
      </c>
      <c r="D26" s="38">
        <v>0</v>
      </c>
      <c r="E26" s="3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1628</v>
      </c>
      <c r="C28" s="38">
        <v>1431</v>
      </c>
      <c r="D28" s="38">
        <v>1628</v>
      </c>
      <c r="E28" s="38">
        <v>1431</v>
      </c>
      <c r="F28" s="13">
        <f t="shared" si="0"/>
        <v>-12.100737100737106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11</v>
      </c>
      <c r="C31" s="37">
        <v>0</v>
      </c>
      <c r="D31" s="37">
        <v>11</v>
      </c>
      <c r="E31" s="37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66</v>
      </c>
      <c r="B32" s="38">
        <v>67019</v>
      </c>
      <c r="C32" s="38">
        <v>71825</v>
      </c>
      <c r="D32" s="38">
        <v>67019</v>
      </c>
      <c r="E32" s="38">
        <v>71825</v>
      </c>
      <c r="F32" s="13">
        <f t="shared" si="0"/>
        <v>7.1711007326280622</v>
      </c>
      <c r="G32" s="1"/>
      <c r="H32" s="1"/>
      <c r="I32" s="1"/>
    </row>
    <row r="33" spans="1:9" x14ac:dyDescent="0.25">
      <c r="A33" s="8" t="s">
        <v>67</v>
      </c>
      <c r="B33" s="37">
        <v>309</v>
      </c>
      <c r="C33" s="37">
        <v>214</v>
      </c>
      <c r="D33" s="37">
        <v>309</v>
      </c>
      <c r="E33" s="37">
        <v>214</v>
      </c>
      <c r="F33" s="10">
        <f t="shared" si="0"/>
        <v>-30.744336569579289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390818</v>
      </c>
      <c r="C35" s="15">
        <f t="shared" ref="C35:E35" si="1">SUM(C7:C34)</f>
        <v>490976</v>
      </c>
      <c r="D35" s="15">
        <f t="shared" si="1"/>
        <v>390818</v>
      </c>
      <c r="E35" s="15">
        <f t="shared" si="1"/>
        <v>490976</v>
      </c>
      <c r="F35" s="16">
        <f t="shared" si="0"/>
        <v>25.627785823580282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250383</v>
      </c>
      <c r="G38" s="42">
        <f>LOOKUP(E38,$A$38:$A$65,$C$38:$C$65)</f>
        <v>173357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72695</v>
      </c>
      <c r="G39" s="42">
        <f t="shared" ref="G39:G65" si="8">LOOKUP(E39,$A$38:$A$65,$C$38:$C$65)</f>
        <v>60058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71825</v>
      </c>
      <c r="G40" s="42">
        <f t="shared" si="8"/>
        <v>67019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66469</v>
      </c>
      <c r="G41" s="42">
        <f t="shared" si="8"/>
        <v>57609</v>
      </c>
    </row>
    <row r="42" spans="1:9" x14ac:dyDescent="0.25">
      <c r="A42" s="42" t="str">
        <f t="shared" si="3"/>
        <v>BAHIA DE ALGECIRAS</v>
      </c>
      <c r="B42" s="41">
        <f t="shared" si="4"/>
        <v>250383</v>
      </c>
      <c r="C42" s="41">
        <f t="shared" si="5"/>
        <v>173357</v>
      </c>
      <c r="D42" s="41">
        <f t="shared" si="6"/>
        <v>1</v>
      </c>
      <c r="E42" s="42" t="str">
        <f t="shared" si="2"/>
        <v>MALAGA</v>
      </c>
      <c r="F42" s="42">
        <f t="shared" si="7"/>
        <v>25463</v>
      </c>
      <c r="G42" s="42">
        <f t="shared" si="8"/>
        <v>23871</v>
      </c>
    </row>
    <row r="43" spans="1:9" x14ac:dyDescent="0.25">
      <c r="A43" s="42" t="str">
        <f t="shared" si="3"/>
        <v>BAHIA DE CADIZ</v>
      </c>
      <c r="B43" s="41">
        <f t="shared" si="4"/>
        <v>2038</v>
      </c>
      <c r="C43" s="41">
        <f t="shared" si="5"/>
        <v>6258</v>
      </c>
      <c r="D43" s="41">
        <f t="shared" si="6"/>
        <v>6</v>
      </c>
      <c r="E43" s="42" t="str">
        <f t="shared" si="2"/>
        <v>BAHIA DE CADIZ</v>
      </c>
      <c r="F43" s="42">
        <f t="shared" si="7"/>
        <v>2038</v>
      </c>
      <c r="G43" s="42">
        <f t="shared" si="8"/>
        <v>6258</v>
      </c>
    </row>
    <row r="44" spans="1:9" x14ac:dyDescent="0.25">
      <c r="A44" s="42" t="str">
        <f t="shared" si="3"/>
        <v>BALEARES</v>
      </c>
      <c r="B44" s="41">
        <f t="shared" si="4"/>
        <v>36</v>
      </c>
      <c r="C44" s="41">
        <f t="shared" si="5"/>
        <v>58</v>
      </c>
      <c r="D44" s="41">
        <f t="shared" si="6"/>
        <v>10</v>
      </c>
      <c r="E44" s="42" t="str">
        <f t="shared" si="2"/>
        <v>SANTA CRUZ DE TENERIFE</v>
      </c>
      <c r="F44" s="42">
        <f t="shared" si="7"/>
        <v>1431</v>
      </c>
      <c r="G44" s="42">
        <f t="shared" si="8"/>
        <v>1628</v>
      </c>
    </row>
    <row r="45" spans="1:9" x14ac:dyDescent="0.25">
      <c r="A45" s="42" t="str">
        <f t="shared" si="3"/>
        <v>BARCELONA</v>
      </c>
      <c r="B45" s="41">
        <f t="shared" si="4"/>
        <v>72695</v>
      </c>
      <c r="C45" s="41">
        <f t="shared" si="5"/>
        <v>60058</v>
      </c>
      <c r="D45" s="41">
        <f t="shared" si="6"/>
        <v>2</v>
      </c>
      <c r="E45" s="42" t="str">
        <f t="shared" si="2"/>
        <v>BILBAO</v>
      </c>
      <c r="F45" s="42">
        <f t="shared" si="7"/>
        <v>420</v>
      </c>
      <c r="G45" s="42">
        <f t="shared" si="8"/>
        <v>636</v>
      </c>
    </row>
    <row r="46" spans="1:9" x14ac:dyDescent="0.25">
      <c r="A46" s="42" t="str">
        <f t="shared" si="3"/>
        <v>BILBAO</v>
      </c>
      <c r="B46" s="41">
        <f t="shared" si="4"/>
        <v>420</v>
      </c>
      <c r="C46" s="41">
        <f t="shared" si="5"/>
        <v>636</v>
      </c>
      <c r="D46" s="41">
        <f t="shared" si="6"/>
        <v>8</v>
      </c>
      <c r="E46" s="42" t="str">
        <f t="shared" si="2"/>
        <v>VIGO</v>
      </c>
      <c r="F46" s="42">
        <f t="shared" si="7"/>
        <v>214</v>
      </c>
      <c r="G46" s="42">
        <f t="shared" si="8"/>
        <v>309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BALEARES</v>
      </c>
      <c r="F47" s="42">
        <f t="shared" si="7"/>
        <v>36</v>
      </c>
      <c r="G47" s="42">
        <f t="shared" si="8"/>
        <v>58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4</v>
      </c>
      <c r="D48" s="41">
        <f t="shared" si="6"/>
        <v>28</v>
      </c>
      <c r="E48" s="42" t="str">
        <f t="shared" si="2"/>
        <v>MOTRIL</v>
      </c>
      <c r="F48" s="42">
        <f t="shared" si="7"/>
        <v>2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66469</v>
      </c>
      <c r="C53" s="41">
        <f t="shared" si="5"/>
        <v>57609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25463</v>
      </c>
      <c r="C54" s="41">
        <f t="shared" si="5"/>
        <v>23871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11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1431</v>
      </c>
      <c r="C59" s="41">
        <f t="shared" si="5"/>
        <v>1628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11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71825</v>
      </c>
      <c r="C63" s="41">
        <f t="shared" si="5"/>
        <v>67019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214</v>
      </c>
      <c r="C64" s="41">
        <f t="shared" si="5"/>
        <v>309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897</v>
      </c>
      <c r="C7" s="9">
        <v>538</v>
      </c>
      <c r="D7" s="9">
        <v>897</v>
      </c>
      <c r="E7" s="9">
        <v>538</v>
      </c>
      <c r="F7" s="10">
        <f>((E7*100)/D7)-100</f>
        <v>-40.022296544035676</v>
      </c>
      <c r="G7" s="1"/>
      <c r="H7" s="1"/>
      <c r="I7" s="1"/>
    </row>
    <row r="8" spans="1:12" x14ac:dyDescent="0.25">
      <c r="A8" s="11" t="s">
        <v>42</v>
      </c>
      <c r="B8" s="12">
        <v>14340</v>
      </c>
      <c r="C8" s="12">
        <v>17117</v>
      </c>
      <c r="D8" s="12">
        <v>14340</v>
      </c>
      <c r="E8" s="12">
        <v>17117</v>
      </c>
      <c r="F8" s="13">
        <f t="shared" ref="F8:F35" si="0">((E8*100)/D8)-100</f>
        <v>19.365411436541137</v>
      </c>
      <c r="G8" s="1"/>
      <c r="H8" s="1"/>
      <c r="I8" s="1"/>
    </row>
    <row r="9" spans="1:12" x14ac:dyDescent="0.25">
      <c r="A9" s="8" t="s">
        <v>43</v>
      </c>
      <c r="B9" s="9">
        <v>62367</v>
      </c>
      <c r="C9" s="9">
        <v>60519</v>
      </c>
      <c r="D9" s="9">
        <v>62367</v>
      </c>
      <c r="E9" s="9">
        <v>60519</v>
      </c>
      <c r="F9" s="10">
        <f t="shared" si="0"/>
        <v>-2.963105488479485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336392</v>
      </c>
      <c r="C11" s="9">
        <v>361040</v>
      </c>
      <c r="D11" s="9">
        <v>336392</v>
      </c>
      <c r="E11" s="9">
        <v>361040</v>
      </c>
      <c r="F11" s="10">
        <f t="shared" si="0"/>
        <v>7.3271659254679093</v>
      </c>
      <c r="G11" s="1"/>
      <c r="H11" s="1"/>
      <c r="I11" s="1"/>
    </row>
    <row r="12" spans="1:12" x14ac:dyDescent="0.25">
      <c r="A12" s="11" t="s">
        <v>46</v>
      </c>
      <c r="B12" s="12">
        <v>3004</v>
      </c>
      <c r="C12" s="12">
        <v>4981</v>
      </c>
      <c r="D12" s="12">
        <v>3004</v>
      </c>
      <c r="E12" s="12">
        <v>4981</v>
      </c>
      <c r="F12" s="13">
        <f t="shared" si="0"/>
        <v>65.812250332889477</v>
      </c>
      <c r="G12" s="1"/>
      <c r="H12" s="1"/>
      <c r="I12" s="1"/>
    </row>
    <row r="13" spans="1:12" x14ac:dyDescent="0.25">
      <c r="A13" s="8" t="s">
        <v>47</v>
      </c>
      <c r="B13" s="9">
        <v>129899</v>
      </c>
      <c r="C13" s="9">
        <v>130853</v>
      </c>
      <c r="D13" s="9">
        <v>129899</v>
      </c>
      <c r="E13" s="9">
        <v>130853</v>
      </c>
      <c r="F13" s="10">
        <f t="shared" si="0"/>
        <v>0.73441673915888828</v>
      </c>
      <c r="G13" s="1"/>
      <c r="H13" s="1"/>
      <c r="I13" s="1"/>
    </row>
    <row r="14" spans="1:12" x14ac:dyDescent="0.25">
      <c r="A14" s="11" t="s">
        <v>48</v>
      </c>
      <c r="B14" s="12">
        <v>38132</v>
      </c>
      <c r="C14" s="12">
        <v>47837</v>
      </c>
      <c r="D14" s="12">
        <v>38132</v>
      </c>
      <c r="E14" s="12">
        <v>47837</v>
      </c>
      <c r="F14" s="13">
        <f t="shared" si="0"/>
        <v>25.451064722542753</v>
      </c>
      <c r="G14" s="1"/>
      <c r="H14" s="1"/>
      <c r="I14" s="1"/>
    </row>
    <row r="15" spans="1:12" x14ac:dyDescent="0.25">
      <c r="A15" s="8" t="s">
        <v>49</v>
      </c>
      <c r="B15" s="9">
        <v>2620</v>
      </c>
      <c r="C15" s="9">
        <v>3867</v>
      </c>
      <c r="D15" s="9">
        <v>2620</v>
      </c>
      <c r="E15" s="9">
        <v>3867</v>
      </c>
      <c r="F15" s="10">
        <f t="shared" si="0"/>
        <v>47.59541984732823</v>
      </c>
      <c r="G15" s="1"/>
      <c r="H15" s="1"/>
      <c r="I15" s="1"/>
    </row>
    <row r="16" spans="1:12" x14ac:dyDescent="0.25">
      <c r="A16" s="11" t="s">
        <v>50</v>
      </c>
      <c r="B16" s="12">
        <v>703</v>
      </c>
      <c r="C16" s="12">
        <v>0</v>
      </c>
      <c r="D16" s="12">
        <v>703</v>
      </c>
      <c r="E16" s="12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150355</v>
      </c>
      <c r="C18" s="12">
        <v>177284</v>
      </c>
      <c r="D18" s="12">
        <v>150355</v>
      </c>
      <c r="E18" s="12">
        <v>177284</v>
      </c>
      <c r="F18" s="13">
        <f t="shared" si="0"/>
        <v>17.91027900635163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57620</v>
      </c>
      <c r="C22" s="12">
        <v>56632</v>
      </c>
      <c r="D22" s="12">
        <v>57620</v>
      </c>
      <c r="E22" s="12">
        <v>56632</v>
      </c>
      <c r="F22" s="13">
        <f t="shared" si="0"/>
        <v>-1.7146824019437759</v>
      </c>
      <c r="G22" s="1"/>
      <c r="H22" s="1"/>
      <c r="I22" s="1"/>
    </row>
    <row r="23" spans="1:9" x14ac:dyDescent="0.25">
      <c r="A23" s="8" t="s">
        <v>57</v>
      </c>
      <c r="B23" s="9">
        <v>28491</v>
      </c>
      <c r="C23" s="9">
        <v>28716</v>
      </c>
      <c r="D23" s="9">
        <v>28491</v>
      </c>
      <c r="E23" s="9">
        <v>28716</v>
      </c>
      <c r="F23" s="10">
        <f t="shared" si="0"/>
        <v>0.78972307044330137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28630</v>
      </c>
      <c r="C25" s="9">
        <v>28880</v>
      </c>
      <c r="D25" s="9">
        <v>28630</v>
      </c>
      <c r="E25" s="9">
        <v>28880</v>
      </c>
      <c r="F25" s="10">
        <f t="shared" si="0"/>
        <v>0.87320991966468853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316251</v>
      </c>
      <c r="C28" s="12">
        <v>323409</v>
      </c>
      <c r="D28" s="12">
        <v>316251</v>
      </c>
      <c r="E28" s="12">
        <v>323409</v>
      </c>
      <c r="F28" s="13">
        <f t="shared" si="0"/>
        <v>2.2633920525152433</v>
      </c>
      <c r="G28" s="1"/>
      <c r="H28" s="1"/>
      <c r="I28" s="1"/>
    </row>
    <row r="29" spans="1:9" x14ac:dyDescent="0.25">
      <c r="A29" s="8" t="s">
        <v>63</v>
      </c>
      <c r="B29" s="9">
        <v>1347</v>
      </c>
      <c r="C29" s="9">
        <v>0</v>
      </c>
      <c r="D29" s="9">
        <v>1347</v>
      </c>
      <c r="E29" s="9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10624</v>
      </c>
      <c r="C32" s="12">
        <v>13329</v>
      </c>
      <c r="D32" s="12">
        <v>10624</v>
      </c>
      <c r="E32" s="12">
        <v>13329</v>
      </c>
      <c r="F32" s="13">
        <f t="shared" si="0"/>
        <v>25.461219879518069</v>
      </c>
      <c r="G32" s="1"/>
      <c r="H32" s="1"/>
      <c r="I32" s="1"/>
    </row>
    <row r="33" spans="1:9" x14ac:dyDescent="0.25">
      <c r="A33" s="8" t="s">
        <v>67</v>
      </c>
      <c r="B33" s="9">
        <v>477</v>
      </c>
      <c r="C33" s="9">
        <v>525</v>
      </c>
      <c r="D33" s="9">
        <v>477</v>
      </c>
      <c r="E33" s="9">
        <v>525</v>
      </c>
      <c r="F33" s="10">
        <f t="shared" si="0"/>
        <v>10.062893081761004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1182149</v>
      </c>
      <c r="C35" s="15">
        <f t="shared" ref="C35:E35" si="1">SUM(C7:C34)</f>
        <v>1255527</v>
      </c>
      <c r="D35" s="15">
        <f t="shared" si="1"/>
        <v>1182149</v>
      </c>
      <c r="E35" s="15">
        <f t="shared" si="1"/>
        <v>1255527</v>
      </c>
      <c r="F35" s="16">
        <f t="shared" si="0"/>
        <v>6.2071701621369186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538</v>
      </c>
      <c r="C38" s="41">
        <f>D7</f>
        <v>897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361040</v>
      </c>
      <c r="G38" s="42">
        <f>LOOKUP(E38,$A$38:$A$65,$C$38:$C$65)</f>
        <v>336392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17117</v>
      </c>
      <c r="C39" s="41">
        <f t="shared" ref="C39:C65" si="5">D8</f>
        <v>14340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323409</v>
      </c>
      <c r="G39" s="42">
        <f t="shared" ref="G39:G65" si="8">LOOKUP(E39,$A$38:$A$65,$C$38:$C$65)</f>
        <v>316251</v>
      </c>
    </row>
    <row r="40" spans="1:9" x14ac:dyDescent="0.25">
      <c r="A40" s="42" t="str">
        <f t="shared" si="3"/>
        <v>ALMERIA</v>
      </c>
      <c r="B40" s="41">
        <f t="shared" si="4"/>
        <v>60519</v>
      </c>
      <c r="C40" s="41">
        <f t="shared" si="5"/>
        <v>62367</v>
      </c>
      <c r="D40" s="41">
        <f t="shared" si="6"/>
        <v>5</v>
      </c>
      <c r="E40" s="42" t="str">
        <f t="shared" si="2"/>
        <v>CEUTA</v>
      </c>
      <c r="F40" s="42">
        <f t="shared" si="7"/>
        <v>177284</v>
      </c>
      <c r="G40" s="42">
        <f t="shared" si="8"/>
        <v>150355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130853</v>
      </c>
      <c r="G41" s="42">
        <f t="shared" si="8"/>
        <v>129899</v>
      </c>
    </row>
    <row r="42" spans="1:9" x14ac:dyDescent="0.25">
      <c r="A42" s="42" t="str">
        <f t="shared" si="3"/>
        <v>BAHIA DE ALGECIRAS</v>
      </c>
      <c r="B42" s="41">
        <f t="shared" si="4"/>
        <v>361040</v>
      </c>
      <c r="C42" s="41">
        <f t="shared" si="5"/>
        <v>336392</v>
      </c>
      <c r="D42" s="41">
        <f t="shared" si="6"/>
        <v>1</v>
      </c>
      <c r="E42" s="42" t="str">
        <f t="shared" si="2"/>
        <v>ALMERIA</v>
      </c>
      <c r="F42" s="42">
        <f t="shared" si="7"/>
        <v>60519</v>
      </c>
      <c r="G42" s="42">
        <f t="shared" si="8"/>
        <v>62367</v>
      </c>
    </row>
    <row r="43" spans="1:9" x14ac:dyDescent="0.25">
      <c r="A43" s="42" t="str">
        <f t="shared" si="3"/>
        <v>BAHIA DE CADIZ</v>
      </c>
      <c r="B43" s="41">
        <f t="shared" si="4"/>
        <v>4981</v>
      </c>
      <c r="C43" s="41">
        <f t="shared" si="5"/>
        <v>3004</v>
      </c>
      <c r="D43" s="41">
        <f t="shared" si="6"/>
        <v>12</v>
      </c>
      <c r="E43" s="42" t="str">
        <f t="shared" si="2"/>
        <v>LAS PALMAS</v>
      </c>
      <c r="F43" s="42">
        <f t="shared" si="7"/>
        <v>56632</v>
      </c>
      <c r="G43" s="42">
        <f t="shared" si="8"/>
        <v>57620</v>
      </c>
    </row>
    <row r="44" spans="1:9" x14ac:dyDescent="0.25">
      <c r="A44" s="42" t="str">
        <f t="shared" si="3"/>
        <v>BALEARES</v>
      </c>
      <c r="B44" s="41">
        <f t="shared" si="4"/>
        <v>130853</v>
      </c>
      <c r="C44" s="41">
        <f t="shared" si="5"/>
        <v>129899</v>
      </c>
      <c r="D44" s="41">
        <f t="shared" si="6"/>
        <v>4</v>
      </c>
      <c r="E44" s="42" t="str">
        <f t="shared" si="2"/>
        <v>BARCELONA</v>
      </c>
      <c r="F44" s="42">
        <f t="shared" si="7"/>
        <v>47837</v>
      </c>
      <c r="G44" s="42">
        <f t="shared" si="8"/>
        <v>38132</v>
      </c>
    </row>
    <row r="45" spans="1:9" x14ac:dyDescent="0.25">
      <c r="A45" s="42" t="str">
        <f t="shared" si="3"/>
        <v>BARCELONA</v>
      </c>
      <c r="B45" s="41">
        <f t="shared" si="4"/>
        <v>47837</v>
      </c>
      <c r="C45" s="41">
        <f t="shared" si="5"/>
        <v>38132</v>
      </c>
      <c r="D45" s="41">
        <f t="shared" si="6"/>
        <v>7</v>
      </c>
      <c r="E45" s="42" t="str">
        <f t="shared" si="2"/>
        <v>MELILLA</v>
      </c>
      <c r="F45" s="42">
        <f t="shared" si="7"/>
        <v>28880</v>
      </c>
      <c r="G45" s="42">
        <f t="shared" si="8"/>
        <v>28630</v>
      </c>
    </row>
    <row r="46" spans="1:9" x14ac:dyDescent="0.25">
      <c r="A46" s="42" t="str">
        <f t="shared" si="3"/>
        <v>BILBAO</v>
      </c>
      <c r="B46" s="41">
        <f t="shared" si="4"/>
        <v>3867</v>
      </c>
      <c r="C46" s="41">
        <f t="shared" si="5"/>
        <v>2620</v>
      </c>
      <c r="D46" s="41">
        <f t="shared" si="6"/>
        <v>13</v>
      </c>
      <c r="E46" s="42" t="str">
        <f t="shared" si="2"/>
        <v>MALAGA</v>
      </c>
      <c r="F46" s="42">
        <f t="shared" si="7"/>
        <v>28716</v>
      </c>
      <c r="G46" s="42">
        <f t="shared" si="8"/>
        <v>28491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703</v>
      </c>
      <c r="D47" s="41">
        <f t="shared" si="6"/>
        <v>28</v>
      </c>
      <c r="E47" s="42" t="str">
        <f t="shared" si="2"/>
        <v>ALICANTE</v>
      </c>
      <c r="F47" s="42">
        <f t="shared" si="7"/>
        <v>17117</v>
      </c>
      <c r="G47" s="42">
        <f t="shared" si="8"/>
        <v>14340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13329</v>
      </c>
      <c r="G48" s="42">
        <f t="shared" si="8"/>
        <v>10624</v>
      </c>
    </row>
    <row r="49" spans="1:7" x14ac:dyDescent="0.25">
      <c r="A49" s="42" t="str">
        <f t="shared" si="3"/>
        <v>CEUTA</v>
      </c>
      <c r="B49" s="41">
        <f t="shared" si="4"/>
        <v>177284</v>
      </c>
      <c r="C49" s="41">
        <f t="shared" si="5"/>
        <v>150355</v>
      </c>
      <c r="D49" s="41">
        <f t="shared" si="6"/>
        <v>3</v>
      </c>
      <c r="E49" s="42" t="str">
        <f t="shared" si="2"/>
        <v>BAHIA DE CADIZ</v>
      </c>
      <c r="F49" s="42">
        <f t="shared" si="7"/>
        <v>4981</v>
      </c>
      <c r="G49" s="42">
        <f t="shared" si="8"/>
        <v>3004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3867</v>
      </c>
      <c r="G50" s="42">
        <f t="shared" si="8"/>
        <v>2620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 CORUÑA</v>
      </c>
      <c r="F51" s="42">
        <f t="shared" si="7"/>
        <v>538</v>
      </c>
      <c r="G51" s="42">
        <f t="shared" si="8"/>
        <v>897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VIGO</v>
      </c>
      <c r="F52" s="42">
        <f t="shared" si="7"/>
        <v>525</v>
      </c>
      <c r="G52" s="42">
        <f t="shared" si="8"/>
        <v>477</v>
      </c>
    </row>
    <row r="53" spans="1:7" x14ac:dyDescent="0.25">
      <c r="A53" s="42" t="str">
        <f t="shared" si="3"/>
        <v>LAS PALMAS</v>
      </c>
      <c r="B53" s="41">
        <f t="shared" si="4"/>
        <v>56632</v>
      </c>
      <c r="C53" s="41">
        <f t="shared" si="5"/>
        <v>57620</v>
      </c>
      <c r="D53" s="41">
        <f t="shared" si="6"/>
        <v>6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28716</v>
      </c>
      <c r="C54" s="41">
        <f t="shared" si="5"/>
        <v>28491</v>
      </c>
      <c r="D54" s="41">
        <f t="shared" si="6"/>
        <v>9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28880</v>
      </c>
      <c r="C56" s="41">
        <f t="shared" si="5"/>
        <v>28630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323409</v>
      </c>
      <c r="C59" s="41">
        <f t="shared" si="5"/>
        <v>316251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1347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13329</v>
      </c>
      <c r="C63" s="41">
        <f t="shared" si="5"/>
        <v>10624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525</v>
      </c>
      <c r="C64" s="41">
        <f t="shared" si="5"/>
        <v>477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897</v>
      </c>
      <c r="C7" s="9">
        <v>538</v>
      </c>
      <c r="D7" s="9">
        <v>897</v>
      </c>
      <c r="E7" s="9">
        <v>538</v>
      </c>
      <c r="F7" s="10">
        <f>((E7*100)/D7)-100</f>
        <v>-40.022296544035676</v>
      </c>
      <c r="G7" s="1"/>
      <c r="H7" s="1"/>
      <c r="I7" s="1"/>
    </row>
    <row r="8" spans="1:12" x14ac:dyDescent="0.25">
      <c r="A8" s="11" t="s">
        <v>42</v>
      </c>
      <c r="B8" s="12">
        <v>1483</v>
      </c>
      <c r="C8" s="12">
        <v>0</v>
      </c>
      <c r="D8" s="12">
        <v>1483</v>
      </c>
      <c r="E8" s="12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1578</v>
      </c>
      <c r="C12" s="12">
        <v>3344</v>
      </c>
      <c r="D12" s="12">
        <v>1578</v>
      </c>
      <c r="E12" s="12">
        <v>3344</v>
      </c>
      <c r="F12" s="13">
        <f t="shared" si="0"/>
        <v>111.91381495564005</v>
      </c>
      <c r="G12" s="1"/>
      <c r="H12" s="1"/>
      <c r="I12" s="1"/>
    </row>
    <row r="13" spans="1:12" x14ac:dyDescent="0.25">
      <c r="A13" s="8" t="s">
        <v>47</v>
      </c>
      <c r="B13" s="9">
        <v>6054</v>
      </c>
      <c r="C13" s="9">
        <v>0</v>
      </c>
      <c r="D13" s="9">
        <v>6054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48</v>
      </c>
      <c r="B14" s="12">
        <v>6429</v>
      </c>
      <c r="C14" s="12">
        <v>13261</v>
      </c>
      <c r="D14" s="12">
        <v>6429</v>
      </c>
      <c r="E14" s="12">
        <v>13261</v>
      </c>
      <c r="F14" s="13">
        <f t="shared" si="0"/>
        <v>106.26847099082283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12">
        <v>703</v>
      </c>
      <c r="C16" s="12">
        <v>0</v>
      </c>
      <c r="D16" s="12">
        <v>703</v>
      </c>
      <c r="E16" s="12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38118</v>
      </c>
      <c r="C22" s="12">
        <v>35450</v>
      </c>
      <c r="D22" s="12">
        <v>38118</v>
      </c>
      <c r="E22" s="12">
        <v>35450</v>
      </c>
      <c r="F22" s="13">
        <f t="shared" si="0"/>
        <v>-6.9993179075502354</v>
      </c>
      <c r="G22" s="1"/>
      <c r="H22" s="1"/>
      <c r="I22" s="1"/>
    </row>
    <row r="23" spans="1:9" x14ac:dyDescent="0.25">
      <c r="A23" s="8" t="s">
        <v>57</v>
      </c>
      <c r="B23" s="9">
        <v>8284</v>
      </c>
      <c r="C23" s="9">
        <v>10451</v>
      </c>
      <c r="D23" s="9">
        <v>8284</v>
      </c>
      <c r="E23" s="9">
        <v>10451</v>
      </c>
      <c r="F23" s="10">
        <f t="shared" si="0"/>
        <v>26.158860453887016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48907</v>
      </c>
      <c r="C28" s="12">
        <v>51189</v>
      </c>
      <c r="D28" s="12">
        <v>48907</v>
      </c>
      <c r="E28" s="12">
        <v>51189</v>
      </c>
      <c r="F28" s="13">
        <f t="shared" si="0"/>
        <v>4.665998732287818</v>
      </c>
      <c r="G28" s="1"/>
      <c r="H28" s="1"/>
      <c r="I28" s="1"/>
    </row>
    <row r="29" spans="1:9" x14ac:dyDescent="0.25">
      <c r="A29" s="8" t="s">
        <v>63</v>
      </c>
      <c r="B29" s="9">
        <v>1347</v>
      </c>
      <c r="C29" s="9">
        <v>0</v>
      </c>
      <c r="D29" s="9">
        <v>1347</v>
      </c>
      <c r="E29" s="9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0</v>
      </c>
      <c r="C32" s="12">
        <v>2863</v>
      </c>
      <c r="D32" s="12">
        <v>0</v>
      </c>
      <c r="E32" s="12">
        <v>2863</v>
      </c>
      <c r="F32" s="13" t="e">
        <f t="shared" si="0"/>
        <v>#DIV/0!</v>
      </c>
      <c r="G32" s="1"/>
      <c r="H32" s="1"/>
      <c r="I32" s="1"/>
    </row>
    <row r="33" spans="1:9" x14ac:dyDescent="0.25">
      <c r="A33" s="8" t="s">
        <v>67</v>
      </c>
      <c r="B33" s="9">
        <v>477</v>
      </c>
      <c r="C33" s="9">
        <v>525</v>
      </c>
      <c r="D33" s="9">
        <v>477</v>
      </c>
      <c r="E33" s="9">
        <v>525</v>
      </c>
      <c r="F33" s="10">
        <f t="shared" si="0"/>
        <v>10.062893081761004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114277</v>
      </c>
      <c r="C35" s="15">
        <f t="shared" ref="C35:E35" si="1">SUM(C7:C34)</f>
        <v>117621</v>
      </c>
      <c r="D35" s="15">
        <f t="shared" si="1"/>
        <v>114277</v>
      </c>
      <c r="E35" s="15">
        <f t="shared" si="1"/>
        <v>117621</v>
      </c>
      <c r="F35" s="16">
        <f t="shared" si="0"/>
        <v>2.9262231245132426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538</v>
      </c>
      <c r="C38" s="41">
        <f>D7</f>
        <v>897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51189</v>
      </c>
      <c r="G38" s="42">
        <f>LOOKUP(E38,$A$38:$A$65,$C$38:$C$65)</f>
        <v>48907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1483</v>
      </c>
      <c r="D39" s="41">
        <f t="shared" ref="D39:D65" si="6">_xlfn.RANK.EQ(B39,$B$38:$B$65)+COUNTIF($B$38:$B$65,B39)-1</f>
        <v>28</v>
      </c>
      <c r="E39" s="42" t="str">
        <f t="shared" si="2"/>
        <v>LAS PALMAS</v>
      </c>
      <c r="F39" s="42">
        <f t="shared" ref="F39:F54" si="7">LOOKUP(E39,$A$38:$A$65,$B$38:$B$65)</f>
        <v>35450</v>
      </c>
      <c r="G39" s="42">
        <f t="shared" ref="G39:G65" si="8">LOOKUP(E39,$A$38:$A$65,$C$38:$C$65)</f>
        <v>38118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13261</v>
      </c>
      <c r="G40" s="42">
        <f t="shared" si="8"/>
        <v>6429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10451</v>
      </c>
      <c r="G41" s="42">
        <f t="shared" si="8"/>
        <v>8284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3344</v>
      </c>
      <c r="G42" s="42">
        <f t="shared" si="8"/>
        <v>1578</v>
      </c>
    </row>
    <row r="43" spans="1:9" x14ac:dyDescent="0.25">
      <c r="A43" s="42" t="str">
        <f t="shared" si="3"/>
        <v>BAHIA DE CADIZ</v>
      </c>
      <c r="B43" s="41">
        <f t="shared" si="4"/>
        <v>3344</v>
      </c>
      <c r="C43" s="41">
        <f t="shared" si="5"/>
        <v>1578</v>
      </c>
      <c r="D43" s="41">
        <f t="shared" si="6"/>
        <v>5</v>
      </c>
      <c r="E43" s="42" t="str">
        <f t="shared" si="2"/>
        <v>VALENCIA</v>
      </c>
      <c r="F43" s="42">
        <f t="shared" si="7"/>
        <v>2863</v>
      </c>
      <c r="G43" s="42">
        <f t="shared" si="8"/>
        <v>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6054</v>
      </c>
      <c r="D44" s="41">
        <f t="shared" si="6"/>
        <v>28</v>
      </c>
      <c r="E44" s="42" t="str">
        <f t="shared" si="2"/>
        <v>A CORUÑA</v>
      </c>
      <c r="F44" s="42">
        <f t="shared" si="7"/>
        <v>538</v>
      </c>
      <c r="G44" s="42">
        <f t="shared" si="8"/>
        <v>897</v>
      </c>
    </row>
    <row r="45" spans="1:9" x14ac:dyDescent="0.25">
      <c r="A45" s="42" t="str">
        <f t="shared" si="3"/>
        <v>BARCELONA</v>
      </c>
      <c r="B45" s="41">
        <f t="shared" si="4"/>
        <v>13261</v>
      </c>
      <c r="C45" s="41">
        <f t="shared" si="5"/>
        <v>6429</v>
      </c>
      <c r="D45" s="41">
        <f t="shared" si="6"/>
        <v>3</v>
      </c>
      <c r="E45" s="42" t="str">
        <f t="shared" si="2"/>
        <v>VIGO</v>
      </c>
      <c r="F45" s="42">
        <f t="shared" si="7"/>
        <v>525</v>
      </c>
      <c r="G45" s="42">
        <f t="shared" si="8"/>
        <v>477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e">
        <f t="shared" si="2"/>
        <v>#N/A</v>
      </c>
      <c r="F46" s="42" t="e">
        <f t="shared" si="7"/>
        <v>#N/A</v>
      </c>
      <c r="G46" s="42" t="e">
        <f t="shared" si="8"/>
        <v>#N/A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703</v>
      </c>
      <c r="D47" s="41">
        <f t="shared" si="6"/>
        <v>28</v>
      </c>
      <c r="E47" s="42" t="e">
        <f t="shared" si="2"/>
        <v>#N/A</v>
      </c>
      <c r="F47" s="42" t="e">
        <f t="shared" si="7"/>
        <v>#N/A</v>
      </c>
      <c r="G47" s="42" t="e">
        <f t="shared" si="8"/>
        <v>#N/A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35450</v>
      </c>
      <c r="C53" s="41">
        <f t="shared" si="5"/>
        <v>38118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10451</v>
      </c>
      <c r="C54" s="41">
        <f t="shared" si="5"/>
        <v>8284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51189</v>
      </c>
      <c r="C59" s="41">
        <f t="shared" si="5"/>
        <v>48907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1347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2863</v>
      </c>
      <c r="C63" s="41">
        <f t="shared" si="5"/>
        <v>0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525</v>
      </c>
      <c r="C64" s="41">
        <f t="shared" si="5"/>
        <v>477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ALICANTE</v>
      </c>
      <c r="F65" s="42">
        <f t="shared" si="9"/>
        <v>0</v>
      </c>
      <c r="G65" s="42">
        <f t="shared" si="8"/>
        <v>1483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2611</v>
      </c>
      <c r="C8" s="12">
        <v>3654</v>
      </c>
      <c r="D8" s="12">
        <v>2611</v>
      </c>
      <c r="E8" s="12">
        <v>3654</v>
      </c>
      <c r="F8" s="13">
        <f t="shared" ref="F8:F35" si="0">((E8*100)/D8)-100</f>
        <v>39.946380697050927</v>
      </c>
      <c r="G8" s="1"/>
      <c r="H8" s="1"/>
      <c r="I8" s="1"/>
    </row>
    <row r="9" spans="1:12" x14ac:dyDescent="0.25">
      <c r="A9" s="8" t="s">
        <v>43</v>
      </c>
      <c r="B9" s="9">
        <v>13030</v>
      </c>
      <c r="C9" s="9">
        <v>11862</v>
      </c>
      <c r="D9" s="9">
        <v>13030</v>
      </c>
      <c r="E9" s="9">
        <v>11862</v>
      </c>
      <c r="F9" s="10">
        <f t="shared" si="0"/>
        <v>-8.9639293937068345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75293</v>
      </c>
      <c r="C11" s="9">
        <v>84316</v>
      </c>
      <c r="D11" s="9">
        <v>75293</v>
      </c>
      <c r="E11" s="9">
        <v>84316</v>
      </c>
      <c r="F11" s="10">
        <f t="shared" si="0"/>
        <v>11.983849760269877</v>
      </c>
      <c r="G11" s="1"/>
      <c r="H11" s="1"/>
      <c r="I11" s="1"/>
    </row>
    <row r="12" spans="1:12" x14ac:dyDescent="0.25">
      <c r="A12" s="11" t="s">
        <v>46</v>
      </c>
      <c r="B12" s="12">
        <v>900</v>
      </c>
      <c r="C12" s="12">
        <v>984</v>
      </c>
      <c r="D12" s="12">
        <v>900</v>
      </c>
      <c r="E12" s="12">
        <v>984</v>
      </c>
      <c r="F12" s="13">
        <f t="shared" si="0"/>
        <v>9.3333333333333286</v>
      </c>
      <c r="G12" s="1"/>
      <c r="H12" s="1"/>
      <c r="I12" s="1"/>
    </row>
    <row r="13" spans="1:12" x14ac:dyDescent="0.25">
      <c r="A13" s="8" t="s">
        <v>47</v>
      </c>
      <c r="B13" s="9">
        <v>24527</v>
      </c>
      <c r="C13" s="9">
        <v>26584</v>
      </c>
      <c r="D13" s="9">
        <v>24527</v>
      </c>
      <c r="E13" s="9">
        <v>26584</v>
      </c>
      <c r="F13" s="10">
        <f t="shared" si="0"/>
        <v>8.3866759081828235</v>
      </c>
      <c r="G13" s="1"/>
      <c r="H13" s="1"/>
      <c r="I13" s="1"/>
    </row>
    <row r="14" spans="1:12" x14ac:dyDescent="0.25">
      <c r="A14" s="11" t="s">
        <v>48</v>
      </c>
      <c r="B14" s="12">
        <v>8792</v>
      </c>
      <c r="C14" s="12">
        <v>9096</v>
      </c>
      <c r="D14" s="12">
        <v>8792</v>
      </c>
      <c r="E14" s="12">
        <v>9096</v>
      </c>
      <c r="F14" s="13">
        <f t="shared" si="0"/>
        <v>3.4576888080072763</v>
      </c>
      <c r="G14" s="1"/>
      <c r="H14" s="1"/>
      <c r="I14" s="1"/>
    </row>
    <row r="15" spans="1:12" x14ac:dyDescent="0.25">
      <c r="A15" s="8" t="s">
        <v>49</v>
      </c>
      <c r="B15" s="9">
        <v>770</v>
      </c>
      <c r="C15" s="9">
        <v>1635</v>
      </c>
      <c r="D15" s="9">
        <v>770</v>
      </c>
      <c r="E15" s="9">
        <v>1635</v>
      </c>
      <c r="F15" s="10">
        <f t="shared" si="0"/>
        <v>112.33766233766235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29436</v>
      </c>
      <c r="C18" s="12">
        <v>36792</v>
      </c>
      <c r="D18" s="12">
        <v>29436</v>
      </c>
      <c r="E18" s="12">
        <v>36792</v>
      </c>
      <c r="F18" s="13">
        <f t="shared" si="0"/>
        <v>24.989808397880154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7</v>
      </c>
      <c r="C20" s="12">
        <v>20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6435</v>
      </c>
      <c r="C22" s="12">
        <v>6437</v>
      </c>
      <c r="D22" s="12">
        <v>6435</v>
      </c>
      <c r="E22" s="12">
        <v>6437</v>
      </c>
      <c r="F22" s="13">
        <f t="shared" si="0"/>
        <v>3.1080031080037429E-2</v>
      </c>
      <c r="G22" s="1"/>
      <c r="H22" s="1"/>
      <c r="I22" s="1"/>
    </row>
    <row r="23" spans="1:9" x14ac:dyDescent="0.25">
      <c r="A23" s="8" t="s">
        <v>57</v>
      </c>
      <c r="B23" s="9">
        <v>3261</v>
      </c>
      <c r="C23" s="9">
        <v>3091</v>
      </c>
      <c r="D23" s="9">
        <v>3261</v>
      </c>
      <c r="E23" s="9">
        <v>3091</v>
      </c>
      <c r="F23" s="10">
        <f t="shared" si="0"/>
        <v>-5.2131248083409929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4729</v>
      </c>
      <c r="C25" s="9">
        <v>5260</v>
      </c>
      <c r="D25" s="9">
        <v>4729</v>
      </c>
      <c r="E25" s="9">
        <v>5260</v>
      </c>
      <c r="F25" s="10">
        <f t="shared" si="0"/>
        <v>11.228589553816875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39117</v>
      </c>
      <c r="C28" s="12">
        <v>42268</v>
      </c>
      <c r="D28" s="12">
        <v>39117</v>
      </c>
      <c r="E28" s="12">
        <v>42268</v>
      </c>
      <c r="F28" s="13">
        <f t="shared" si="0"/>
        <v>8.0553212158396548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3300</v>
      </c>
      <c r="C32" s="12">
        <v>3717</v>
      </c>
      <c r="D32" s="12">
        <v>3300</v>
      </c>
      <c r="E32" s="12">
        <v>3717</v>
      </c>
      <c r="F32" s="13">
        <f t="shared" si="0"/>
        <v>12.63636363636364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212208</v>
      </c>
      <c r="C35" s="15">
        <f t="shared" ref="C35:E35" si="1">SUM(C7:C34)</f>
        <v>235716</v>
      </c>
      <c r="D35" s="15">
        <f t="shared" si="1"/>
        <v>212208</v>
      </c>
      <c r="E35" s="15">
        <f t="shared" si="1"/>
        <v>235716</v>
      </c>
      <c r="F35" s="16">
        <f t="shared" si="0"/>
        <v>11.077810450124403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84316</v>
      </c>
      <c r="G38" s="42">
        <f>LOOKUP(E38,$A$38:$A$65,$C$38:$C$65)</f>
        <v>75293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3654</v>
      </c>
      <c r="C39" s="41">
        <f t="shared" ref="C39:C65" si="5">D8</f>
        <v>2611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42268</v>
      </c>
      <c r="G39" s="42">
        <f t="shared" ref="G39:G65" si="8">LOOKUP(E39,$A$38:$A$65,$C$38:$C$65)</f>
        <v>39117</v>
      </c>
    </row>
    <row r="40" spans="1:9" x14ac:dyDescent="0.25">
      <c r="A40" s="42" t="str">
        <f t="shared" si="3"/>
        <v>ALMERIA</v>
      </c>
      <c r="B40" s="41">
        <f t="shared" si="4"/>
        <v>11862</v>
      </c>
      <c r="C40" s="41">
        <f t="shared" si="5"/>
        <v>13030</v>
      </c>
      <c r="D40" s="41">
        <f t="shared" si="6"/>
        <v>5</v>
      </c>
      <c r="E40" s="42" t="str">
        <f t="shared" si="2"/>
        <v>CEUTA</v>
      </c>
      <c r="F40" s="42">
        <f t="shared" si="7"/>
        <v>36792</v>
      </c>
      <c r="G40" s="42">
        <f t="shared" si="8"/>
        <v>29436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26584</v>
      </c>
      <c r="G41" s="42">
        <f t="shared" si="8"/>
        <v>24527</v>
      </c>
    </row>
    <row r="42" spans="1:9" x14ac:dyDescent="0.25">
      <c r="A42" s="42" t="str">
        <f t="shared" si="3"/>
        <v>BAHIA DE ALGECIRAS</v>
      </c>
      <c r="B42" s="41">
        <f t="shared" si="4"/>
        <v>84316</v>
      </c>
      <c r="C42" s="41">
        <f t="shared" si="5"/>
        <v>75293</v>
      </c>
      <c r="D42" s="41">
        <f t="shared" si="6"/>
        <v>1</v>
      </c>
      <c r="E42" s="42" t="str">
        <f t="shared" si="2"/>
        <v>ALMERIA</v>
      </c>
      <c r="F42" s="42">
        <f t="shared" si="7"/>
        <v>11862</v>
      </c>
      <c r="G42" s="42">
        <f t="shared" si="8"/>
        <v>13030</v>
      </c>
    </row>
    <row r="43" spans="1:9" x14ac:dyDescent="0.25">
      <c r="A43" s="42" t="str">
        <f t="shared" si="3"/>
        <v>BAHIA DE CADIZ</v>
      </c>
      <c r="B43" s="41">
        <f t="shared" si="4"/>
        <v>984</v>
      </c>
      <c r="C43" s="41">
        <f t="shared" si="5"/>
        <v>900</v>
      </c>
      <c r="D43" s="41">
        <f t="shared" si="6"/>
        <v>13</v>
      </c>
      <c r="E43" s="42" t="str">
        <f t="shared" si="2"/>
        <v>BARCELONA</v>
      </c>
      <c r="F43" s="42">
        <f t="shared" si="7"/>
        <v>9096</v>
      </c>
      <c r="G43" s="42">
        <f t="shared" si="8"/>
        <v>8792</v>
      </c>
    </row>
    <row r="44" spans="1:9" x14ac:dyDescent="0.25">
      <c r="A44" s="42" t="str">
        <f t="shared" si="3"/>
        <v>BALEARES</v>
      </c>
      <c r="B44" s="41">
        <f t="shared" si="4"/>
        <v>26584</v>
      </c>
      <c r="C44" s="41">
        <f t="shared" si="5"/>
        <v>24527</v>
      </c>
      <c r="D44" s="41">
        <f t="shared" si="6"/>
        <v>4</v>
      </c>
      <c r="E44" s="42" t="str">
        <f t="shared" si="2"/>
        <v>LAS PALMAS</v>
      </c>
      <c r="F44" s="42">
        <f t="shared" si="7"/>
        <v>6437</v>
      </c>
      <c r="G44" s="42">
        <f t="shared" si="8"/>
        <v>6435</v>
      </c>
    </row>
    <row r="45" spans="1:9" x14ac:dyDescent="0.25">
      <c r="A45" s="42" t="str">
        <f t="shared" si="3"/>
        <v>BARCELONA</v>
      </c>
      <c r="B45" s="41">
        <f t="shared" si="4"/>
        <v>9096</v>
      </c>
      <c r="C45" s="41">
        <f t="shared" si="5"/>
        <v>8792</v>
      </c>
      <c r="D45" s="41">
        <f t="shared" si="6"/>
        <v>6</v>
      </c>
      <c r="E45" s="42" t="str">
        <f t="shared" si="2"/>
        <v>MELILLA</v>
      </c>
      <c r="F45" s="42">
        <f t="shared" si="7"/>
        <v>5260</v>
      </c>
      <c r="G45" s="42">
        <f t="shared" si="8"/>
        <v>4729</v>
      </c>
    </row>
    <row r="46" spans="1:9" x14ac:dyDescent="0.25">
      <c r="A46" s="42" t="str">
        <f t="shared" si="3"/>
        <v>BILBAO</v>
      </c>
      <c r="B46" s="41">
        <f t="shared" si="4"/>
        <v>1635</v>
      </c>
      <c r="C46" s="41">
        <f t="shared" si="5"/>
        <v>770</v>
      </c>
      <c r="D46" s="41">
        <f t="shared" si="6"/>
        <v>12</v>
      </c>
      <c r="E46" s="42" t="str">
        <f t="shared" si="2"/>
        <v>VALENCIA</v>
      </c>
      <c r="F46" s="42">
        <f t="shared" si="7"/>
        <v>3717</v>
      </c>
      <c r="G46" s="42">
        <f t="shared" si="8"/>
        <v>3300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3654</v>
      </c>
      <c r="G47" s="42">
        <f t="shared" si="8"/>
        <v>2611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3091</v>
      </c>
      <c r="G48" s="42">
        <f t="shared" si="8"/>
        <v>3261</v>
      </c>
    </row>
    <row r="49" spans="1:7" x14ac:dyDescent="0.25">
      <c r="A49" s="42" t="str">
        <f t="shared" si="3"/>
        <v>CEUTA</v>
      </c>
      <c r="B49" s="41">
        <f t="shared" si="4"/>
        <v>36792</v>
      </c>
      <c r="C49" s="41">
        <f t="shared" si="5"/>
        <v>29436</v>
      </c>
      <c r="D49" s="41">
        <f t="shared" si="6"/>
        <v>3</v>
      </c>
      <c r="E49" s="42" t="str">
        <f t="shared" si="2"/>
        <v>BILBAO</v>
      </c>
      <c r="F49" s="42">
        <f t="shared" si="7"/>
        <v>1635</v>
      </c>
      <c r="G49" s="42">
        <f t="shared" si="8"/>
        <v>770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984</v>
      </c>
      <c r="G50" s="42">
        <f t="shared" si="8"/>
        <v>900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14</v>
      </c>
      <c r="E51" s="42" t="str">
        <f t="shared" si="2"/>
        <v>GIJON</v>
      </c>
      <c r="F51" s="42">
        <f t="shared" si="7"/>
        <v>20</v>
      </c>
      <c r="G51" s="42">
        <f t="shared" si="8"/>
        <v>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6437</v>
      </c>
      <c r="C53" s="41">
        <f t="shared" si="5"/>
        <v>6435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3091</v>
      </c>
      <c r="C54" s="41">
        <f t="shared" si="5"/>
        <v>3261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5260</v>
      </c>
      <c r="C56" s="41">
        <f t="shared" si="5"/>
        <v>4729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42268</v>
      </c>
      <c r="C59" s="41">
        <f t="shared" si="5"/>
        <v>39117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3717</v>
      </c>
      <c r="C63" s="41">
        <f t="shared" si="5"/>
        <v>3300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112</v>
      </c>
      <c r="C7" s="9">
        <v>123</v>
      </c>
      <c r="D7" s="9">
        <v>112</v>
      </c>
      <c r="E7" s="9">
        <v>123</v>
      </c>
      <c r="F7" s="10">
        <f>((E7*100)/D7)-100</f>
        <v>9.8214285714285694</v>
      </c>
      <c r="G7" s="1"/>
      <c r="H7" s="1"/>
      <c r="I7" s="1"/>
    </row>
    <row r="8" spans="1:12" x14ac:dyDescent="0.25">
      <c r="A8" s="11" t="s">
        <v>42</v>
      </c>
      <c r="B8" s="12">
        <v>87</v>
      </c>
      <c r="C8" s="12">
        <v>108</v>
      </c>
      <c r="D8" s="12">
        <v>87</v>
      </c>
      <c r="E8" s="12">
        <v>108</v>
      </c>
      <c r="F8" s="13">
        <f t="shared" ref="F8:F35" si="0">((E8*100)/D8)-100</f>
        <v>24.137931034482762</v>
      </c>
      <c r="G8" s="1"/>
      <c r="H8" s="1"/>
      <c r="I8" s="1"/>
    </row>
    <row r="9" spans="1:12" x14ac:dyDescent="0.25">
      <c r="A9" s="8" t="s">
        <v>43</v>
      </c>
      <c r="B9" s="9">
        <v>159</v>
      </c>
      <c r="C9" s="9">
        <v>167</v>
      </c>
      <c r="D9" s="9">
        <v>159</v>
      </c>
      <c r="E9" s="9">
        <v>167</v>
      </c>
      <c r="F9" s="10">
        <f t="shared" si="0"/>
        <v>5.0314465408805091</v>
      </c>
      <c r="G9" s="1"/>
      <c r="H9" s="1"/>
      <c r="I9" s="1"/>
    </row>
    <row r="10" spans="1:12" x14ac:dyDescent="0.25">
      <c r="A10" s="11" t="s">
        <v>44</v>
      </c>
      <c r="B10" s="12">
        <v>76</v>
      </c>
      <c r="C10" s="12">
        <v>77</v>
      </c>
      <c r="D10" s="12">
        <v>76</v>
      </c>
      <c r="E10" s="12">
        <v>77</v>
      </c>
      <c r="F10" s="13">
        <f t="shared" si="0"/>
        <v>1.3157894736842053</v>
      </c>
      <c r="G10" s="1"/>
      <c r="H10" s="1"/>
      <c r="I10" s="1"/>
    </row>
    <row r="11" spans="1:12" x14ac:dyDescent="0.25">
      <c r="A11" s="8" t="s">
        <v>45</v>
      </c>
      <c r="B11" s="9">
        <v>1671</v>
      </c>
      <c r="C11" s="9">
        <v>1980</v>
      </c>
      <c r="D11" s="9">
        <v>1671</v>
      </c>
      <c r="E11" s="9">
        <v>1980</v>
      </c>
      <c r="F11" s="10">
        <f t="shared" si="0"/>
        <v>18.49192100538599</v>
      </c>
      <c r="G11" s="1"/>
      <c r="H11" s="1"/>
      <c r="I11" s="1"/>
    </row>
    <row r="12" spans="1:12" x14ac:dyDescent="0.25">
      <c r="A12" s="11" t="s">
        <v>46</v>
      </c>
      <c r="B12" s="12">
        <v>120</v>
      </c>
      <c r="C12" s="12">
        <v>125</v>
      </c>
      <c r="D12" s="12">
        <v>120</v>
      </c>
      <c r="E12" s="12">
        <v>125</v>
      </c>
      <c r="F12" s="13">
        <f t="shared" si="0"/>
        <v>4.1666666666666714</v>
      </c>
      <c r="G12" s="1"/>
      <c r="H12" s="1"/>
      <c r="I12" s="1"/>
    </row>
    <row r="13" spans="1:12" x14ac:dyDescent="0.25">
      <c r="A13" s="8" t="s">
        <v>47</v>
      </c>
      <c r="B13" s="9">
        <v>645</v>
      </c>
      <c r="C13" s="9">
        <v>664</v>
      </c>
      <c r="D13" s="9">
        <v>645</v>
      </c>
      <c r="E13" s="9">
        <v>664</v>
      </c>
      <c r="F13" s="10">
        <f t="shared" si="0"/>
        <v>2.9457364341085253</v>
      </c>
      <c r="G13" s="1"/>
      <c r="H13" s="1"/>
      <c r="I13" s="1"/>
    </row>
    <row r="14" spans="1:12" x14ac:dyDescent="0.25">
      <c r="A14" s="11" t="s">
        <v>48</v>
      </c>
      <c r="B14" s="12">
        <v>632</v>
      </c>
      <c r="C14" s="12">
        <v>669</v>
      </c>
      <c r="D14" s="12">
        <v>632</v>
      </c>
      <c r="E14" s="12">
        <v>669</v>
      </c>
      <c r="F14" s="13">
        <f t="shared" si="0"/>
        <v>5.8544303797468302</v>
      </c>
      <c r="G14" s="1"/>
      <c r="H14" s="1"/>
      <c r="I14" s="1"/>
    </row>
    <row r="15" spans="1:12" x14ac:dyDescent="0.25">
      <c r="A15" s="8" t="s">
        <v>49</v>
      </c>
      <c r="B15" s="9">
        <v>276</v>
      </c>
      <c r="C15" s="9">
        <v>262</v>
      </c>
      <c r="D15" s="9">
        <v>276</v>
      </c>
      <c r="E15" s="9">
        <v>262</v>
      </c>
      <c r="F15" s="10">
        <f t="shared" si="0"/>
        <v>-5.0724637681159379</v>
      </c>
      <c r="G15" s="1"/>
      <c r="H15" s="1"/>
      <c r="I15" s="1"/>
    </row>
    <row r="16" spans="1:12" x14ac:dyDescent="0.25">
      <c r="A16" s="11" t="s">
        <v>50</v>
      </c>
      <c r="B16" s="12">
        <v>146</v>
      </c>
      <c r="C16" s="12">
        <v>121</v>
      </c>
      <c r="D16" s="12">
        <v>146</v>
      </c>
      <c r="E16" s="12">
        <v>121</v>
      </c>
      <c r="F16" s="13">
        <f t="shared" si="0"/>
        <v>-17.123287671232873</v>
      </c>
      <c r="G16" s="1"/>
      <c r="H16" s="1"/>
      <c r="I16" s="1"/>
    </row>
    <row r="17" spans="1:9" x14ac:dyDescent="0.25">
      <c r="A17" s="8" t="s">
        <v>51</v>
      </c>
      <c r="B17" s="9">
        <v>91</v>
      </c>
      <c r="C17" s="9">
        <v>125</v>
      </c>
      <c r="D17" s="9">
        <v>91</v>
      </c>
      <c r="E17" s="9">
        <v>125</v>
      </c>
      <c r="F17" s="10">
        <f t="shared" si="0"/>
        <v>37.362637362637372</v>
      </c>
      <c r="G17" s="1"/>
      <c r="H17" s="1"/>
      <c r="I17" s="1"/>
    </row>
    <row r="18" spans="1:9" x14ac:dyDescent="0.25">
      <c r="A18" s="11" t="s">
        <v>52</v>
      </c>
      <c r="B18" s="12">
        <v>735</v>
      </c>
      <c r="C18" s="12">
        <v>1081</v>
      </c>
      <c r="D18" s="12">
        <v>735</v>
      </c>
      <c r="E18" s="12">
        <v>1081</v>
      </c>
      <c r="F18" s="13">
        <f t="shared" si="0"/>
        <v>47.074829931972801</v>
      </c>
      <c r="G18" s="1"/>
      <c r="H18" s="1"/>
      <c r="I18" s="1"/>
    </row>
    <row r="19" spans="1:9" x14ac:dyDescent="0.25">
      <c r="A19" s="8" t="s">
        <v>53</v>
      </c>
      <c r="B19" s="9">
        <v>92</v>
      </c>
      <c r="C19" s="9">
        <v>98</v>
      </c>
      <c r="D19" s="9">
        <v>92</v>
      </c>
      <c r="E19" s="9">
        <v>98</v>
      </c>
      <c r="F19" s="10">
        <f t="shared" si="0"/>
        <v>6.5217391304347814</v>
      </c>
      <c r="G19" s="1"/>
      <c r="H19" s="1"/>
      <c r="I19" s="1"/>
    </row>
    <row r="20" spans="1:9" x14ac:dyDescent="0.25">
      <c r="A20" s="11" t="s">
        <v>54</v>
      </c>
      <c r="B20" s="12">
        <v>84</v>
      </c>
      <c r="C20" s="12">
        <v>85</v>
      </c>
      <c r="D20" s="12">
        <v>84</v>
      </c>
      <c r="E20" s="12">
        <v>85</v>
      </c>
      <c r="F20" s="13">
        <f t="shared" si="0"/>
        <v>1.1904761904761898</v>
      </c>
      <c r="G20" s="1"/>
      <c r="H20" s="1"/>
      <c r="I20" s="1"/>
    </row>
    <row r="21" spans="1:9" x14ac:dyDescent="0.25">
      <c r="A21" s="8" t="s">
        <v>55</v>
      </c>
      <c r="B21" s="9">
        <v>88</v>
      </c>
      <c r="C21" s="9">
        <v>74</v>
      </c>
      <c r="D21" s="9">
        <v>88</v>
      </c>
      <c r="E21" s="9">
        <v>74</v>
      </c>
      <c r="F21" s="10">
        <f t="shared" si="0"/>
        <v>-15.909090909090907</v>
      </c>
      <c r="G21" s="1"/>
      <c r="H21" s="1"/>
      <c r="I21" s="1"/>
    </row>
    <row r="22" spans="1:9" x14ac:dyDescent="0.25">
      <c r="A22" s="11" t="s">
        <v>56</v>
      </c>
      <c r="B22" s="12">
        <v>893</v>
      </c>
      <c r="C22" s="12">
        <v>898</v>
      </c>
      <c r="D22" s="12">
        <v>893</v>
      </c>
      <c r="E22" s="12">
        <v>898</v>
      </c>
      <c r="F22" s="13">
        <f t="shared" si="0"/>
        <v>0.55991041433370015</v>
      </c>
      <c r="G22" s="1"/>
      <c r="H22" s="1"/>
      <c r="I22" s="1"/>
    </row>
    <row r="23" spans="1:9" x14ac:dyDescent="0.25">
      <c r="A23" s="8" t="s">
        <v>57</v>
      </c>
      <c r="B23" s="9">
        <v>121</v>
      </c>
      <c r="C23" s="9">
        <v>125</v>
      </c>
      <c r="D23" s="9">
        <v>121</v>
      </c>
      <c r="E23" s="9">
        <v>125</v>
      </c>
      <c r="F23" s="10">
        <f t="shared" si="0"/>
        <v>3.3057851239669418</v>
      </c>
      <c r="G23" s="1"/>
      <c r="H23" s="1"/>
      <c r="I23" s="1"/>
    </row>
    <row r="24" spans="1:9" x14ac:dyDescent="0.25">
      <c r="A24" s="11" t="s">
        <v>58</v>
      </c>
      <c r="B24" s="12">
        <v>91</v>
      </c>
      <c r="C24" s="12">
        <v>97</v>
      </c>
      <c r="D24" s="12">
        <v>91</v>
      </c>
      <c r="E24" s="12">
        <v>97</v>
      </c>
      <c r="F24" s="13">
        <f t="shared" si="0"/>
        <v>6.5934065934065984</v>
      </c>
      <c r="G24" s="1"/>
      <c r="H24" s="1"/>
      <c r="I24" s="1"/>
    </row>
    <row r="25" spans="1:9" x14ac:dyDescent="0.25">
      <c r="A25" s="8" t="s">
        <v>59</v>
      </c>
      <c r="B25" s="9">
        <v>79</v>
      </c>
      <c r="C25" s="9">
        <v>91</v>
      </c>
      <c r="D25" s="9">
        <v>79</v>
      </c>
      <c r="E25" s="9">
        <v>91</v>
      </c>
      <c r="F25" s="10">
        <f t="shared" si="0"/>
        <v>15.189873417721515</v>
      </c>
      <c r="G25" s="1"/>
      <c r="H25" s="1"/>
      <c r="I25" s="1"/>
    </row>
    <row r="26" spans="1:9" x14ac:dyDescent="0.25">
      <c r="A26" s="11" t="s">
        <v>60</v>
      </c>
      <c r="B26" s="12">
        <v>37</v>
      </c>
      <c r="C26" s="12">
        <v>31</v>
      </c>
      <c r="D26" s="12">
        <v>37</v>
      </c>
      <c r="E26" s="12">
        <v>31</v>
      </c>
      <c r="F26" s="13">
        <f t="shared" si="0"/>
        <v>-16.21621621621621</v>
      </c>
      <c r="G26" s="1"/>
      <c r="H26" s="1"/>
      <c r="I26" s="1"/>
    </row>
    <row r="27" spans="1:9" x14ac:dyDescent="0.25">
      <c r="A27" s="8" t="s">
        <v>61</v>
      </c>
      <c r="B27" s="9">
        <v>103</v>
      </c>
      <c r="C27" s="9">
        <v>63</v>
      </c>
      <c r="D27" s="9">
        <v>103</v>
      </c>
      <c r="E27" s="9">
        <v>63</v>
      </c>
      <c r="F27" s="10">
        <f t="shared" si="0"/>
        <v>-38.834951456310677</v>
      </c>
      <c r="G27" s="1"/>
      <c r="H27" s="1"/>
      <c r="I27" s="1"/>
    </row>
    <row r="28" spans="1:9" x14ac:dyDescent="0.25">
      <c r="A28" s="11" t="s">
        <v>62</v>
      </c>
      <c r="B28" s="12">
        <v>1519</v>
      </c>
      <c r="C28" s="12">
        <v>1497</v>
      </c>
      <c r="D28" s="12">
        <v>1519</v>
      </c>
      <c r="E28" s="12">
        <v>1497</v>
      </c>
      <c r="F28" s="13">
        <f t="shared" si="0"/>
        <v>-1.4483212639894703</v>
      </c>
      <c r="G28" s="1"/>
      <c r="H28" s="1"/>
      <c r="I28" s="1"/>
    </row>
    <row r="29" spans="1:9" x14ac:dyDescent="0.25">
      <c r="A29" s="8" t="s">
        <v>63</v>
      </c>
      <c r="B29" s="9">
        <v>131</v>
      </c>
      <c r="C29" s="9">
        <v>123</v>
      </c>
      <c r="D29" s="9">
        <v>131</v>
      </c>
      <c r="E29" s="9">
        <v>123</v>
      </c>
      <c r="F29" s="10">
        <f t="shared" si="0"/>
        <v>-6.1068702290076402</v>
      </c>
      <c r="G29" s="1"/>
      <c r="H29" s="1"/>
      <c r="I29" s="1"/>
    </row>
    <row r="30" spans="1:9" x14ac:dyDescent="0.25">
      <c r="A30" s="11" t="s">
        <v>64</v>
      </c>
      <c r="B30" s="12">
        <v>125</v>
      </c>
      <c r="C30" s="12">
        <v>115</v>
      </c>
      <c r="D30" s="12">
        <v>125</v>
      </c>
      <c r="E30" s="12">
        <v>115</v>
      </c>
      <c r="F30" s="13">
        <f t="shared" si="0"/>
        <v>-8</v>
      </c>
      <c r="G30" s="1"/>
      <c r="H30" s="1"/>
      <c r="I30" s="1"/>
    </row>
    <row r="31" spans="1:9" x14ac:dyDescent="0.25">
      <c r="A31" s="8" t="s">
        <v>65</v>
      </c>
      <c r="B31" s="9">
        <v>199</v>
      </c>
      <c r="C31" s="9">
        <v>247</v>
      </c>
      <c r="D31" s="9">
        <v>199</v>
      </c>
      <c r="E31" s="9">
        <v>247</v>
      </c>
      <c r="F31" s="10">
        <f t="shared" si="0"/>
        <v>24.120603015075375</v>
      </c>
      <c r="G31" s="1"/>
      <c r="H31" s="1"/>
      <c r="I31" s="1"/>
    </row>
    <row r="32" spans="1:9" x14ac:dyDescent="0.25">
      <c r="A32" s="11" t="s">
        <v>66</v>
      </c>
      <c r="B32" s="12">
        <v>489</v>
      </c>
      <c r="C32" s="12">
        <v>533</v>
      </c>
      <c r="D32" s="12">
        <v>489</v>
      </c>
      <c r="E32" s="12">
        <v>533</v>
      </c>
      <c r="F32" s="13">
        <f t="shared" si="0"/>
        <v>8.9979550102249419</v>
      </c>
      <c r="G32" s="1"/>
      <c r="H32" s="1"/>
      <c r="I32" s="1"/>
    </row>
    <row r="33" spans="1:9" x14ac:dyDescent="0.25">
      <c r="A33" s="8" t="s">
        <v>67</v>
      </c>
      <c r="B33" s="9">
        <v>189</v>
      </c>
      <c r="C33" s="9">
        <v>225</v>
      </c>
      <c r="D33" s="9">
        <v>189</v>
      </c>
      <c r="E33" s="9">
        <v>225</v>
      </c>
      <c r="F33" s="10">
        <f t="shared" si="0"/>
        <v>19.047619047619051</v>
      </c>
      <c r="G33" s="1"/>
      <c r="H33" s="1"/>
      <c r="I33" s="1"/>
    </row>
    <row r="34" spans="1:9" x14ac:dyDescent="0.25">
      <c r="A34" s="11" t="s">
        <v>68</v>
      </c>
      <c r="B34" s="12">
        <v>30</v>
      </c>
      <c r="C34" s="12">
        <v>27</v>
      </c>
      <c r="D34" s="12">
        <v>30</v>
      </c>
      <c r="E34" s="12">
        <v>27</v>
      </c>
      <c r="F34" s="13">
        <f t="shared" si="0"/>
        <v>-10</v>
      </c>
      <c r="G34" s="1"/>
      <c r="H34" s="1"/>
      <c r="I34" s="1"/>
    </row>
    <row r="35" spans="1:9" x14ac:dyDescent="0.25">
      <c r="A35" s="14" t="s">
        <v>69</v>
      </c>
      <c r="B35" s="15">
        <f>SUM(B7:B34)</f>
        <v>9020</v>
      </c>
      <c r="C35" s="15">
        <f t="shared" ref="C35:E35" si="1">SUM(C7:C34)</f>
        <v>9831</v>
      </c>
      <c r="D35" s="15">
        <f t="shared" si="1"/>
        <v>9020</v>
      </c>
      <c r="E35" s="15">
        <f t="shared" si="1"/>
        <v>9831</v>
      </c>
      <c r="F35" s="16">
        <f t="shared" si="0"/>
        <v>8.9911308203991069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123</v>
      </c>
      <c r="C38" s="41">
        <f>D7</f>
        <v>112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1980</v>
      </c>
      <c r="G38" s="42">
        <f>LOOKUP(E38,$A$38:$A$65,$C$38:$C$65)</f>
        <v>1671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108</v>
      </c>
      <c r="C39" s="41">
        <f t="shared" ref="C39:C65" si="5">D8</f>
        <v>87</v>
      </c>
      <c r="D39" s="41">
        <f t="shared" ref="D39:D65" si="6">_xlfn.RANK.EQ(B39,$B$38:$B$65)+COUNTIF($B$38:$B$65,B39)-1</f>
        <v>19</v>
      </c>
      <c r="E39" s="42" t="str">
        <f t="shared" si="2"/>
        <v>SANTA CRUZ DE TENERIFE</v>
      </c>
      <c r="F39" s="42">
        <f t="shared" ref="F39:F54" si="7">LOOKUP(E39,$A$38:$A$65,$B$38:$B$65)</f>
        <v>1497</v>
      </c>
      <c r="G39" s="42">
        <f t="shared" ref="G39:G65" si="8">LOOKUP(E39,$A$38:$A$65,$C$38:$C$65)</f>
        <v>1519</v>
      </c>
    </row>
    <row r="40" spans="1:9" x14ac:dyDescent="0.25">
      <c r="A40" s="42" t="str">
        <f t="shared" si="3"/>
        <v>ALMERIA</v>
      </c>
      <c r="B40" s="41">
        <f t="shared" si="4"/>
        <v>167</v>
      </c>
      <c r="C40" s="41">
        <f t="shared" si="5"/>
        <v>159</v>
      </c>
      <c r="D40" s="41">
        <f t="shared" si="6"/>
        <v>11</v>
      </c>
      <c r="E40" s="42" t="str">
        <f t="shared" si="2"/>
        <v>CEUTA</v>
      </c>
      <c r="F40" s="42">
        <f t="shared" si="7"/>
        <v>1081</v>
      </c>
      <c r="G40" s="42">
        <f t="shared" si="8"/>
        <v>735</v>
      </c>
    </row>
    <row r="41" spans="1:9" x14ac:dyDescent="0.25">
      <c r="A41" s="42" t="str">
        <f t="shared" si="3"/>
        <v>AVILES</v>
      </c>
      <c r="B41" s="41">
        <f t="shared" si="4"/>
        <v>77</v>
      </c>
      <c r="C41" s="41">
        <f t="shared" si="5"/>
        <v>76</v>
      </c>
      <c r="D41" s="41">
        <f t="shared" si="6"/>
        <v>24</v>
      </c>
      <c r="E41" s="42" t="str">
        <f t="shared" si="2"/>
        <v>LAS PALMAS</v>
      </c>
      <c r="F41" s="42">
        <f t="shared" si="7"/>
        <v>898</v>
      </c>
      <c r="G41" s="42">
        <f t="shared" si="8"/>
        <v>893</v>
      </c>
    </row>
    <row r="42" spans="1:9" x14ac:dyDescent="0.25">
      <c r="A42" s="42" t="str">
        <f t="shared" si="3"/>
        <v>BAHIA DE ALGECIRAS</v>
      </c>
      <c r="B42" s="41">
        <f t="shared" si="4"/>
        <v>1980</v>
      </c>
      <c r="C42" s="41">
        <f t="shared" si="5"/>
        <v>1671</v>
      </c>
      <c r="D42" s="41">
        <f t="shared" si="6"/>
        <v>1</v>
      </c>
      <c r="E42" s="42" t="str">
        <f t="shared" si="2"/>
        <v>BARCELONA</v>
      </c>
      <c r="F42" s="42">
        <f t="shared" si="7"/>
        <v>669</v>
      </c>
      <c r="G42" s="42">
        <f t="shared" si="8"/>
        <v>632</v>
      </c>
    </row>
    <row r="43" spans="1:9" x14ac:dyDescent="0.25">
      <c r="A43" s="42" t="str">
        <f t="shared" si="3"/>
        <v>BAHIA DE CADIZ</v>
      </c>
      <c r="B43" s="41">
        <f t="shared" si="4"/>
        <v>125</v>
      </c>
      <c r="C43" s="41">
        <f t="shared" si="5"/>
        <v>120</v>
      </c>
      <c r="D43" s="41">
        <f t="shared" si="6"/>
        <v>14</v>
      </c>
      <c r="E43" s="42" t="str">
        <f t="shared" si="2"/>
        <v>BALEARES</v>
      </c>
      <c r="F43" s="42">
        <f t="shared" si="7"/>
        <v>664</v>
      </c>
      <c r="G43" s="42">
        <f t="shared" si="8"/>
        <v>645</v>
      </c>
    </row>
    <row r="44" spans="1:9" x14ac:dyDescent="0.25">
      <c r="A44" s="42" t="str">
        <f t="shared" si="3"/>
        <v>BALEARES</v>
      </c>
      <c r="B44" s="41">
        <f t="shared" si="4"/>
        <v>664</v>
      </c>
      <c r="C44" s="41">
        <f t="shared" si="5"/>
        <v>645</v>
      </c>
      <c r="D44" s="41">
        <f t="shared" si="6"/>
        <v>6</v>
      </c>
      <c r="E44" s="42" t="str">
        <f t="shared" si="2"/>
        <v>VALENCIA</v>
      </c>
      <c r="F44" s="42">
        <f t="shared" si="7"/>
        <v>533</v>
      </c>
      <c r="G44" s="42">
        <f t="shared" si="8"/>
        <v>489</v>
      </c>
    </row>
    <row r="45" spans="1:9" x14ac:dyDescent="0.25">
      <c r="A45" s="42" t="str">
        <f t="shared" si="3"/>
        <v>BARCELONA</v>
      </c>
      <c r="B45" s="41">
        <f t="shared" si="4"/>
        <v>669</v>
      </c>
      <c r="C45" s="41">
        <f t="shared" si="5"/>
        <v>632</v>
      </c>
      <c r="D45" s="41">
        <f t="shared" si="6"/>
        <v>5</v>
      </c>
      <c r="E45" s="42" t="str">
        <f t="shared" si="2"/>
        <v>BILBAO</v>
      </c>
      <c r="F45" s="42">
        <f t="shared" si="7"/>
        <v>262</v>
      </c>
      <c r="G45" s="42">
        <f t="shared" si="8"/>
        <v>276</v>
      </c>
    </row>
    <row r="46" spans="1:9" x14ac:dyDescent="0.25">
      <c r="A46" s="42" t="str">
        <f t="shared" si="3"/>
        <v>BILBAO</v>
      </c>
      <c r="B46" s="41">
        <f t="shared" si="4"/>
        <v>262</v>
      </c>
      <c r="C46" s="41">
        <f t="shared" si="5"/>
        <v>276</v>
      </c>
      <c r="D46" s="41">
        <f t="shared" si="6"/>
        <v>8</v>
      </c>
      <c r="E46" s="42" t="str">
        <f t="shared" si="2"/>
        <v>TARRAGONA</v>
      </c>
      <c r="F46" s="42">
        <f t="shared" si="7"/>
        <v>247</v>
      </c>
      <c r="G46" s="42">
        <f t="shared" si="8"/>
        <v>199</v>
      </c>
    </row>
    <row r="47" spans="1:9" x14ac:dyDescent="0.25">
      <c r="A47" s="42" t="str">
        <f t="shared" si="3"/>
        <v>CARTAGENA</v>
      </c>
      <c r="B47" s="41">
        <f t="shared" si="4"/>
        <v>121</v>
      </c>
      <c r="C47" s="41">
        <f t="shared" si="5"/>
        <v>146</v>
      </c>
      <c r="D47" s="41">
        <f t="shared" si="6"/>
        <v>17</v>
      </c>
      <c r="E47" s="42" t="str">
        <f t="shared" si="2"/>
        <v>VIGO</v>
      </c>
      <c r="F47" s="42">
        <f t="shared" si="7"/>
        <v>225</v>
      </c>
      <c r="G47" s="42">
        <f t="shared" si="8"/>
        <v>189</v>
      </c>
    </row>
    <row r="48" spans="1:9" x14ac:dyDescent="0.25">
      <c r="A48" s="42" t="str">
        <f t="shared" si="3"/>
        <v>CASTELLON</v>
      </c>
      <c r="B48" s="41">
        <f t="shared" si="4"/>
        <v>125</v>
      </c>
      <c r="C48" s="41">
        <f t="shared" si="5"/>
        <v>91</v>
      </c>
      <c r="D48" s="41">
        <f t="shared" si="6"/>
        <v>14</v>
      </c>
      <c r="E48" s="42" t="str">
        <f t="shared" si="2"/>
        <v>ALMERIA</v>
      </c>
      <c r="F48" s="42">
        <f t="shared" si="7"/>
        <v>167</v>
      </c>
      <c r="G48" s="42">
        <f t="shared" si="8"/>
        <v>159</v>
      </c>
    </row>
    <row r="49" spans="1:7" x14ac:dyDescent="0.25">
      <c r="A49" s="42" t="str">
        <f t="shared" si="3"/>
        <v>CEUTA</v>
      </c>
      <c r="B49" s="41">
        <f t="shared" si="4"/>
        <v>1081</v>
      </c>
      <c r="C49" s="41">
        <f t="shared" si="5"/>
        <v>735</v>
      </c>
      <c r="D49" s="41">
        <f t="shared" si="6"/>
        <v>3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98</v>
      </c>
      <c r="C50" s="41">
        <f t="shared" si="5"/>
        <v>92</v>
      </c>
      <c r="D50" s="41">
        <f t="shared" si="6"/>
        <v>20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85</v>
      </c>
      <c r="C51" s="41">
        <f t="shared" si="5"/>
        <v>84</v>
      </c>
      <c r="D51" s="41">
        <f t="shared" si="6"/>
        <v>23</v>
      </c>
      <c r="E51" s="42" t="str">
        <f t="shared" si="2"/>
        <v>BAHIA DE CADIZ</v>
      </c>
      <c r="F51" s="42">
        <f t="shared" si="7"/>
        <v>125</v>
      </c>
      <c r="G51" s="42">
        <f t="shared" si="8"/>
        <v>120</v>
      </c>
    </row>
    <row r="52" spans="1:7" x14ac:dyDescent="0.25">
      <c r="A52" s="42" t="str">
        <f t="shared" si="3"/>
        <v>HUELVA</v>
      </c>
      <c r="B52" s="41">
        <f t="shared" si="4"/>
        <v>74</v>
      </c>
      <c r="C52" s="41">
        <f t="shared" si="5"/>
        <v>88</v>
      </c>
      <c r="D52" s="41">
        <f t="shared" si="6"/>
        <v>25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898</v>
      </c>
      <c r="C53" s="41">
        <f t="shared" si="5"/>
        <v>893</v>
      </c>
      <c r="D53" s="41">
        <f t="shared" si="6"/>
        <v>4</v>
      </c>
      <c r="E53" s="42" t="str">
        <f t="shared" si="2"/>
        <v>A CORUÑA</v>
      </c>
      <c r="F53" s="42">
        <f t="shared" si="7"/>
        <v>123</v>
      </c>
      <c r="G53" s="42">
        <f t="shared" si="8"/>
        <v>112</v>
      </c>
    </row>
    <row r="54" spans="1:7" x14ac:dyDescent="0.25">
      <c r="A54" s="42" t="str">
        <f t="shared" si="3"/>
        <v>MALAGA</v>
      </c>
      <c r="B54" s="41">
        <f t="shared" si="4"/>
        <v>125</v>
      </c>
      <c r="C54" s="41">
        <f t="shared" si="5"/>
        <v>121</v>
      </c>
      <c r="D54" s="41">
        <f t="shared" si="6"/>
        <v>14</v>
      </c>
      <c r="E54" s="42" t="str">
        <f t="shared" si="2"/>
        <v>CARTAGENA</v>
      </c>
      <c r="F54" s="42">
        <f t="shared" si="7"/>
        <v>121</v>
      </c>
      <c r="G54" s="42">
        <f t="shared" si="8"/>
        <v>146</v>
      </c>
    </row>
    <row r="55" spans="1:7" x14ac:dyDescent="0.25">
      <c r="A55" s="42" t="str">
        <f t="shared" si="3"/>
        <v>MARIN Y RIA DE PONTEVEDRA</v>
      </c>
      <c r="B55" s="41">
        <f t="shared" si="4"/>
        <v>97</v>
      </c>
      <c r="C55" s="41">
        <f t="shared" si="5"/>
        <v>91</v>
      </c>
      <c r="D55" s="41">
        <f t="shared" si="6"/>
        <v>21</v>
      </c>
      <c r="E55" s="42" t="str">
        <f t="shared" si="2"/>
        <v>SEVILLA</v>
      </c>
      <c r="F55" s="42">
        <f t="shared" ref="F55:F65" si="9">LOOKUP(E55,$A$38:$A$65,$B$38:$B$65)</f>
        <v>115</v>
      </c>
      <c r="G55" s="42">
        <f t="shared" si="8"/>
        <v>125</v>
      </c>
    </row>
    <row r="56" spans="1:7" x14ac:dyDescent="0.25">
      <c r="A56" s="42" t="str">
        <f t="shared" si="3"/>
        <v>MELILLA</v>
      </c>
      <c r="B56" s="41">
        <f t="shared" si="4"/>
        <v>91</v>
      </c>
      <c r="C56" s="41">
        <f t="shared" si="5"/>
        <v>79</v>
      </c>
      <c r="D56" s="41">
        <f t="shared" si="6"/>
        <v>22</v>
      </c>
      <c r="E56" s="42" t="str">
        <f t="shared" si="2"/>
        <v>ALICANTE</v>
      </c>
      <c r="F56" s="42">
        <f t="shared" si="9"/>
        <v>108</v>
      </c>
      <c r="G56" s="42">
        <f t="shared" si="8"/>
        <v>87</v>
      </c>
    </row>
    <row r="57" spans="1:7" x14ac:dyDescent="0.25">
      <c r="A57" s="42" t="str">
        <f t="shared" si="3"/>
        <v>MOTRIL</v>
      </c>
      <c r="B57" s="41">
        <f t="shared" si="4"/>
        <v>31</v>
      </c>
      <c r="C57" s="41">
        <f t="shared" si="5"/>
        <v>37</v>
      </c>
      <c r="D57" s="41">
        <f t="shared" si="6"/>
        <v>27</v>
      </c>
      <c r="E57" s="42" t="str">
        <f t="shared" si="2"/>
        <v>FERROL-SAN CIBRAO</v>
      </c>
      <c r="F57" s="42">
        <f t="shared" si="9"/>
        <v>98</v>
      </c>
      <c r="G57" s="42">
        <f t="shared" si="8"/>
        <v>92</v>
      </c>
    </row>
    <row r="58" spans="1:7" x14ac:dyDescent="0.25">
      <c r="A58" s="42" t="str">
        <f t="shared" si="3"/>
        <v>PASAIA</v>
      </c>
      <c r="B58" s="41">
        <f t="shared" si="4"/>
        <v>63</v>
      </c>
      <c r="C58" s="41">
        <f t="shared" si="5"/>
        <v>103</v>
      </c>
      <c r="D58" s="41">
        <f t="shared" si="6"/>
        <v>26</v>
      </c>
      <c r="E58" s="42" t="str">
        <f t="shared" si="2"/>
        <v>MARIN Y RIA DE PONTEVEDRA</v>
      </c>
      <c r="F58" s="42">
        <f t="shared" si="9"/>
        <v>97</v>
      </c>
      <c r="G58" s="42">
        <f t="shared" si="8"/>
        <v>91</v>
      </c>
    </row>
    <row r="59" spans="1:7" x14ac:dyDescent="0.25">
      <c r="A59" s="42" t="str">
        <f t="shared" si="3"/>
        <v>SANTA CRUZ DE TENERIFE</v>
      </c>
      <c r="B59" s="41">
        <f t="shared" si="4"/>
        <v>1497</v>
      </c>
      <c r="C59" s="41">
        <f t="shared" si="5"/>
        <v>1519</v>
      </c>
      <c r="D59" s="41">
        <f t="shared" si="6"/>
        <v>2</v>
      </c>
      <c r="E59" s="42" t="str">
        <f t="shared" si="2"/>
        <v>MELILLA</v>
      </c>
      <c r="F59" s="42">
        <f t="shared" si="9"/>
        <v>91</v>
      </c>
      <c r="G59" s="42">
        <f t="shared" si="8"/>
        <v>79</v>
      </c>
    </row>
    <row r="60" spans="1:7" x14ac:dyDescent="0.25">
      <c r="A60" s="42" t="str">
        <f t="shared" si="3"/>
        <v>SANTANDER</v>
      </c>
      <c r="B60" s="41">
        <f t="shared" si="4"/>
        <v>123</v>
      </c>
      <c r="C60" s="41">
        <f t="shared" si="5"/>
        <v>131</v>
      </c>
      <c r="D60" s="41">
        <f t="shared" si="6"/>
        <v>16</v>
      </c>
      <c r="E60" s="42" t="str">
        <f t="shared" si="2"/>
        <v>GIJON</v>
      </c>
      <c r="F60" s="42">
        <f t="shared" si="9"/>
        <v>85</v>
      </c>
      <c r="G60" s="42">
        <f t="shared" si="8"/>
        <v>84</v>
      </c>
    </row>
    <row r="61" spans="1:7" x14ac:dyDescent="0.25">
      <c r="A61" s="42" t="str">
        <f t="shared" si="3"/>
        <v>SEVILLA</v>
      </c>
      <c r="B61" s="41">
        <f t="shared" si="4"/>
        <v>115</v>
      </c>
      <c r="C61" s="41">
        <f t="shared" si="5"/>
        <v>125</v>
      </c>
      <c r="D61" s="41">
        <f t="shared" si="6"/>
        <v>18</v>
      </c>
      <c r="E61" s="42" t="str">
        <f t="shared" si="2"/>
        <v>AVILES</v>
      </c>
      <c r="F61" s="42">
        <f t="shared" si="9"/>
        <v>77</v>
      </c>
      <c r="G61" s="42">
        <f t="shared" si="8"/>
        <v>76</v>
      </c>
    </row>
    <row r="62" spans="1:7" x14ac:dyDescent="0.25">
      <c r="A62" s="42" t="str">
        <f t="shared" si="3"/>
        <v>TARRAGONA</v>
      </c>
      <c r="B62" s="41">
        <f t="shared" si="4"/>
        <v>247</v>
      </c>
      <c r="C62" s="41">
        <f t="shared" si="5"/>
        <v>199</v>
      </c>
      <c r="D62" s="41">
        <f t="shared" si="6"/>
        <v>9</v>
      </c>
      <c r="E62" s="42" t="str">
        <f t="shared" si="2"/>
        <v>HUELVA</v>
      </c>
      <c r="F62" s="42">
        <f t="shared" si="9"/>
        <v>74</v>
      </c>
      <c r="G62" s="42">
        <f t="shared" si="8"/>
        <v>88</v>
      </c>
    </row>
    <row r="63" spans="1:7" x14ac:dyDescent="0.25">
      <c r="A63" s="42" t="str">
        <f t="shared" si="3"/>
        <v>VALENCIA</v>
      </c>
      <c r="B63" s="41">
        <f t="shared" si="4"/>
        <v>533</v>
      </c>
      <c r="C63" s="41">
        <f t="shared" si="5"/>
        <v>489</v>
      </c>
      <c r="D63" s="41">
        <f t="shared" si="6"/>
        <v>7</v>
      </c>
      <c r="E63" s="42" t="str">
        <f t="shared" si="2"/>
        <v>PASAIA</v>
      </c>
      <c r="F63" s="42">
        <f t="shared" si="9"/>
        <v>63</v>
      </c>
      <c r="G63" s="42">
        <f t="shared" si="8"/>
        <v>103</v>
      </c>
    </row>
    <row r="64" spans="1:7" x14ac:dyDescent="0.25">
      <c r="A64" s="42" t="str">
        <f t="shared" si="3"/>
        <v>VIGO</v>
      </c>
      <c r="B64" s="41">
        <f t="shared" si="4"/>
        <v>225</v>
      </c>
      <c r="C64" s="41">
        <f t="shared" si="5"/>
        <v>189</v>
      </c>
      <c r="D64" s="41">
        <f t="shared" si="6"/>
        <v>10</v>
      </c>
      <c r="E64" s="42" t="str">
        <f t="shared" si="2"/>
        <v>MOTRIL</v>
      </c>
      <c r="F64" s="42">
        <f t="shared" si="9"/>
        <v>31</v>
      </c>
      <c r="G64" s="42">
        <f t="shared" si="8"/>
        <v>37</v>
      </c>
    </row>
    <row r="65" spans="1:7" x14ac:dyDescent="0.25">
      <c r="A65" s="42" t="str">
        <f t="shared" si="3"/>
        <v>VILAGARCIA</v>
      </c>
      <c r="B65" s="41">
        <f t="shared" si="4"/>
        <v>27</v>
      </c>
      <c r="C65" s="41">
        <f t="shared" si="5"/>
        <v>30</v>
      </c>
      <c r="D65" s="41">
        <f t="shared" si="6"/>
        <v>28</v>
      </c>
      <c r="E65" s="42" t="str">
        <f t="shared" si="2"/>
        <v>VILAGARCIA</v>
      </c>
      <c r="F65" s="42">
        <f t="shared" si="9"/>
        <v>27</v>
      </c>
      <c r="G65" s="42">
        <f t="shared" si="8"/>
        <v>30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Enero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39171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1013251</v>
      </c>
      <c r="C7" s="9">
        <v>933354</v>
      </c>
      <c r="D7" s="9">
        <v>1013251</v>
      </c>
      <c r="E7" s="9">
        <v>933354</v>
      </c>
      <c r="F7" s="10">
        <f>((E7*100)/D7)-100</f>
        <v>-7.8852130419807196</v>
      </c>
      <c r="G7" s="1"/>
      <c r="H7" s="1"/>
      <c r="I7" s="1"/>
    </row>
    <row r="8" spans="1:12" x14ac:dyDescent="0.25">
      <c r="A8" s="11" t="s">
        <v>42</v>
      </c>
      <c r="B8" s="12">
        <v>953157</v>
      </c>
      <c r="C8" s="12">
        <v>1072984</v>
      </c>
      <c r="D8" s="12">
        <v>953157</v>
      </c>
      <c r="E8" s="12">
        <v>1072984</v>
      </c>
      <c r="F8" s="13">
        <f t="shared" ref="F8:F35" si="0">((E8*100)/D8)-100</f>
        <v>12.571591039041834</v>
      </c>
      <c r="G8" s="1"/>
      <c r="H8" s="1"/>
      <c r="I8" s="1"/>
    </row>
    <row r="9" spans="1:12" x14ac:dyDescent="0.25">
      <c r="A9" s="8" t="s">
        <v>43</v>
      </c>
      <c r="B9" s="9">
        <v>2021112</v>
      </c>
      <c r="C9" s="9">
        <v>2184756</v>
      </c>
      <c r="D9" s="9">
        <v>2021112</v>
      </c>
      <c r="E9" s="9">
        <v>2184756</v>
      </c>
      <c r="F9" s="10">
        <f t="shared" si="0"/>
        <v>8.0967309085295653</v>
      </c>
      <c r="G9" s="1"/>
      <c r="H9" s="1"/>
      <c r="I9" s="1"/>
    </row>
    <row r="10" spans="1:12" x14ac:dyDescent="0.25">
      <c r="A10" s="11" t="s">
        <v>44</v>
      </c>
      <c r="B10" s="12">
        <v>515354</v>
      </c>
      <c r="C10" s="12">
        <v>385949</v>
      </c>
      <c r="D10" s="12">
        <v>515354</v>
      </c>
      <c r="E10" s="12">
        <v>385949</v>
      </c>
      <c r="F10" s="13">
        <f t="shared" si="0"/>
        <v>-25.109924440287642</v>
      </c>
      <c r="G10" s="1"/>
      <c r="H10" s="1"/>
      <c r="I10" s="1"/>
    </row>
    <row r="11" spans="1:12" x14ac:dyDescent="0.25">
      <c r="A11" s="8" t="s">
        <v>45</v>
      </c>
      <c r="B11" s="9">
        <v>17577160</v>
      </c>
      <c r="C11" s="9">
        <v>19218538</v>
      </c>
      <c r="D11" s="9">
        <v>17577160</v>
      </c>
      <c r="E11" s="9">
        <v>19218538</v>
      </c>
      <c r="F11" s="10">
        <f t="shared" si="0"/>
        <v>9.3381297092362985</v>
      </c>
      <c r="G11" s="1"/>
      <c r="H11" s="1"/>
      <c r="I11" s="1"/>
    </row>
    <row r="12" spans="1:12" x14ac:dyDescent="0.25">
      <c r="A12" s="11" t="s">
        <v>46</v>
      </c>
      <c r="B12" s="12">
        <v>1406215</v>
      </c>
      <c r="C12" s="12">
        <v>1523728</v>
      </c>
      <c r="D12" s="12">
        <v>1406215</v>
      </c>
      <c r="E12" s="12">
        <v>1523728</v>
      </c>
      <c r="F12" s="13">
        <f t="shared" si="0"/>
        <v>8.3566879886788286</v>
      </c>
      <c r="G12" s="1"/>
      <c r="H12" s="1"/>
      <c r="I12" s="1"/>
    </row>
    <row r="13" spans="1:12" x14ac:dyDescent="0.25">
      <c r="A13" s="8" t="s">
        <v>47</v>
      </c>
      <c r="B13" s="9">
        <v>7190512</v>
      </c>
      <c r="C13" s="9">
        <v>7330035</v>
      </c>
      <c r="D13" s="9">
        <v>7190512</v>
      </c>
      <c r="E13" s="9">
        <v>7330035</v>
      </c>
      <c r="F13" s="10">
        <f t="shared" si="0"/>
        <v>1.9403764293836048</v>
      </c>
      <c r="G13" s="1"/>
      <c r="H13" s="1"/>
      <c r="I13" s="1"/>
    </row>
    <row r="14" spans="1:12" x14ac:dyDescent="0.25">
      <c r="A14" s="11" t="s">
        <v>48</v>
      </c>
      <c r="B14" s="12">
        <v>13642529</v>
      </c>
      <c r="C14" s="12">
        <v>14993744</v>
      </c>
      <c r="D14" s="12">
        <v>13642529</v>
      </c>
      <c r="E14" s="12">
        <v>14993744</v>
      </c>
      <c r="F14" s="13">
        <f t="shared" si="0"/>
        <v>9.9044319422007447</v>
      </c>
      <c r="G14" s="1"/>
      <c r="H14" s="1"/>
      <c r="I14" s="1"/>
    </row>
    <row r="15" spans="1:12" x14ac:dyDescent="0.25">
      <c r="A15" s="8" t="s">
        <v>49</v>
      </c>
      <c r="B15" s="9">
        <v>3502396</v>
      </c>
      <c r="C15" s="9">
        <v>3718218</v>
      </c>
      <c r="D15" s="9">
        <v>3502396</v>
      </c>
      <c r="E15" s="9">
        <v>3718218</v>
      </c>
      <c r="F15" s="10">
        <f t="shared" si="0"/>
        <v>6.1621244428100113</v>
      </c>
      <c r="G15" s="1"/>
      <c r="H15" s="1"/>
      <c r="I15" s="1"/>
    </row>
    <row r="16" spans="1:12" x14ac:dyDescent="0.25">
      <c r="A16" s="11" t="s">
        <v>50</v>
      </c>
      <c r="B16" s="12">
        <v>2705347</v>
      </c>
      <c r="C16" s="12">
        <v>1853241</v>
      </c>
      <c r="D16" s="12">
        <v>2705347</v>
      </c>
      <c r="E16" s="12">
        <v>1853241</v>
      </c>
      <c r="F16" s="13">
        <f t="shared" si="0"/>
        <v>-31.497105546903967</v>
      </c>
      <c r="G16" s="1"/>
      <c r="H16" s="1"/>
      <c r="I16" s="1"/>
    </row>
    <row r="17" spans="1:9" x14ac:dyDescent="0.25">
      <c r="A17" s="8" t="s">
        <v>51</v>
      </c>
      <c r="B17" s="9">
        <v>831427</v>
      </c>
      <c r="C17" s="9">
        <v>1244679</v>
      </c>
      <c r="D17" s="9">
        <v>831427</v>
      </c>
      <c r="E17" s="9">
        <v>1244679</v>
      </c>
      <c r="F17" s="10">
        <f t="shared" si="0"/>
        <v>49.703942739410678</v>
      </c>
      <c r="G17" s="1"/>
      <c r="H17" s="1"/>
      <c r="I17" s="1"/>
    </row>
    <row r="18" spans="1:9" x14ac:dyDescent="0.25">
      <c r="A18" s="11" t="s">
        <v>52</v>
      </c>
      <c r="B18" s="12">
        <v>4188833</v>
      </c>
      <c r="C18" s="12">
        <v>5610147</v>
      </c>
      <c r="D18" s="12">
        <v>4188833</v>
      </c>
      <c r="E18" s="12">
        <v>5610147</v>
      </c>
      <c r="F18" s="13">
        <f t="shared" si="0"/>
        <v>33.931025657981593</v>
      </c>
      <c r="G18" s="1"/>
      <c r="H18" s="1"/>
      <c r="I18" s="1"/>
    </row>
    <row r="19" spans="1:9" x14ac:dyDescent="0.25">
      <c r="A19" s="8" t="s">
        <v>53</v>
      </c>
      <c r="B19" s="9">
        <v>770846</v>
      </c>
      <c r="C19" s="9">
        <v>688937</v>
      </c>
      <c r="D19" s="9">
        <v>770846</v>
      </c>
      <c r="E19" s="9">
        <v>688937</v>
      </c>
      <c r="F19" s="10">
        <f t="shared" si="0"/>
        <v>-10.625857823741711</v>
      </c>
      <c r="G19" s="1"/>
      <c r="H19" s="1"/>
      <c r="I19" s="1"/>
    </row>
    <row r="20" spans="1:9" x14ac:dyDescent="0.25">
      <c r="A20" s="11" t="s">
        <v>54</v>
      </c>
      <c r="B20" s="12">
        <v>1462013</v>
      </c>
      <c r="C20" s="12">
        <v>1051116</v>
      </c>
      <c r="D20" s="12">
        <v>1462013</v>
      </c>
      <c r="E20" s="12">
        <v>1051116</v>
      </c>
      <c r="F20" s="13">
        <f t="shared" si="0"/>
        <v>-28.104880052366155</v>
      </c>
      <c r="G20" s="1"/>
      <c r="H20" s="1"/>
      <c r="I20" s="1"/>
    </row>
    <row r="21" spans="1:9" x14ac:dyDescent="0.25">
      <c r="A21" s="8" t="s">
        <v>55</v>
      </c>
      <c r="B21" s="9">
        <v>1223987</v>
      </c>
      <c r="C21" s="9">
        <v>1288559</v>
      </c>
      <c r="D21" s="9">
        <v>1223987</v>
      </c>
      <c r="E21" s="9">
        <v>1288559</v>
      </c>
      <c r="F21" s="10">
        <f t="shared" si="0"/>
        <v>5.2755462272066609</v>
      </c>
      <c r="G21" s="1"/>
      <c r="H21" s="1"/>
      <c r="I21" s="1"/>
    </row>
    <row r="22" spans="1:9" x14ac:dyDescent="0.25">
      <c r="A22" s="11" t="s">
        <v>56</v>
      </c>
      <c r="B22" s="12">
        <v>11293605</v>
      </c>
      <c r="C22" s="12">
        <v>11353672</v>
      </c>
      <c r="D22" s="12">
        <v>11293605</v>
      </c>
      <c r="E22" s="12">
        <v>11353672</v>
      </c>
      <c r="F22" s="13">
        <f t="shared" si="0"/>
        <v>0.53186737095904846</v>
      </c>
      <c r="G22" s="1"/>
      <c r="H22" s="1"/>
      <c r="I22" s="1"/>
    </row>
    <row r="23" spans="1:9" x14ac:dyDescent="0.25">
      <c r="A23" s="8" t="s">
        <v>57</v>
      </c>
      <c r="B23" s="9">
        <v>1993416</v>
      </c>
      <c r="C23" s="9">
        <v>2744460</v>
      </c>
      <c r="D23" s="9">
        <v>1993416</v>
      </c>
      <c r="E23" s="9">
        <v>2744460</v>
      </c>
      <c r="F23" s="10">
        <f t="shared" si="0"/>
        <v>37.676230149652667</v>
      </c>
      <c r="G23" s="1"/>
      <c r="H23" s="1"/>
      <c r="I23" s="1"/>
    </row>
    <row r="24" spans="1:9" x14ac:dyDescent="0.25">
      <c r="A24" s="11" t="s">
        <v>58</v>
      </c>
      <c r="B24" s="12">
        <v>242289</v>
      </c>
      <c r="C24" s="12">
        <v>268264</v>
      </c>
      <c r="D24" s="12">
        <v>242289</v>
      </c>
      <c r="E24" s="12">
        <v>268264</v>
      </c>
      <c r="F24" s="13">
        <f t="shared" si="0"/>
        <v>10.720668292823859</v>
      </c>
      <c r="G24" s="1"/>
      <c r="H24" s="1"/>
      <c r="I24" s="1"/>
    </row>
    <row r="25" spans="1:9" x14ac:dyDescent="0.25">
      <c r="A25" s="8" t="s">
        <v>59</v>
      </c>
      <c r="B25" s="9">
        <v>772255</v>
      </c>
      <c r="C25" s="9">
        <v>1118316</v>
      </c>
      <c r="D25" s="9">
        <v>772255</v>
      </c>
      <c r="E25" s="9">
        <v>1118316</v>
      </c>
      <c r="F25" s="10">
        <f t="shared" si="0"/>
        <v>44.811752594674033</v>
      </c>
      <c r="G25" s="1"/>
      <c r="H25" s="1"/>
      <c r="I25" s="1"/>
    </row>
    <row r="26" spans="1:9" x14ac:dyDescent="0.25">
      <c r="A26" s="11" t="s">
        <v>60</v>
      </c>
      <c r="B26" s="12">
        <v>286401</v>
      </c>
      <c r="C26" s="12">
        <v>292681</v>
      </c>
      <c r="D26" s="12">
        <v>286401</v>
      </c>
      <c r="E26" s="12">
        <v>292681</v>
      </c>
      <c r="F26" s="13">
        <f t="shared" si="0"/>
        <v>2.1927297739882192</v>
      </c>
      <c r="G26" s="1"/>
      <c r="H26" s="1"/>
      <c r="I26" s="1"/>
    </row>
    <row r="27" spans="1:9" x14ac:dyDescent="0.25">
      <c r="A27" s="8" t="s">
        <v>61</v>
      </c>
      <c r="B27" s="9">
        <v>583736</v>
      </c>
      <c r="C27" s="9">
        <v>429159</v>
      </c>
      <c r="D27" s="9">
        <v>583736</v>
      </c>
      <c r="E27" s="9">
        <v>429159</v>
      </c>
      <c r="F27" s="10">
        <f t="shared" si="0"/>
        <v>-26.480635081612235</v>
      </c>
      <c r="G27" s="1"/>
      <c r="H27" s="1"/>
      <c r="I27" s="1"/>
    </row>
    <row r="28" spans="1:9" x14ac:dyDescent="0.25">
      <c r="A28" s="11" t="s">
        <v>62</v>
      </c>
      <c r="B28" s="12">
        <v>11947729</v>
      </c>
      <c r="C28" s="12">
        <v>14012420</v>
      </c>
      <c r="D28" s="12">
        <v>11947729</v>
      </c>
      <c r="E28" s="12">
        <v>14012420</v>
      </c>
      <c r="F28" s="13">
        <f t="shared" si="0"/>
        <v>17.281033073314603</v>
      </c>
      <c r="G28" s="1"/>
      <c r="H28" s="1"/>
      <c r="I28" s="1"/>
    </row>
    <row r="29" spans="1:9" x14ac:dyDescent="0.25">
      <c r="A29" s="8" t="s">
        <v>63</v>
      </c>
      <c r="B29" s="9">
        <v>1723646</v>
      </c>
      <c r="C29" s="9">
        <v>1665818</v>
      </c>
      <c r="D29" s="9">
        <v>1723646</v>
      </c>
      <c r="E29" s="9">
        <v>1665818</v>
      </c>
      <c r="F29" s="10">
        <f t="shared" si="0"/>
        <v>-3.3549812432483179</v>
      </c>
      <c r="G29" s="1"/>
      <c r="H29" s="1"/>
      <c r="I29" s="1"/>
    </row>
    <row r="30" spans="1:9" x14ac:dyDescent="0.25">
      <c r="A30" s="11" t="s">
        <v>64</v>
      </c>
      <c r="B30" s="12">
        <v>471852</v>
      </c>
      <c r="C30" s="12">
        <v>425819</v>
      </c>
      <c r="D30" s="12">
        <v>471852</v>
      </c>
      <c r="E30" s="12">
        <v>425819</v>
      </c>
      <c r="F30" s="13">
        <f t="shared" si="0"/>
        <v>-9.7558132634809169</v>
      </c>
      <c r="G30" s="1"/>
      <c r="H30" s="1"/>
      <c r="I30" s="1"/>
    </row>
    <row r="31" spans="1:9" x14ac:dyDescent="0.25">
      <c r="A31" s="8" t="s">
        <v>65</v>
      </c>
      <c r="B31" s="9">
        <v>3109561</v>
      </c>
      <c r="C31" s="9">
        <v>3659957</v>
      </c>
      <c r="D31" s="9">
        <v>3109561</v>
      </c>
      <c r="E31" s="9">
        <v>3659957</v>
      </c>
      <c r="F31" s="10">
        <f t="shared" si="0"/>
        <v>17.700119084333764</v>
      </c>
      <c r="G31" s="1"/>
      <c r="H31" s="1"/>
      <c r="I31" s="1"/>
    </row>
    <row r="32" spans="1:9" x14ac:dyDescent="0.25">
      <c r="A32" s="11" t="s">
        <v>66</v>
      </c>
      <c r="B32" s="12">
        <v>9287630</v>
      </c>
      <c r="C32" s="12">
        <v>10675743</v>
      </c>
      <c r="D32" s="12">
        <v>9287630</v>
      </c>
      <c r="E32" s="12">
        <v>10675743</v>
      </c>
      <c r="F32" s="13">
        <f t="shared" si="0"/>
        <v>14.945825791940464</v>
      </c>
      <c r="G32" s="1"/>
      <c r="H32" s="1"/>
      <c r="I32" s="1"/>
    </row>
    <row r="33" spans="1:9" x14ac:dyDescent="0.25">
      <c r="A33" s="8" t="s">
        <v>67</v>
      </c>
      <c r="B33" s="9">
        <v>2283909</v>
      </c>
      <c r="C33" s="9">
        <v>2639976</v>
      </c>
      <c r="D33" s="9">
        <v>2283909</v>
      </c>
      <c r="E33" s="9">
        <v>2639976</v>
      </c>
      <c r="F33" s="10">
        <f t="shared" si="0"/>
        <v>15.590244620078991</v>
      </c>
      <c r="G33" s="1"/>
      <c r="H33" s="1"/>
      <c r="I33" s="1"/>
    </row>
    <row r="34" spans="1:9" x14ac:dyDescent="0.25">
      <c r="A34" s="11" t="s">
        <v>68</v>
      </c>
      <c r="B34" s="12">
        <v>155477</v>
      </c>
      <c r="C34" s="12">
        <v>148446</v>
      </c>
      <c r="D34" s="12">
        <v>155477</v>
      </c>
      <c r="E34" s="12">
        <v>148446</v>
      </c>
      <c r="F34" s="13">
        <f t="shared" si="0"/>
        <v>-4.5222122886343357</v>
      </c>
      <c r="G34" s="1"/>
      <c r="H34" s="1"/>
      <c r="I34" s="1"/>
    </row>
    <row r="35" spans="1:9" x14ac:dyDescent="0.25">
      <c r="A35" s="14" t="s">
        <v>69</v>
      </c>
      <c r="B35" s="15">
        <f>SUM(B7:B34)</f>
        <v>103155645</v>
      </c>
      <c r="C35" s="15">
        <f t="shared" ref="C35:E35" si="1">SUM(C7:C34)</f>
        <v>112532716</v>
      </c>
      <c r="D35" s="15">
        <f t="shared" si="1"/>
        <v>103155645</v>
      </c>
      <c r="E35" s="15">
        <f t="shared" si="1"/>
        <v>112532716</v>
      </c>
      <c r="F35" s="16">
        <f t="shared" si="0"/>
        <v>9.0902160516760802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933354</v>
      </c>
      <c r="C38" s="41">
        <f>D7</f>
        <v>1013251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19218538</v>
      </c>
      <c r="G38" s="42">
        <f>LOOKUP(E38,$A$38:$A$65,$C$38:$C$65)</f>
        <v>17577160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1072984</v>
      </c>
      <c r="C39" s="41">
        <f t="shared" ref="C39:C65" si="5">D8</f>
        <v>953157</v>
      </c>
      <c r="D39" s="41">
        <f t="shared" ref="D39:D65" si="6">_xlfn.RANK.EQ(B39,$B$38:$B$65)+COUNTIF($B$38:$B$65,B39)-1</f>
        <v>19</v>
      </c>
      <c r="E39" s="42" t="str">
        <f t="shared" si="2"/>
        <v>BARCELONA</v>
      </c>
      <c r="F39" s="42">
        <f t="shared" ref="F39:F54" si="7">LOOKUP(E39,$A$38:$A$65,$B$38:$B$65)</f>
        <v>14993744</v>
      </c>
      <c r="G39" s="42">
        <f t="shared" ref="G39:G65" si="8">LOOKUP(E39,$A$38:$A$65,$C$38:$C$65)</f>
        <v>13642529</v>
      </c>
    </row>
    <row r="40" spans="1:9" x14ac:dyDescent="0.25">
      <c r="A40" s="42" t="str">
        <f t="shared" si="3"/>
        <v>ALMERIA</v>
      </c>
      <c r="B40" s="41">
        <f t="shared" si="4"/>
        <v>2184756</v>
      </c>
      <c r="C40" s="41">
        <f t="shared" si="5"/>
        <v>2021112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14012420</v>
      </c>
      <c r="G40" s="42">
        <f t="shared" si="8"/>
        <v>11947729</v>
      </c>
    </row>
    <row r="41" spans="1:9" x14ac:dyDescent="0.25">
      <c r="A41" s="42" t="str">
        <f t="shared" si="3"/>
        <v>AVILES</v>
      </c>
      <c r="B41" s="41">
        <f t="shared" si="4"/>
        <v>385949</v>
      </c>
      <c r="C41" s="41">
        <f t="shared" si="5"/>
        <v>515354</v>
      </c>
      <c r="D41" s="41">
        <f t="shared" si="6"/>
        <v>25</v>
      </c>
      <c r="E41" s="42" t="str">
        <f t="shared" si="2"/>
        <v>LAS PALMAS</v>
      </c>
      <c r="F41" s="42">
        <f t="shared" si="7"/>
        <v>11353672</v>
      </c>
      <c r="G41" s="42">
        <f t="shared" si="8"/>
        <v>11293605</v>
      </c>
    </row>
    <row r="42" spans="1:9" x14ac:dyDescent="0.25">
      <c r="A42" s="42" t="str">
        <f t="shared" si="3"/>
        <v>BAHIA DE ALGECIRAS</v>
      </c>
      <c r="B42" s="41">
        <f t="shared" si="4"/>
        <v>19218538</v>
      </c>
      <c r="C42" s="41">
        <f t="shared" si="5"/>
        <v>17577160</v>
      </c>
      <c r="D42" s="41">
        <f t="shared" si="6"/>
        <v>1</v>
      </c>
      <c r="E42" s="42" t="str">
        <f t="shared" si="2"/>
        <v>VALENCIA</v>
      </c>
      <c r="F42" s="42">
        <f t="shared" si="7"/>
        <v>10675743</v>
      </c>
      <c r="G42" s="42">
        <f t="shared" si="8"/>
        <v>9287630</v>
      </c>
    </row>
    <row r="43" spans="1:9" x14ac:dyDescent="0.25">
      <c r="A43" s="42" t="str">
        <f t="shared" si="3"/>
        <v>BAHIA DE CADIZ</v>
      </c>
      <c r="B43" s="41">
        <f t="shared" si="4"/>
        <v>1523728</v>
      </c>
      <c r="C43" s="41">
        <f t="shared" si="5"/>
        <v>1406215</v>
      </c>
      <c r="D43" s="41">
        <f t="shared" si="6"/>
        <v>15</v>
      </c>
      <c r="E43" s="42" t="str">
        <f t="shared" si="2"/>
        <v>BALEARES</v>
      </c>
      <c r="F43" s="42">
        <f t="shared" si="7"/>
        <v>7330035</v>
      </c>
      <c r="G43" s="42">
        <f t="shared" si="8"/>
        <v>7190512</v>
      </c>
    </row>
    <row r="44" spans="1:9" x14ac:dyDescent="0.25">
      <c r="A44" s="42" t="str">
        <f t="shared" si="3"/>
        <v>BALEARES</v>
      </c>
      <c r="B44" s="41">
        <f t="shared" si="4"/>
        <v>7330035</v>
      </c>
      <c r="C44" s="41">
        <f t="shared" si="5"/>
        <v>7190512</v>
      </c>
      <c r="D44" s="41">
        <f t="shared" si="6"/>
        <v>6</v>
      </c>
      <c r="E44" s="42" t="str">
        <f t="shared" si="2"/>
        <v>CEUTA</v>
      </c>
      <c r="F44" s="42">
        <f t="shared" si="7"/>
        <v>5610147</v>
      </c>
      <c r="G44" s="42">
        <f t="shared" si="8"/>
        <v>4188833</v>
      </c>
    </row>
    <row r="45" spans="1:9" x14ac:dyDescent="0.25">
      <c r="A45" s="42" t="str">
        <f t="shared" si="3"/>
        <v>BARCELONA</v>
      </c>
      <c r="B45" s="41">
        <f t="shared" si="4"/>
        <v>14993744</v>
      </c>
      <c r="C45" s="41">
        <f t="shared" si="5"/>
        <v>13642529</v>
      </c>
      <c r="D45" s="41">
        <f t="shared" si="6"/>
        <v>2</v>
      </c>
      <c r="E45" s="42" t="str">
        <f t="shared" si="2"/>
        <v>BILBAO</v>
      </c>
      <c r="F45" s="42">
        <f t="shared" si="7"/>
        <v>3718218</v>
      </c>
      <c r="G45" s="42">
        <f t="shared" si="8"/>
        <v>3502396</v>
      </c>
    </row>
    <row r="46" spans="1:9" x14ac:dyDescent="0.25">
      <c r="A46" s="42" t="str">
        <f t="shared" si="3"/>
        <v>BILBAO</v>
      </c>
      <c r="B46" s="41">
        <f t="shared" si="4"/>
        <v>3718218</v>
      </c>
      <c r="C46" s="41">
        <f t="shared" si="5"/>
        <v>3502396</v>
      </c>
      <c r="D46" s="41">
        <f t="shared" si="6"/>
        <v>8</v>
      </c>
      <c r="E46" s="42" t="str">
        <f t="shared" si="2"/>
        <v>TARRAGONA</v>
      </c>
      <c r="F46" s="42">
        <f t="shared" si="7"/>
        <v>3659957</v>
      </c>
      <c r="G46" s="42">
        <f t="shared" si="8"/>
        <v>3109561</v>
      </c>
    </row>
    <row r="47" spans="1:9" x14ac:dyDescent="0.25">
      <c r="A47" s="42" t="str">
        <f t="shared" si="3"/>
        <v>CARTAGENA</v>
      </c>
      <c r="B47" s="41">
        <f t="shared" si="4"/>
        <v>1853241</v>
      </c>
      <c r="C47" s="41">
        <f t="shared" si="5"/>
        <v>2705347</v>
      </c>
      <c r="D47" s="41">
        <f t="shared" si="6"/>
        <v>13</v>
      </c>
      <c r="E47" s="42" t="str">
        <f t="shared" si="2"/>
        <v>MALAGA</v>
      </c>
      <c r="F47" s="42">
        <f t="shared" si="7"/>
        <v>2744460</v>
      </c>
      <c r="G47" s="42">
        <f t="shared" si="8"/>
        <v>1993416</v>
      </c>
    </row>
    <row r="48" spans="1:9" x14ac:dyDescent="0.25">
      <c r="A48" s="42" t="str">
        <f t="shared" si="3"/>
        <v>CASTELLON</v>
      </c>
      <c r="B48" s="41">
        <f t="shared" si="4"/>
        <v>1244679</v>
      </c>
      <c r="C48" s="41">
        <f t="shared" si="5"/>
        <v>831427</v>
      </c>
      <c r="D48" s="41">
        <f t="shared" si="6"/>
        <v>17</v>
      </c>
      <c r="E48" s="42" t="str">
        <f t="shared" si="2"/>
        <v>VIGO</v>
      </c>
      <c r="F48" s="42">
        <f t="shared" si="7"/>
        <v>2639976</v>
      </c>
      <c r="G48" s="42">
        <f t="shared" si="8"/>
        <v>2283909</v>
      </c>
    </row>
    <row r="49" spans="1:7" x14ac:dyDescent="0.25">
      <c r="A49" s="42" t="str">
        <f t="shared" si="3"/>
        <v>CEUTA</v>
      </c>
      <c r="B49" s="41">
        <f t="shared" si="4"/>
        <v>5610147</v>
      </c>
      <c r="C49" s="41">
        <f t="shared" si="5"/>
        <v>4188833</v>
      </c>
      <c r="D49" s="41">
        <f t="shared" si="6"/>
        <v>7</v>
      </c>
      <c r="E49" s="42" t="str">
        <f t="shared" si="2"/>
        <v>ALMERIA</v>
      </c>
      <c r="F49" s="42">
        <f t="shared" si="7"/>
        <v>2184756</v>
      </c>
      <c r="G49" s="42">
        <f t="shared" si="8"/>
        <v>2021112</v>
      </c>
    </row>
    <row r="50" spans="1:7" x14ac:dyDescent="0.25">
      <c r="A50" s="42" t="str">
        <f t="shared" si="3"/>
        <v>FERROL-SAN CIBRAO</v>
      </c>
      <c r="B50" s="41">
        <f t="shared" si="4"/>
        <v>688937</v>
      </c>
      <c r="C50" s="41">
        <f t="shared" si="5"/>
        <v>770846</v>
      </c>
      <c r="D50" s="41">
        <f t="shared" si="6"/>
        <v>22</v>
      </c>
      <c r="E50" s="42" t="str">
        <f t="shared" si="2"/>
        <v>CARTAGENA</v>
      </c>
      <c r="F50" s="42">
        <f t="shared" si="7"/>
        <v>1853241</v>
      </c>
      <c r="G50" s="42">
        <f t="shared" si="8"/>
        <v>2705347</v>
      </c>
    </row>
    <row r="51" spans="1:7" x14ac:dyDescent="0.25">
      <c r="A51" s="42" t="str">
        <f t="shared" si="3"/>
        <v>GIJON</v>
      </c>
      <c r="B51" s="41">
        <f t="shared" si="4"/>
        <v>1051116</v>
      </c>
      <c r="C51" s="41">
        <f t="shared" si="5"/>
        <v>1462013</v>
      </c>
      <c r="D51" s="41">
        <f t="shared" si="6"/>
        <v>20</v>
      </c>
      <c r="E51" s="42" t="str">
        <f t="shared" si="2"/>
        <v>SANTANDER</v>
      </c>
      <c r="F51" s="42">
        <f t="shared" si="7"/>
        <v>1665818</v>
      </c>
      <c r="G51" s="42">
        <f t="shared" si="8"/>
        <v>1723646</v>
      </c>
    </row>
    <row r="52" spans="1:7" x14ac:dyDescent="0.25">
      <c r="A52" s="42" t="str">
        <f t="shared" si="3"/>
        <v>HUELVA</v>
      </c>
      <c r="B52" s="41">
        <f t="shared" si="4"/>
        <v>1288559</v>
      </c>
      <c r="C52" s="41">
        <f t="shared" si="5"/>
        <v>1223987</v>
      </c>
      <c r="D52" s="41">
        <f t="shared" si="6"/>
        <v>16</v>
      </c>
      <c r="E52" s="42" t="str">
        <f t="shared" si="2"/>
        <v>BAHIA DE CADIZ</v>
      </c>
      <c r="F52" s="42">
        <f t="shared" si="7"/>
        <v>1523728</v>
      </c>
      <c r="G52" s="42">
        <f t="shared" si="8"/>
        <v>1406215</v>
      </c>
    </row>
    <row r="53" spans="1:7" x14ac:dyDescent="0.25">
      <c r="A53" s="42" t="str">
        <f t="shared" si="3"/>
        <v>LAS PALMAS</v>
      </c>
      <c r="B53" s="41">
        <f t="shared" si="4"/>
        <v>11353672</v>
      </c>
      <c r="C53" s="41">
        <f t="shared" si="5"/>
        <v>11293605</v>
      </c>
      <c r="D53" s="41">
        <f t="shared" si="6"/>
        <v>4</v>
      </c>
      <c r="E53" s="42" t="str">
        <f t="shared" si="2"/>
        <v>HUELVA</v>
      </c>
      <c r="F53" s="42">
        <f t="shared" si="7"/>
        <v>1288559</v>
      </c>
      <c r="G53" s="42">
        <f t="shared" si="8"/>
        <v>1223987</v>
      </c>
    </row>
    <row r="54" spans="1:7" x14ac:dyDescent="0.25">
      <c r="A54" s="42" t="str">
        <f t="shared" si="3"/>
        <v>MALAGA</v>
      </c>
      <c r="B54" s="41">
        <f t="shared" si="4"/>
        <v>2744460</v>
      </c>
      <c r="C54" s="41">
        <f t="shared" si="5"/>
        <v>1993416</v>
      </c>
      <c r="D54" s="41">
        <f t="shared" si="6"/>
        <v>10</v>
      </c>
      <c r="E54" s="42" t="str">
        <f t="shared" si="2"/>
        <v>CASTELLON</v>
      </c>
      <c r="F54" s="42">
        <f t="shared" si="7"/>
        <v>1244679</v>
      </c>
      <c r="G54" s="42">
        <f t="shared" si="8"/>
        <v>831427</v>
      </c>
    </row>
    <row r="55" spans="1:7" x14ac:dyDescent="0.25">
      <c r="A55" s="42" t="str">
        <f t="shared" si="3"/>
        <v>MARIN Y RIA DE PONTEVEDRA</v>
      </c>
      <c r="B55" s="41">
        <f t="shared" si="4"/>
        <v>268264</v>
      </c>
      <c r="C55" s="41">
        <f t="shared" si="5"/>
        <v>242289</v>
      </c>
      <c r="D55" s="41">
        <f t="shared" si="6"/>
        <v>27</v>
      </c>
      <c r="E55" s="42" t="str">
        <f t="shared" si="2"/>
        <v>MELILLA</v>
      </c>
      <c r="F55" s="42">
        <f t="shared" ref="F55:F65" si="9">LOOKUP(E55,$A$38:$A$65,$B$38:$B$65)</f>
        <v>1118316</v>
      </c>
      <c r="G55" s="42">
        <f t="shared" si="8"/>
        <v>772255</v>
      </c>
    </row>
    <row r="56" spans="1:7" x14ac:dyDescent="0.25">
      <c r="A56" s="42" t="str">
        <f t="shared" si="3"/>
        <v>MELILLA</v>
      </c>
      <c r="B56" s="41">
        <f t="shared" si="4"/>
        <v>1118316</v>
      </c>
      <c r="C56" s="41">
        <f t="shared" si="5"/>
        <v>772255</v>
      </c>
      <c r="D56" s="41">
        <f t="shared" si="6"/>
        <v>18</v>
      </c>
      <c r="E56" s="42" t="str">
        <f t="shared" si="2"/>
        <v>ALICANTE</v>
      </c>
      <c r="F56" s="42">
        <f t="shared" si="9"/>
        <v>1072984</v>
      </c>
      <c r="G56" s="42">
        <f t="shared" si="8"/>
        <v>953157</v>
      </c>
    </row>
    <row r="57" spans="1:7" x14ac:dyDescent="0.25">
      <c r="A57" s="42" t="str">
        <f t="shared" si="3"/>
        <v>MOTRIL</v>
      </c>
      <c r="B57" s="41">
        <f t="shared" si="4"/>
        <v>292681</v>
      </c>
      <c r="C57" s="41">
        <f t="shared" si="5"/>
        <v>286401</v>
      </c>
      <c r="D57" s="41">
        <f t="shared" si="6"/>
        <v>26</v>
      </c>
      <c r="E57" s="42" t="str">
        <f t="shared" si="2"/>
        <v>GIJON</v>
      </c>
      <c r="F57" s="42">
        <f t="shared" si="9"/>
        <v>1051116</v>
      </c>
      <c r="G57" s="42">
        <f t="shared" si="8"/>
        <v>1462013</v>
      </c>
    </row>
    <row r="58" spans="1:7" x14ac:dyDescent="0.25">
      <c r="A58" s="42" t="str">
        <f t="shared" si="3"/>
        <v>PASAIA</v>
      </c>
      <c r="B58" s="41">
        <f t="shared" si="4"/>
        <v>429159</v>
      </c>
      <c r="C58" s="41">
        <f t="shared" si="5"/>
        <v>583736</v>
      </c>
      <c r="D58" s="41">
        <f t="shared" si="6"/>
        <v>23</v>
      </c>
      <c r="E58" s="42" t="str">
        <f t="shared" si="2"/>
        <v>A CORUÑA</v>
      </c>
      <c r="F58" s="42">
        <f t="shared" si="9"/>
        <v>933354</v>
      </c>
      <c r="G58" s="42">
        <f t="shared" si="8"/>
        <v>1013251</v>
      </c>
    </row>
    <row r="59" spans="1:7" x14ac:dyDescent="0.25">
      <c r="A59" s="42" t="str">
        <f t="shared" si="3"/>
        <v>SANTA CRUZ DE TENERIFE</v>
      </c>
      <c r="B59" s="41">
        <f t="shared" si="4"/>
        <v>14012420</v>
      </c>
      <c r="C59" s="41">
        <f t="shared" si="5"/>
        <v>11947729</v>
      </c>
      <c r="D59" s="41">
        <f t="shared" si="6"/>
        <v>3</v>
      </c>
      <c r="E59" s="42" t="str">
        <f t="shared" si="2"/>
        <v>FERROL-SAN CIBRAO</v>
      </c>
      <c r="F59" s="42">
        <f t="shared" si="9"/>
        <v>688937</v>
      </c>
      <c r="G59" s="42">
        <f t="shared" si="8"/>
        <v>770846</v>
      </c>
    </row>
    <row r="60" spans="1:7" x14ac:dyDescent="0.25">
      <c r="A60" s="42" t="str">
        <f t="shared" si="3"/>
        <v>SANTANDER</v>
      </c>
      <c r="B60" s="41">
        <f t="shared" si="4"/>
        <v>1665818</v>
      </c>
      <c r="C60" s="41">
        <f t="shared" si="5"/>
        <v>1723646</v>
      </c>
      <c r="D60" s="41">
        <f t="shared" si="6"/>
        <v>14</v>
      </c>
      <c r="E60" s="42" t="str">
        <f t="shared" si="2"/>
        <v>PASAIA</v>
      </c>
      <c r="F60" s="42">
        <f t="shared" si="9"/>
        <v>429159</v>
      </c>
      <c r="G60" s="42">
        <f t="shared" si="8"/>
        <v>583736</v>
      </c>
    </row>
    <row r="61" spans="1:7" x14ac:dyDescent="0.25">
      <c r="A61" s="42" t="str">
        <f t="shared" si="3"/>
        <v>SEVILLA</v>
      </c>
      <c r="B61" s="41">
        <f t="shared" si="4"/>
        <v>425819</v>
      </c>
      <c r="C61" s="41">
        <f t="shared" si="5"/>
        <v>471852</v>
      </c>
      <c r="D61" s="41">
        <f t="shared" si="6"/>
        <v>24</v>
      </c>
      <c r="E61" s="42" t="str">
        <f t="shared" si="2"/>
        <v>SEVILLA</v>
      </c>
      <c r="F61" s="42">
        <f t="shared" si="9"/>
        <v>425819</v>
      </c>
      <c r="G61" s="42">
        <f t="shared" si="8"/>
        <v>471852</v>
      </c>
    </row>
    <row r="62" spans="1:7" x14ac:dyDescent="0.25">
      <c r="A62" s="42" t="str">
        <f t="shared" si="3"/>
        <v>TARRAGONA</v>
      </c>
      <c r="B62" s="41">
        <f t="shared" si="4"/>
        <v>3659957</v>
      </c>
      <c r="C62" s="41">
        <f t="shared" si="5"/>
        <v>3109561</v>
      </c>
      <c r="D62" s="41">
        <f t="shared" si="6"/>
        <v>9</v>
      </c>
      <c r="E62" s="42" t="str">
        <f t="shared" si="2"/>
        <v>AVILES</v>
      </c>
      <c r="F62" s="42">
        <f t="shared" si="9"/>
        <v>385949</v>
      </c>
      <c r="G62" s="42">
        <f t="shared" si="8"/>
        <v>515354</v>
      </c>
    </row>
    <row r="63" spans="1:7" x14ac:dyDescent="0.25">
      <c r="A63" s="42" t="str">
        <f t="shared" si="3"/>
        <v>VALENCIA</v>
      </c>
      <c r="B63" s="41">
        <f t="shared" si="4"/>
        <v>10675743</v>
      </c>
      <c r="C63" s="41">
        <f t="shared" si="5"/>
        <v>9287630</v>
      </c>
      <c r="D63" s="41">
        <f t="shared" si="6"/>
        <v>5</v>
      </c>
      <c r="E63" s="42" t="str">
        <f t="shared" si="2"/>
        <v>MOTRIL</v>
      </c>
      <c r="F63" s="42">
        <f t="shared" si="9"/>
        <v>292681</v>
      </c>
      <c r="G63" s="42">
        <f t="shared" si="8"/>
        <v>286401</v>
      </c>
    </row>
    <row r="64" spans="1:7" x14ac:dyDescent="0.25">
      <c r="A64" s="42" t="str">
        <f t="shared" si="3"/>
        <v>VIGO</v>
      </c>
      <c r="B64" s="41">
        <f t="shared" si="4"/>
        <v>2639976</v>
      </c>
      <c r="C64" s="41">
        <f t="shared" si="5"/>
        <v>2283909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268264</v>
      </c>
      <c r="G64" s="42">
        <f t="shared" si="8"/>
        <v>242289</v>
      </c>
    </row>
    <row r="65" spans="1:7" x14ac:dyDescent="0.25">
      <c r="A65" s="42" t="str">
        <f t="shared" si="3"/>
        <v>VILAGARCIA</v>
      </c>
      <c r="B65" s="41">
        <f t="shared" si="4"/>
        <v>148446</v>
      </c>
      <c r="C65" s="41">
        <f t="shared" si="5"/>
        <v>155477</v>
      </c>
      <c r="D65" s="41">
        <f t="shared" si="6"/>
        <v>28</v>
      </c>
      <c r="E65" s="42" t="str">
        <f t="shared" si="2"/>
        <v>VILAGARCIA</v>
      </c>
      <c r="F65" s="42">
        <f t="shared" si="9"/>
        <v>148446</v>
      </c>
      <c r="G65" s="42">
        <f t="shared" si="8"/>
        <v>155477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bestFit="1" customWidth="1"/>
    <col min="7" max="16384" width="11.42578125" style="69"/>
  </cols>
  <sheetData>
    <row r="1" spans="1:12" s="67" customFormat="1" ht="22.5" customHeight="1" x14ac:dyDescent="0.35">
      <c r="F1" s="68" t="s">
        <v>90</v>
      </c>
    </row>
    <row r="2" spans="1:12" s="67" customFormat="1" ht="21" x14ac:dyDescent="0.35">
      <c r="F2" s="68"/>
    </row>
    <row r="5" spans="1:12" x14ac:dyDescent="0.25">
      <c r="A5" s="99" t="s">
        <v>91</v>
      </c>
      <c r="B5" s="97" t="str">
        <f>'Resumen general'!D6</f>
        <v>Mes Enero</v>
      </c>
      <c r="C5" s="98"/>
      <c r="D5" s="97" t="str">
        <f>'Resumen general'!F6</f>
        <v>Acumulado desde Enero</v>
      </c>
      <c r="E5" s="98"/>
      <c r="F5" s="98"/>
      <c r="L5" s="70">
        <f>'Resumen general'!I4</f>
        <v>39171</v>
      </c>
    </row>
    <row r="6" spans="1:12" x14ac:dyDescent="0.25">
      <c r="A6" s="100"/>
      <c r="B6" s="71">
        <f>'Resumen general'!D7</f>
        <v>2006</v>
      </c>
      <c r="C6" s="71">
        <f>'Resumen general'!E7</f>
        <v>2007</v>
      </c>
      <c r="D6" s="71">
        <f>'Resumen general'!F7</f>
        <v>2006</v>
      </c>
      <c r="E6" s="71">
        <f>'Resumen general'!G7</f>
        <v>2007</v>
      </c>
      <c r="F6" s="71" t="s">
        <v>40</v>
      </c>
    </row>
    <row r="7" spans="1:12" x14ac:dyDescent="0.25">
      <c r="A7" s="72" t="s">
        <v>41</v>
      </c>
      <c r="B7" s="73">
        <v>2</v>
      </c>
      <c r="C7" s="73">
        <v>1</v>
      </c>
      <c r="D7" s="73">
        <v>2</v>
      </c>
      <c r="E7" s="73">
        <v>1</v>
      </c>
      <c r="F7" s="74">
        <f>((E7*100)/D7)-100</f>
        <v>-50</v>
      </c>
      <c r="G7" s="75"/>
      <c r="H7" s="75"/>
      <c r="I7" s="75"/>
    </row>
    <row r="8" spans="1:12" x14ac:dyDescent="0.25">
      <c r="A8" s="76" t="s">
        <v>42</v>
      </c>
      <c r="B8" s="77">
        <v>1</v>
      </c>
      <c r="C8" s="77">
        <v>0</v>
      </c>
      <c r="D8" s="77">
        <v>1</v>
      </c>
      <c r="E8" s="77">
        <v>0</v>
      </c>
      <c r="F8" s="78">
        <f t="shared" ref="F8:F35" si="0">((E8*100)/D8)-100</f>
        <v>-100</v>
      </c>
      <c r="G8" s="75"/>
      <c r="H8" s="75"/>
      <c r="I8" s="75"/>
    </row>
    <row r="9" spans="1:12" x14ac:dyDescent="0.25">
      <c r="A9" s="72" t="s">
        <v>43</v>
      </c>
      <c r="B9" s="73">
        <v>0</v>
      </c>
      <c r="C9" s="73">
        <v>0</v>
      </c>
      <c r="D9" s="73">
        <v>0</v>
      </c>
      <c r="E9" s="73">
        <v>0</v>
      </c>
      <c r="F9" s="74" t="e">
        <f t="shared" si="0"/>
        <v>#DIV/0!</v>
      </c>
      <c r="G9" s="75"/>
      <c r="H9" s="75"/>
      <c r="I9" s="75"/>
    </row>
    <row r="10" spans="1:12" x14ac:dyDescent="0.25">
      <c r="A10" s="76" t="s">
        <v>44</v>
      </c>
      <c r="B10" s="77">
        <v>0</v>
      </c>
      <c r="C10" s="77">
        <v>0</v>
      </c>
      <c r="D10" s="77">
        <v>0</v>
      </c>
      <c r="E10" s="77">
        <v>0</v>
      </c>
      <c r="F10" s="78" t="e">
        <f t="shared" si="0"/>
        <v>#DIV/0!</v>
      </c>
      <c r="G10" s="75"/>
      <c r="H10" s="75"/>
      <c r="I10" s="75"/>
    </row>
    <row r="11" spans="1:12" x14ac:dyDescent="0.25">
      <c r="A11" s="72" t="s">
        <v>45</v>
      </c>
      <c r="B11" s="73">
        <v>0</v>
      </c>
      <c r="C11" s="73">
        <v>0</v>
      </c>
      <c r="D11" s="73">
        <v>0</v>
      </c>
      <c r="E11" s="73">
        <v>0</v>
      </c>
      <c r="F11" s="79" t="e">
        <f t="shared" si="0"/>
        <v>#DIV/0!</v>
      </c>
      <c r="G11" s="75"/>
      <c r="H11" s="75"/>
      <c r="I11" s="75"/>
    </row>
    <row r="12" spans="1:12" x14ac:dyDescent="0.25">
      <c r="A12" s="76" t="s">
        <v>46</v>
      </c>
      <c r="B12" s="77">
        <v>2</v>
      </c>
      <c r="C12" s="77">
        <v>4</v>
      </c>
      <c r="D12" s="77">
        <v>2</v>
      </c>
      <c r="E12" s="77">
        <v>4</v>
      </c>
      <c r="F12" s="78">
        <f t="shared" si="0"/>
        <v>100</v>
      </c>
      <c r="G12" s="75"/>
      <c r="H12" s="75"/>
      <c r="I12" s="75"/>
    </row>
    <row r="13" spans="1:12" x14ac:dyDescent="0.25">
      <c r="A13" s="72" t="s">
        <v>47</v>
      </c>
      <c r="B13" s="73">
        <v>3</v>
      </c>
      <c r="C13" s="73">
        <v>0</v>
      </c>
      <c r="D13" s="73">
        <v>3</v>
      </c>
      <c r="E13" s="73">
        <v>0</v>
      </c>
      <c r="F13" s="74">
        <f t="shared" si="0"/>
        <v>-100</v>
      </c>
      <c r="G13" s="75"/>
      <c r="H13" s="75"/>
      <c r="I13" s="75"/>
    </row>
    <row r="14" spans="1:12" x14ac:dyDescent="0.25">
      <c r="A14" s="76" t="s">
        <v>48</v>
      </c>
      <c r="B14" s="77">
        <v>5</v>
      </c>
      <c r="C14" s="77">
        <v>7</v>
      </c>
      <c r="D14" s="77">
        <v>5</v>
      </c>
      <c r="E14" s="77">
        <v>7</v>
      </c>
      <c r="F14" s="78">
        <f t="shared" si="0"/>
        <v>40</v>
      </c>
      <c r="G14" s="75"/>
      <c r="H14" s="75"/>
      <c r="I14" s="75"/>
    </row>
    <row r="15" spans="1:12" x14ac:dyDescent="0.25">
      <c r="A15" s="72" t="s">
        <v>49</v>
      </c>
      <c r="B15" s="73">
        <v>0</v>
      </c>
      <c r="C15" s="73">
        <v>0</v>
      </c>
      <c r="D15" s="73">
        <v>0</v>
      </c>
      <c r="E15" s="73">
        <v>0</v>
      </c>
      <c r="F15" s="74" t="e">
        <f t="shared" si="0"/>
        <v>#DIV/0!</v>
      </c>
      <c r="G15" s="75"/>
      <c r="H15" s="75"/>
      <c r="I15" s="75"/>
    </row>
    <row r="16" spans="1:12" x14ac:dyDescent="0.25">
      <c r="A16" s="76" t="s">
        <v>50</v>
      </c>
      <c r="B16" s="77">
        <v>2</v>
      </c>
      <c r="C16" s="77">
        <v>0</v>
      </c>
      <c r="D16" s="77">
        <v>2</v>
      </c>
      <c r="E16" s="77">
        <v>0</v>
      </c>
      <c r="F16" s="78">
        <f t="shared" si="0"/>
        <v>-100</v>
      </c>
      <c r="G16" s="75"/>
      <c r="H16" s="75"/>
      <c r="I16" s="75"/>
    </row>
    <row r="17" spans="1:9" x14ac:dyDescent="0.25">
      <c r="A17" s="72" t="s">
        <v>51</v>
      </c>
      <c r="B17" s="73">
        <v>0</v>
      </c>
      <c r="C17" s="73">
        <v>0</v>
      </c>
      <c r="D17" s="73">
        <v>0</v>
      </c>
      <c r="E17" s="73">
        <v>0</v>
      </c>
      <c r="F17" s="74" t="e">
        <f t="shared" si="0"/>
        <v>#DIV/0!</v>
      </c>
      <c r="G17" s="75"/>
      <c r="H17" s="75"/>
      <c r="I17" s="75"/>
    </row>
    <row r="18" spans="1:9" x14ac:dyDescent="0.25">
      <c r="A18" s="76" t="s">
        <v>52</v>
      </c>
      <c r="B18" s="77">
        <v>0</v>
      </c>
      <c r="C18" s="77">
        <v>0</v>
      </c>
      <c r="D18" s="77">
        <v>0</v>
      </c>
      <c r="E18" s="77">
        <v>0</v>
      </c>
      <c r="F18" s="78" t="e">
        <f t="shared" si="0"/>
        <v>#DIV/0!</v>
      </c>
      <c r="G18" s="75"/>
      <c r="H18" s="75"/>
      <c r="I18" s="75"/>
    </row>
    <row r="19" spans="1:9" x14ac:dyDescent="0.25">
      <c r="A19" s="72" t="s">
        <v>53</v>
      </c>
      <c r="B19" s="73">
        <v>0</v>
      </c>
      <c r="C19" s="73">
        <v>0</v>
      </c>
      <c r="D19" s="73">
        <v>0</v>
      </c>
      <c r="E19" s="73">
        <v>0</v>
      </c>
      <c r="F19" s="74" t="e">
        <f t="shared" si="0"/>
        <v>#DIV/0!</v>
      </c>
      <c r="G19" s="75"/>
      <c r="H19" s="75"/>
      <c r="I19" s="75"/>
    </row>
    <row r="20" spans="1:9" x14ac:dyDescent="0.25">
      <c r="A20" s="76" t="s">
        <v>54</v>
      </c>
      <c r="B20" s="77">
        <v>0</v>
      </c>
      <c r="C20" s="77">
        <v>0</v>
      </c>
      <c r="D20" s="77">
        <v>0</v>
      </c>
      <c r="E20" s="77">
        <v>0</v>
      </c>
      <c r="F20" s="78" t="e">
        <f t="shared" si="0"/>
        <v>#DIV/0!</v>
      </c>
      <c r="G20" s="75"/>
      <c r="H20" s="75"/>
      <c r="I20" s="75"/>
    </row>
    <row r="21" spans="1:9" x14ac:dyDescent="0.25">
      <c r="A21" s="72" t="s">
        <v>55</v>
      </c>
      <c r="B21" s="73">
        <v>0</v>
      </c>
      <c r="C21" s="73">
        <v>0</v>
      </c>
      <c r="D21" s="73">
        <v>0</v>
      </c>
      <c r="E21" s="73">
        <v>0</v>
      </c>
      <c r="F21" s="79" t="e">
        <f t="shared" si="0"/>
        <v>#DIV/0!</v>
      </c>
      <c r="G21" s="75"/>
      <c r="H21" s="75"/>
      <c r="I21" s="75"/>
    </row>
    <row r="22" spans="1:9" x14ac:dyDescent="0.25">
      <c r="A22" s="76" t="s">
        <v>56</v>
      </c>
      <c r="B22" s="77">
        <v>35</v>
      </c>
      <c r="C22" s="77">
        <v>29</v>
      </c>
      <c r="D22" s="77">
        <v>35</v>
      </c>
      <c r="E22" s="77">
        <v>29</v>
      </c>
      <c r="F22" s="78">
        <f t="shared" si="0"/>
        <v>-17.142857142857139</v>
      </c>
      <c r="G22" s="75"/>
      <c r="H22" s="75"/>
      <c r="I22" s="75"/>
    </row>
    <row r="23" spans="1:9" x14ac:dyDescent="0.25">
      <c r="A23" s="72" t="s">
        <v>57</v>
      </c>
      <c r="B23" s="73">
        <v>7</v>
      </c>
      <c r="C23" s="73">
        <v>5</v>
      </c>
      <c r="D23" s="73">
        <v>7</v>
      </c>
      <c r="E23" s="73">
        <v>5</v>
      </c>
      <c r="F23" s="74">
        <f t="shared" si="0"/>
        <v>-28.571428571428569</v>
      </c>
      <c r="G23" s="75"/>
      <c r="H23" s="75"/>
      <c r="I23" s="75"/>
    </row>
    <row r="24" spans="1:9" x14ac:dyDescent="0.25">
      <c r="A24" s="76" t="s">
        <v>58</v>
      </c>
      <c r="B24" s="77">
        <v>0</v>
      </c>
      <c r="C24" s="77">
        <v>0</v>
      </c>
      <c r="D24" s="77">
        <v>0</v>
      </c>
      <c r="E24" s="77">
        <v>0</v>
      </c>
      <c r="F24" s="80" t="e">
        <f t="shared" si="0"/>
        <v>#DIV/0!</v>
      </c>
      <c r="G24" s="75"/>
      <c r="H24" s="75"/>
      <c r="I24" s="75"/>
    </row>
    <row r="25" spans="1:9" x14ac:dyDescent="0.25">
      <c r="A25" s="72" t="s">
        <v>59</v>
      </c>
      <c r="B25" s="73">
        <v>0</v>
      </c>
      <c r="C25" s="73">
        <v>0</v>
      </c>
      <c r="D25" s="73">
        <v>0</v>
      </c>
      <c r="E25" s="73">
        <v>0</v>
      </c>
      <c r="F25" s="74" t="e">
        <f t="shared" si="0"/>
        <v>#DIV/0!</v>
      </c>
      <c r="G25" s="75"/>
      <c r="H25" s="75"/>
      <c r="I25" s="75"/>
    </row>
    <row r="26" spans="1:9" x14ac:dyDescent="0.25">
      <c r="A26" s="76" t="s">
        <v>60</v>
      </c>
      <c r="B26" s="77">
        <v>0</v>
      </c>
      <c r="C26" s="77">
        <v>0</v>
      </c>
      <c r="D26" s="77">
        <v>0</v>
      </c>
      <c r="E26" s="77">
        <v>0</v>
      </c>
      <c r="F26" s="78" t="e">
        <f t="shared" si="0"/>
        <v>#DIV/0!</v>
      </c>
      <c r="G26" s="75"/>
      <c r="H26" s="75"/>
      <c r="I26" s="75"/>
    </row>
    <row r="27" spans="1:9" x14ac:dyDescent="0.25">
      <c r="A27" s="72" t="s">
        <v>61</v>
      </c>
      <c r="B27" s="73">
        <v>0</v>
      </c>
      <c r="C27" s="73">
        <v>0</v>
      </c>
      <c r="D27" s="73">
        <v>0</v>
      </c>
      <c r="E27" s="73">
        <v>0</v>
      </c>
      <c r="F27" s="79" t="e">
        <f t="shared" si="0"/>
        <v>#DIV/0!</v>
      </c>
      <c r="G27" s="75"/>
      <c r="H27" s="75"/>
      <c r="I27" s="75"/>
    </row>
    <row r="28" spans="1:9" x14ac:dyDescent="0.25">
      <c r="A28" s="76" t="s">
        <v>62</v>
      </c>
      <c r="B28" s="77">
        <v>30</v>
      </c>
      <c r="C28" s="77">
        <v>29</v>
      </c>
      <c r="D28" s="77">
        <v>30</v>
      </c>
      <c r="E28" s="77">
        <v>29</v>
      </c>
      <c r="F28" s="78">
        <f t="shared" si="0"/>
        <v>-3.3333333333333286</v>
      </c>
      <c r="G28" s="75"/>
      <c r="H28" s="75"/>
      <c r="I28" s="75"/>
    </row>
    <row r="29" spans="1:9" x14ac:dyDescent="0.25">
      <c r="A29" s="72" t="s">
        <v>63</v>
      </c>
      <c r="B29" s="73">
        <v>0</v>
      </c>
      <c r="C29" s="73">
        <v>0</v>
      </c>
      <c r="D29" s="73">
        <v>0</v>
      </c>
      <c r="E29" s="73">
        <v>0</v>
      </c>
      <c r="F29" s="74" t="e">
        <f t="shared" si="0"/>
        <v>#DIV/0!</v>
      </c>
      <c r="G29" s="75"/>
      <c r="H29" s="75"/>
      <c r="I29" s="75"/>
    </row>
    <row r="30" spans="1:9" x14ac:dyDescent="0.25">
      <c r="A30" s="76" t="s">
        <v>64</v>
      </c>
      <c r="B30" s="77">
        <v>1</v>
      </c>
      <c r="C30" s="77">
        <v>1</v>
      </c>
      <c r="D30" s="77">
        <v>1</v>
      </c>
      <c r="E30" s="77">
        <v>1</v>
      </c>
      <c r="F30" s="78">
        <f t="shared" si="0"/>
        <v>0</v>
      </c>
      <c r="G30" s="75"/>
      <c r="H30" s="75"/>
      <c r="I30" s="75"/>
    </row>
    <row r="31" spans="1:9" x14ac:dyDescent="0.25">
      <c r="A31" s="72" t="s">
        <v>65</v>
      </c>
      <c r="B31" s="73">
        <v>0</v>
      </c>
      <c r="C31" s="73">
        <v>0</v>
      </c>
      <c r="D31" s="73">
        <v>0</v>
      </c>
      <c r="E31" s="73">
        <v>0</v>
      </c>
      <c r="F31" s="74" t="e">
        <f t="shared" si="0"/>
        <v>#DIV/0!</v>
      </c>
      <c r="G31" s="75"/>
      <c r="H31" s="75"/>
      <c r="I31" s="75"/>
    </row>
    <row r="32" spans="1:9" x14ac:dyDescent="0.25">
      <c r="A32" s="76" t="s">
        <v>66</v>
      </c>
      <c r="B32" s="77">
        <v>0</v>
      </c>
      <c r="C32" s="77">
        <v>1</v>
      </c>
      <c r="D32" s="77">
        <v>0</v>
      </c>
      <c r="E32" s="77">
        <v>1</v>
      </c>
      <c r="F32" s="78" t="e">
        <f t="shared" si="0"/>
        <v>#DIV/0!</v>
      </c>
      <c r="G32" s="75"/>
      <c r="H32" s="75"/>
      <c r="I32" s="75"/>
    </row>
    <row r="33" spans="1:9" x14ac:dyDescent="0.25">
      <c r="A33" s="72" t="s">
        <v>67</v>
      </c>
      <c r="B33" s="73">
        <v>1</v>
      </c>
      <c r="C33" s="73">
        <v>1</v>
      </c>
      <c r="D33" s="73">
        <v>1</v>
      </c>
      <c r="E33" s="73">
        <v>1</v>
      </c>
      <c r="F33" s="74">
        <f t="shared" si="0"/>
        <v>0</v>
      </c>
      <c r="G33" s="75"/>
      <c r="H33" s="75"/>
      <c r="I33" s="75"/>
    </row>
    <row r="34" spans="1:9" x14ac:dyDescent="0.25">
      <c r="A34" s="76" t="s">
        <v>68</v>
      </c>
      <c r="B34" s="77">
        <v>0</v>
      </c>
      <c r="C34" s="77">
        <v>0</v>
      </c>
      <c r="D34" s="77">
        <v>0</v>
      </c>
      <c r="E34" s="77">
        <v>0</v>
      </c>
      <c r="F34" s="78" t="e">
        <f t="shared" si="0"/>
        <v>#DIV/0!</v>
      </c>
      <c r="G34" s="75"/>
      <c r="H34" s="75"/>
      <c r="I34" s="75"/>
    </row>
    <row r="35" spans="1:9" x14ac:dyDescent="0.25">
      <c r="A35" s="81" t="s">
        <v>69</v>
      </c>
      <c r="B35" s="82">
        <f>SUM(B7:B34)</f>
        <v>89</v>
      </c>
      <c r="C35" s="82">
        <f t="shared" ref="C35:E35" si="1">SUM(C7:C34)</f>
        <v>78</v>
      </c>
      <c r="D35" s="82">
        <f t="shared" si="1"/>
        <v>89</v>
      </c>
      <c r="E35" s="82">
        <f t="shared" si="1"/>
        <v>78</v>
      </c>
      <c r="F35" s="83">
        <f t="shared" si="0"/>
        <v>-12.359550561797747</v>
      </c>
      <c r="G35" s="75"/>
      <c r="H35" s="75"/>
      <c r="I35" s="75"/>
    </row>
    <row r="37" spans="1:9" x14ac:dyDescent="0.25">
      <c r="A37" s="84"/>
      <c r="B37" s="84">
        <f>E6</f>
        <v>2007</v>
      </c>
      <c r="C37" s="84">
        <f>D6</f>
        <v>2006</v>
      </c>
      <c r="D37" s="84"/>
      <c r="E37" s="84"/>
      <c r="F37" s="84">
        <f>B37</f>
        <v>2007</v>
      </c>
      <c r="G37" s="84">
        <f>C37</f>
        <v>2006</v>
      </c>
    </row>
    <row r="38" spans="1:9" x14ac:dyDescent="0.25">
      <c r="A38" s="84" t="str">
        <f>A7</f>
        <v>A CORUÑA</v>
      </c>
      <c r="B38" s="85">
        <f>E7</f>
        <v>1</v>
      </c>
      <c r="C38" s="85">
        <f>D7</f>
        <v>2</v>
      </c>
      <c r="D38" s="85">
        <f>_xlfn.RANK.EQ(B38,$B$38:$B$65)+COUNTIF($B$38:$B$65,B38)-1</f>
        <v>9</v>
      </c>
      <c r="E38" s="84" t="e">
        <f t="shared" ref="E38:E65" si="2">INDEX($A$38:$B$65,MATCH(ROW()-37,$D$38:$D$65,0),1)</f>
        <v>#N/A</v>
      </c>
      <c r="F38" s="84" t="e">
        <f>LOOKUP(E38,$A$38:$A$65,$B$38:$B$65)</f>
        <v>#N/A</v>
      </c>
      <c r="G38" s="84" t="e">
        <f>LOOKUP(E38,$A$38:$A$65,$C$38:$C$65)</f>
        <v>#N/A</v>
      </c>
    </row>
    <row r="39" spans="1:9" x14ac:dyDescent="0.25">
      <c r="A39" s="84" t="str">
        <f t="shared" ref="A39:A65" si="3">A8</f>
        <v>ALICANTE</v>
      </c>
      <c r="B39" s="85">
        <f t="shared" ref="B39:B65" si="4">E8</f>
        <v>0</v>
      </c>
      <c r="C39" s="85">
        <f t="shared" ref="C39:C65" si="5">D8</f>
        <v>1</v>
      </c>
      <c r="D39" s="85">
        <f t="shared" ref="D39:D65" si="6">_xlfn.RANK.EQ(B39,$B$38:$B$65)+COUNTIF($B$38:$B$65,B39)-1</f>
        <v>28</v>
      </c>
      <c r="E39" s="84" t="str">
        <f t="shared" si="2"/>
        <v>LAS PALMAS</v>
      </c>
      <c r="F39" s="84">
        <f t="shared" ref="F39:F54" si="7">LOOKUP(E39,$A$38:$A$65,$B$38:$B$65)</f>
        <v>29</v>
      </c>
      <c r="G39" s="84">
        <f t="shared" ref="G39:G65" si="8">LOOKUP(E39,$A$38:$A$65,$C$38:$C$65)</f>
        <v>35</v>
      </c>
    </row>
    <row r="40" spans="1:9" x14ac:dyDescent="0.25">
      <c r="A40" s="84" t="str">
        <f t="shared" si="3"/>
        <v>ALMERIA</v>
      </c>
      <c r="B40" s="85">
        <f t="shared" si="4"/>
        <v>0</v>
      </c>
      <c r="C40" s="85">
        <f t="shared" si="5"/>
        <v>0</v>
      </c>
      <c r="D40" s="85">
        <f t="shared" si="6"/>
        <v>28</v>
      </c>
      <c r="E40" s="84" t="str">
        <f t="shared" si="2"/>
        <v>BARCELONA</v>
      </c>
      <c r="F40" s="84">
        <f t="shared" si="7"/>
        <v>7</v>
      </c>
      <c r="G40" s="84">
        <f t="shared" si="8"/>
        <v>5</v>
      </c>
    </row>
    <row r="41" spans="1:9" x14ac:dyDescent="0.25">
      <c r="A41" s="84" t="str">
        <f t="shared" si="3"/>
        <v>AVILES</v>
      </c>
      <c r="B41" s="85">
        <f t="shared" si="4"/>
        <v>0</v>
      </c>
      <c r="C41" s="85">
        <f t="shared" si="5"/>
        <v>0</v>
      </c>
      <c r="D41" s="85">
        <f t="shared" si="6"/>
        <v>28</v>
      </c>
      <c r="E41" s="84" t="str">
        <f t="shared" si="2"/>
        <v>MALAGA</v>
      </c>
      <c r="F41" s="84">
        <f t="shared" si="7"/>
        <v>5</v>
      </c>
      <c r="G41" s="84">
        <f t="shared" si="8"/>
        <v>7</v>
      </c>
    </row>
    <row r="42" spans="1:9" x14ac:dyDescent="0.25">
      <c r="A42" s="84" t="str">
        <f t="shared" si="3"/>
        <v>BAHIA DE ALGECIRAS</v>
      </c>
      <c r="B42" s="85">
        <f t="shared" si="4"/>
        <v>0</v>
      </c>
      <c r="C42" s="85">
        <f t="shared" si="5"/>
        <v>0</v>
      </c>
      <c r="D42" s="85">
        <f t="shared" si="6"/>
        <v>28</v>
      </c>
      <c r="E42" s="84" t="str">
        <f t="shared" si="2"/>
        <v>BAHIA DE CADIZ</v>
      </c>
      <c r="F42" s="84">
        <f t="shared" si="7"/>
        <v>4</v>
      </c>
      <c r="G42" s="84">
        <f t="shared" si="8"/>
        <v>2</v>
      </c>
    </row>
    <row r="43" spans="1:9" x14ac:dyDescent="0.25">
      <c r="A43" s="84" t="str">
        <f t="shared" si="3"/>
        <v>BAHIA DE CADIZ</v>
      </c>
      <c r="B43" s="85">
        <f t="shared" si="4"/>
        <v>4</v>
      </c>
      <c r="C43" s="85">
        <f t="shared" si="5"/>
        <v>2</v>
      </c>
      <c r="D43" s="85">
        <f t="shared" si="6"/>
        <v>5</v>
      </c>
      <c r="E43" s="84" t="e">
        <f t="shared" si="2"/>
        <v>#N/A</v>
      </c>
      <c r="F43" s="84" t="e">
        <f t="shared" si="7"/>
        <v>#N/A</v>
      </c>
      <c r="G43" s="84" t="e">
        <f t="shared" si="8"/>
        <v>#N/A</v>
      </c>
    </row>
    <row r="44" spans="1:9" x14ac:dyDescent="0.25">
      <c r="A44" s="84" t="str">
        <f t="shared" si="3"/>
        <v>BALEARES</v>
      </c>
      <c r="B44" s="85">
        <f t="shared" si="4"/>
        <v>0</v>
      </c>
      <c r="C44" s="85">
        <f t="shared" si="5"/>
        <v>3</v>
      </c>
      <c r="D44" s="85">
        <f t="shared" si="6"/>
        <v>28</v>
      </c>
      <c r="E44" s="84" t="e">
        <f t="shared" si="2"/>
        <v>#N/A</v>
      </c>
      <c r="F44" s="84" t="e">
        <f t="shared" si="7"/>
        <v>#N/A</v>
      </c>
      <c r="G44" s="84" t="e">
        <f t="shared" si="8"/>
        <v>#N/A</v>
      </c>
    </row>
    <row r="45" spans="1:9" x14ac:dyDescent="0.25">
      <c r="A45" s="84" t="str">
        <f t="shared" si="3"/>
        <v>BARCELONA</v>
      </c>
      <c r="B45" s="85">
        <f t="shared" si="4"/>
        <v>7</v>
      </c>
      <c r="C45" s="85">
        <f t="shared" si="5"/>
        <v>5</v>
      </c>
      <c r="D45" s="85">
        <f t="shared" si="6"/>
        <v>3</v>
      </c>
      <c r="E45" s="84" t="e">
        <f t="shared" si="2"/>
        <v>#N/A</v>
      </c>
      <c r="F45" s="84" t="e">
        <f t="shared" si="7"/>
        <v>#N/A</v>
      </c>
      <c r="G45" s="84" t="e">
        <f t="shared" si="8"/>
        <v>#N/A</v>
      </c>
    </row>
    <row r="46" spans="1:9" x14ac:dyDescent="0.25">
      <c r="A46" s="84" t="str">
        <f t="shared" si="3"/>
        <v>BILBAO</v>
      </c>
      <c r="B46" s="85">
        <f t="shared" si="4"/>
        <v>0</v>
      </c>
      <c r="C46" s="85">
        <f t="shared" si="5"/>
        <v>0</v>
      </c>
      <c r="D46" s="85">
        <f t="shared" si="6"/>
        <v>28</v>
      </c>
      <c r="E46" s="84" t="str">
        <f t="shared" si="2"/>
        <v>A CORUÑA</v>
      </c>
      <c r="F46" s="84">
        <f t="shared" si="7"/>
        <v>1</v>
      </c>
      <c r="G46" s="84">
        <f t="shared" si="8"/>
        <v>2</v>
      </c>
    </row>
    <row r="47" spans="1:9" x14ac:dyDescent="0.25">
      <c r="A47" s="84" t="str">
        <f t="shared" si="3"/>
        <v>CARTAGENA</v>
      </c>
      <c r="B47" s="85">
        <f t="shared" si="4"/>
        <v>0</v>
      </c>
      <c r="C47" s="85">
        <f t="shared" si="5"/>
        <v>2</v>
      </c>
      <c r="D47" s="85">
        <f t="shared" si="6"/>
        <v>28</v>
      </c>
      <c r="E47" s="84" t="e">
        <f t="shared" si="2"/>
        <v>#N/A</v>
      </c>
      <c r="F47" s="84" t="e">
        <f t="shared" si="7"/>
        <v>#N/A</v>
      </c>
      <c r="G47" s="84" t="e">
        <f t="shared" si="8"/>
        <v>#N/A</v>
      </c>
    </row>
    <row r="48" spans="1:9" x14ac:dyDescent="0.25">
      <c r="A48" s="84" t="str">
        <f t="shared" si="3"/>
        <v>CASTELLON</v>
      </c>
      <c r="B48" s="85">
        <f t="shared" si="4"/>
        <v>0</v>
      </c>
      <c r="C48" s="85">
        <f t="shared" si="5"/>
        <v>0</v>
      </c>
      <c r="D48" s="85">
        <f t="shared" si="6"/>
        <v>28</v>
      </c>
      <c r="E48" s="84" t="e">
        <f t="shared" si="2"/>
        <v>#N/A</v>
      </c>
      <c r="F48" s="84" t="e">
        <f t="shared" si="7"/>
        <v>#N/A</v>
      </c>
      <c r="G48" s="84" t="e">
        <f t="shared" si="8"/>
        <v>#N/A</v>
      </c>
    </row>
    <row r="49" spans="1:7" x14ac:dyDescent="0.25">
      <c r="A49" s="84" t="str">
        <f t="shared" si="3"/>
        <v>CEUTA</v>
      </c>
      <c r="B49" s="85">
        <f t="shared" si="4"/>
        <v>0</v>
      </c>
      <c r="C49" s="85">
        <f t="shared" si="5"/>
        <v>0</v>
      </c>
      <c r="D49" s="85">
        <f t="shared" si="6"/>
        <v>28</v>
      </c>
      <c r="E49" s="84" t="e">
        <f t="shared" si="2"/>
        <v>#N/A</v>
      </c>
      <c r="F49" s="84" t="e">
        <f t="shared" si="7"/>
        <v>#N/A</v>
      </c>
      <c r="G49" s="84" t="e">
        <f t="shared" si="8"/>
        <v>#N/A</v>
      </c>
    </row>
    <row r="50" spans="1:7" x14ac:dyDescent="0.25">
      <c r="A50" s="84" t="str">
        <f t="shared" si="3"/>
        <v>FERROL-SAN CIBRAO</v>
      </c>
      <c r="B50" s="85">
        <f t="shared" si="4"/>
        <v>0</v>
      </c>
      <c r="C50" s="85">
        <f t="shared" si="5"/>
        <v>0</v>
      </c>
      <c r="D50" s="85">
        <f t="shared" si="6"/>
        <v>28</v>
      </c>
      <c r="E50" s="84" t="e">
        <f t="shared" si="2"/>
        <v>#N/A</v>
      </c>
      <c r="F50" s="84" t="e">
        <f t="shared" si="7"/>
        <v>#N/A</v>
      </c>
      <c r="G50" s="84" t="e">
        <f t="shared" si="8"/>
        <v>#N/A</v>
      </c>
    </row>
    <row r="51" spans="1:7" x14ac:dyDescent="0.25">
      <c r="A51" s="84" t="str">
        <f t="shared" si="3"/>
        <v>GIJON</v>
      </c>
      <c r="B51" s="85">
        <f t="shared" si="4"/>
        <v>0</v>
      </c>
      <c r="C51" s="85">
        <f t="shared" si="5"/>
        <v>0</v>
      </c>
      <c r="D51" s="85">
        <f t="shared" si="6"/>
        <v>28</v>
      </c>
      <c r="E51" s="84" t="e">
        <f t="shared" si="2"/>
        <v>#N/A</v>
      </c>
      <c r="F51" s="84" t="e">
        <f t="shared" si="7"/>
        <v>#N/A</v>
      </c>
      <c r="G51" s="84" t="e">
        <f t="shared" si="8"/>
        <v>#N/A</v>
      </c>
    </row>
    <row r="52" spans="1:7" x14ac:dyDescent="0.25">
      <c r="A52" s="84" t="str">
        <f t="shared" si="3"/>
        <v>HUELVA</v>
      </c>
      <c r="B52" s="85">
        <f t="shared" si="4"/>
        <v>0</v>
      </c>
      <c r="C52" s="85">
        <f t="shared" si="5"/>
        <v>0</v>
      </c>
      <c r="D52" s="85">
        <f t="shared" si="6"/>
        <v>28</v>
      </c>
      <c r="E52" s="84" t="e">
        <f t="shared" si="2"/>
        <v>#N/A</v>
      </c>
      <c r="F52" s="84" t="e">
        <f t="shared" si="7"/>
        <v>#N/A</v>
      </c>
      <c r="G52" s="84" t="e">
        <f t="shared" si="8"/>
        <v>#N/A</v>
      </c>
    </row>
    <row r="53" spans="1:7" x14ac:dyDescent="0.25">
      <c r="A53" s="84" t="str">
        <f t="shared" si="3"/>
        <v>LAS PALMAS</v>
      </c>
      <c r="B53" s="85">
        <f t="shared" si="4"/>
        <v>29</v>
      </c>
      <c r="C53" s="85">
        <f t="shared" si="5"/>
        <v>35</v>
      </c>
      <c r="D53" s="85">
        <f t="shared" si="6"/>
        <v>2</v>
      </c>
      <c r="E53" s="84" t="e">
        <f t="shared" si="2"/>
        <v>#N/A</v>
      </c>
      <c r="F53" s="84" t="e">
        <f t="shared" si="7"/>
        <v>#N/A</v>
      </c>
      <c r="G53" s="84" t="e">
        <f t="shared" si="8"/>
        <v>#N/A</v>
      </c>
    </row>
    <row r="54" spans="1:7" x14ac:dyDescent="0.25">
      <c r="A54" s="84" t="str">
        <f t="shared" si="3"/>
        <v>MALAGA</v>
      </c>
      <c r="B54" s="85">
        <f t="shared" si="4"/>
        <v>5</v>
      </c>
      <c r="C54" s="85">
        <f t="shared" si="5"/>
        <v>7</v>
      </c>
      <c r="D54" s="85">
        <f t="shared" si="6"/>
        <v>4</v>
      </c>
      <c r="E54" s="84" t="e">
        <f t="shared" si="2"/>
        <v>#N/A</v>
      </c>
      <c r="F54" s="84" t="e">
        <f t="shared" si="7"/>
        <v>#N/A</v>
      </c>
      <c r="G54" s="84" t="e">
        <f t="shared" si="8"/>
        <v>#N/A</v>
      </c>
    </row>
    <row r="55" spans="1:7" x14ac:dyDescent="0.25">
      <c r="A55" s="84" t="str">
        <f t="shared" si="3"/>
        <v>MARIN Y RIA DE PONTEVEDRA</v>
      </c>
      <c r="B55" s="85">
        <f t="shared" si="4"/>
        <v>0</v>
      </c>
      <c r="C55" s="85">
        <f t="shared" si="5"/>
        <v>0</v>
      </c>
      <c r="D55" s="85">
        <f t="shared" si="6"/>
        <v>28</v>
      </c>
      <c r="E55" s="84" t="e">
        <f t="shared" si="2"/>
        <v>#N/A</v>
      </c>
      <c r="F55" s="84" t="e">
        <f t="shared" ref="F55:F65" si="9">LOOKUP(E55,$A$38:$A$65,$B$38:$B$65)</f>
        <v>#N/A</v>
      </c>
      <c r="G55" s="84" t="e">
        <f t="shared" si="8"/>
        <v>#N/A</v>
      </c>
    </row>
    <row r="56" spans="1:7" x14ac:dyDescent="0.25">
      <c r="A56" s="84" t="str">
        <f t="shared" si="3"/>
        <v>MELILLA</v>
      </c>
      <c r="B56" s="85">
        <f t="shared" si="4"/>
        <v>0</v>
      </c>
      <c r="C56" s="85">
        <f t="shared" si="5"/>
        <v>0</v>
      </c>
      <c r="D56" s="85">
        <f t="shared" si="6"/>
        <v>28</v>
      </c>
      <c r="E56" s="84" t="e">
        <f t="shared" si="2"/>
        <v>#N/A</v>
      </c>
      <c r="F56" s="84" t="e">
        <f t="shared" si="9"/>
        <v>#N/A</v>
      </c>
      <c r="G56" s="84" t="e">
        <f t="shared" si="8"/>
        <v>#N/A</v>
      </c>
    </row>
    <row r="57" spans="1:7" x14ac:dyDescent="0.25">
      <c r="A57" s="84" t="str">
        <f t="shared" si="3"/>
        <v>MOTRIL</v>
      </c>
      <c r="B57" s="85">
        <f t="shared" si="4"/>
        <v>0</v>
      </c>
      <c r="C57" s="85">
        <f t="shared" si="5"/>
        <v>0</v>
      </c>
      <c r="D57" s="85">
        <f t="shared" si="6"/>
        <v>28</v>
      </c>
      <c r="E57" s="84" t="e">
        <f t="shared" si="2"/>
        <v>#N/A</v>
      </c>
      <c r="F57" s="84" t="e">
        <f t="shared" si="9"/>
        <v>#N/A</v>
      </c>
      <c r="G57" s="84" t="e">
        <f t="shared" si="8"/>
        <v>#N/A</v>
      </c>
    </row>
    <row r="58" spans="1:7" x14ac:dyDescent="0.25">
      <c r="A58" s="84" t="str">
        <f t="shared" si="3"/>
        <v>PASAIA</v>
      </c>
      <c r="B58" s="85">
        <f t="shared" si="4"/>
        <v>0</v>
      </c>
      <c r="C58" s="85">
        <f t="shared" si="5"/>
        <v>0</v>
      </c>
      <c r="D58" s="85">
        <f t="shared" si="6"/>
        <v>28</v>
      </c>
      <c r="E58" s="84" t="e">
        <f t="shared" si="2"/>
        <v>#N/A</v>
      </c>
      <c r="F58" s="84" t="e">
        <f t="shared" si="9"/>
        <v>#N/A</v>
      </c>
      <c r="G58" s="84" t="e">
        <f t="shared" si="8"/>
        <v>#N/A</v>
      </c>
    </row>
    <row r="59" spans="1:7" x14ac:dyDescent="0.25">
      <c r="A59" s="84" t="str">
        <f t="shared" si="3"/>
        <v>SANTA CRUZ DE TENERIFE</v>
      </c>
      <c r="B59" s="85">
        <f t="shared" si="4"/>
        <v>29</v>
      </c>
      <c r="C59" s="85">
        <f t="shared" si="5"/>
        <v>30</v>
      </c>
      <c r="D59" s="85">
        <f t="shared" si="6"/>
        <v>2</v>
      </c>
      <c r="E59" s="84" t="e">
        <f t="shared" si="2"/>
        <v>#N/A</v>
      </c>
      <c r="F59" s="84" t="e">
        <f t="shared" si="9"/>
        <v>#N/A</v>
      </c>
      <c r="G59" s="84" t="e">
        <f t="shared" si="8"/>
        <v>#N/A</v>
      </c>
    </row>
    <row r="60" spans="1:7" x14ac:dyDescent="0.25">
      <c r="A60" s="84" t="str">
        <f t="shared" si="3"/>
        <v>SANTANDER</v>
      </c>
      <c r="B60" s="85">
        <f t="shared" si="4"/>
        <v>0</v>
      </c>
      <c r="C60" s="85">
        <f t="shared" si="5"/>
        <v>0</v>
      </c>
      <c r="D60" s="85">
        <f t="shared" si="6"/>
        <v>28</v>
      </c>
      <c r="E60" s="84" t="e">
        <f t="shared" si="2"/>
        <v>#N/A</v>
      </c>
      <c r="F60" s="84" t="e">
        <f t="shared" si="9"/>
        <v>#N/A</v>
      </c>
      <c r="G60" s="84" t="e">
        <f t="shared" si="8"/>
        <v>#N/A</v>
      </c>
    </row>
    <row r="61" spans="1:7" x14ac:dyDescent="0.25">
      <c r="A61" s="84" t="str">
        <f t="shared" si="3"/>
        <v>SEVILLA</v>
      </c>
      <c r="B61" s="85">
        <f t="shared" si="4"/>
        <v>1</v>
      </c>
      <c r="C61" s="85">
        <f t="shared" si="5"/>
        <v>1</v>
      </c>
      <c r="D61" s="85">
        <f t="shared" si="6"/>
        <v>9</v>
      </c>
      <c r="E61" s="84" t="e">
        <f t="shared" si="2"/>
        <v>#N/A</v>
      </c>
      <c r="F61" s="84" t="e">
        <f t="shared" si="9"/>
        <v>#N/A</v>
      </c>
      <c r="G61" s="84" t="e">
        <f t="shared" si="8"/>
        <v>#N/A</v>
      </c>
    </row>
    <row r="62" spans="1:7" x14ac:dyDescent="0.25">
      <c r="A62" s="84" t="str">
        <f t="shared" si="3"/>
        <v>TARRAGONA</v>
      </c>
      <c r="B62" s="85">
        <f t="shared" si="4"/>
        <v>0</v>
      </c>
      <c r="C62" s="85">
        <f t="shared" si="5"/>
        <v>0</v>
      </c>
      <c r="D62" s="85">
        <f t="shared" si="6"/>
        <v>28</v>
      </c>
      <c r="E62" s="84" t="e">
        <f t="shared" si="2"/>
        <v>#N/A</v>
      </c>
      <c r="F62" s="84" t="e">
        <f t="shared" si="9"/>
        <v>#N/A</v>
      </c>
      <c r="G62" s="84" t="e">
        <f t="shared" si="8"/>
        <v>#N/A</v>
      </c>
    </row>
    <row r="63" spans="1:7" x14ac:dyDescent="0.25">
      <c r="A63" s="84" t="str">
        <f t="shared" si="3"/>
        <v>VALENCIA</v>
      </c>
      <c r="B63" s="85">
        <f t="shared" si="4"/>
        <v>1</v>
      </c>
      <c r="C63" s="85">
        <f t="shared" si="5"/>
        <v>0</v>
      </c>
      <c r="D63" s="85">
        <f t="shared" si="6"/>
        <v>9</v>
      </c>
      <c r="E63" s="84" t="e">
        <f t="shared" si="2"/>
        <v>#N/A</v>
      </c>
      <c r="F63" s="84" t="e">
        <f t="shared" si="9"/>
        <v>#N/A</v>
      </c>
      <c r="G63" s="84" t="e">
        <f t="shared" si="8"/>
        <v>#N/A</v>
      </c>
    </row>
    <row r="64" spans="1:7" x14ac:dyDescent="0.25">
      <c r="A64" s="84" t="str">
        <f t="shared" si="3"/>
        <v>VIGO</v>
      </c>
      <c r="B64" s="85">
        <f t="shared" si="4"/>
        <v>1</v>
      </c>
      <c r="C64" s="85">
        <f t="shared" si="5"/>
        <v>1</v>
      </c>
      <c r="D64" s="85">
        <f t="shared" si="6"/>
        <v>9</v>
      </c>
      <c r="E64" s="84" t="e">
        <f t="shared" si="2"/>
        <v>#N/A</v>
      </c>
      <c r="F64" s="84" t="e">
        <f t="shared" si="9"/>
        <v>#N/A</v>
      </c>
      <c r="G64" s="84" t="e">
        <f t="shared" si="8"/>
        <v>#N/A</v>
      </c>
    </row>
    <row r="65" spans="1:7" x14ac:dyDescent="0.25">
      <c r="A65" s="84" t="str">
        <f t="shared" si="3"/>
        <v>VILAGARCIA</v>
      </c>
      <c r="B65" s="85">
        <f t="shared" si="4"/>
        <v>0</v>
      </c>
      <c r="C65" s="85">
        <f t="shared" si="5"/>
        <v>0</v>
      </c>
      <c r="D65" s="85">
        <f t="shared" si="6"/>
        <v>28</v>
      </c>
      <c r="E65" s="84" t="str">
        <f t="shared" si="2"/>
        <v>ALICANTE</v>
      </c>
      <c r="F65" s="84">
        <f t="shared" si="9"/>
        <v>0</v>
      </c>
      <c r="G65" s="84">
        <f t="shared" si="8"/>
        <v>1</v>
      </c>
    </row>
    <row r="67" spans="1:7" x14ac:dyDescent="0.25">
      <c r="A67" s="86"/>
      <c r="B67" s="87"/>
      <c r="C67" s="87"/>
      <c r="D67" s="87"/>
      <c r="E67" s="87"/>
      <c r="F67" s="88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AFE5CE7F-4D79-4851-BFF6-651D1A311EE3}"/>
</file>

<file path=customXml/itemProps2.xml><?xml version="1.0" encoding="utf-8"?>
<ds:datastoreItem xmlns:ds="http://schemas.openxmlformats.org/officeDocument/2006/customXml" ds:itemID="{6F7417D4-24F6-433D-8242-8F3D5A58B250}"/>
</file>

<file path=customXml/itemProps3.xml><?xml version="1.0" encoding="utf-8"?>
<ds:datastoreItem xmlns:ds="http://schemas.openxmlformats.org/officeDocument/2006/customXml" ds:itemID="{3A3CF943-3586-435A-A97D-E8C0B693FA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2017-10-06T09:40:17Z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