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<sst xmlns="http://schemas.openxmlformats.org/spreadsheetml/2006/main" count="653" uniqueCount="93">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</sst>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 vertical="center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 vertical="center"/>
    </xf>
    <xf numFmtId="4" fontId="31" fillId="5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/>
    </xf>
    <xf numFmtId="4" fontId="40" fillId="5" borderId="9" xfId="0" applyNumberFormat="1" applyFont="1" applyFill="1" applyBorder="1" applyAlignment="1">
      <alignment horizontal="right"/>
    </xf>
    <xf numFmtId="4" fontId="41" fillId="2" borderId="9" xfId="0" applyNumberFormat="1" applyFont="1" applyFill="1" applyBorder="1" applyAlignment="1">
      <alignment horizontal="right"/>
    </xf>
    <xf numFmtId="4" fontId="41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2" fillId="0" borderId="0" xfId="0" applyFont="1"/>
    <xf numFmtId="3" fontId="42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43" fillId="0" borderId="0" xfId="0" applyFont="1"/>
    <xf numFmtId="0" fontId="44" fillId="0" borderId="0" xfId="0" applyFont="1" applyAlignment="1"/>
    <xf numFmtId="0" fontId="45" fillId="0" borderId="0" xfId="0" applyFont="1"/>
    <xf numFmtId="14" fontId="46" fillId="0" borderId="0" xfId="0" applyNumberFormat="1" applyFont="1" applyAlignment="1">
      <alignment horizontal="right"/>
    </xf>
    <xf numFmtId="0" fontId="43" fillId="4" borderId="0" xfId="0" applyFont="1" applyFill="1" applyAlignment="1">
      <alignment horizontal="center" vertical="center"/>
    </xf>
    <xf numFmtId="0" fontId="43" fillId="0" borderId="0" xfId="0" applyFont="1" applyAlignment="1"/>
    <xf numFmtId="0" fontId="43" fillId="4" borderId="5" xfId="0" applyFont="1" applyFill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0" borderId="5" xfId="0" applyFont="1" applyBorder="1" applyAlignment="1"/>
    <xf numFmtId="0" fontId="47" fillId="4" borderId="1" xfId="0" applyFont="1" applyFill="1" applyBorder="1" applyAlignment="1">
      <alignment horizontal="center"/>
    </xf>
    <xf numFmtId="0" fontId="47" fillId="2" borderId="2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left"/>
    </xf>
    <xf numFmtId="3" fontId="47" fillId="2" borderId="1" xfId="0" applyNumberFormat="1" applyFont="1" applyFill="1" applyBorder="1" applyAlignment="1">
      <alignment horizontal="right"/>
    </xf>
    <xf numFmtId="4" fontId="47" fillId="2" borderId="1" xfId="0" applyNumberFormat="1" applyFont="1" applyFill="1" applyBorder="1" applyAlignment="1">
      <alignment horizontal="right"/>
    </xf>
    <xf numFmtId="0" fontId="47" fillId="2" borderId="3" xfId="0" applyFont="1" applyFill="1" applyBorder="1" applyAlignment="1">
      <alignment horizontal="center" vertical="center"/>
    </xf>
    <xf numFmtId="0" fontId="47" fillId="2" borderId="4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/>
    </xf>
    <xf numFmtId="3" fontId="48" fillId="5" borderId="1" xfId="0" applyNumberFormat="1" applyFont="1" applyFill="1" applyBorder="1" applyAlignment="1">
      <alignment horizontal="right"/>
    </xf>
    <xf numFmtId="4" fontId="48" fillId="5" borderId="1" xfId="0" applyNumberFormat="1" applyFont="1" applyFill="1" applyBorder="1" applyAlignment="1">
      <alignment horizontal="right"/>
    </xf>
    <xf numFmtId="0" fontId="47" fillId="2" borderId="1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4" borderId="0" xfId="0" applyFont="1" applyFill="1" applyAlignment="1">
      <alignment horizontal="center" vertical="center"/>
    </xf>
    <xf numFmtId="0" fontId="47" fillId="4" borderId="1" xfId="0" applyFont="1" applyFill="1" applyBorder="1" applyAlignment="1">
      <alignment horizontal="right"/>
    </xf>
    <xf numFmtId="3" fontId="48" fillId="4" borderId="1" xfId="0" applyNumberFormat="1" applyFont="1" applyFill="1" applyBorder="1" applyAlignment="1">
      <alignment horizontal="right"/>
    </xf>
    <xf numFmtId="4" fontId="48" fillId="4" borderId="1" xfId="0" applyNumberFormat="1" applyFont="1" applyFill="1" applyBorder="1" applyAlignment="1">
      <alignment horizontal="right"/>
    </xf>
    <xf numFmtId="4" fontId="43" fillId="0" borderId="0" xfId="0" applyNumberFormat="1" applyFont="1"/>
    <xf numFmtId="0" fontId="47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17887585</c:v>
                </c:pt>
                <c:pt idx="1">
                  <c:v>12837886</c:v>
                </c:pt>
                <c:pt idx="2">
                  <c:v>12378573</c:v>
                </c:pt>
                <c:pt idx="3">
                  <c:v>9128917</c:v>
                </c:pt>
                <c:pt idx="4">
                  <c:v>8723403</c:v>
                </c:pt>
                <c:pt idx="5">
                  <c:v>6296123</c:v>
                </c:pt>
                <c:pt idx="6">
                  <c:v>5521575</c:v>
                </c:pt>
                <c:pt idx="7">
                  <c:v>4668180</c:v>
                </c:pt>
                <c:pt idx="8">
                  <c:v>4528293</c:v>
                </c:pt>
                <c:pt idx="9">
                  <c:v>4235154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SANTA CRUZ DE TENERIFE</c:v>
                </c:pt>
                <c:pt idx="8">
                  <c:v>HUELVA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16467276</c:v>
                </c:pt>
                <c:pt idx="1">
                  <c:v>10987826</c:v>
                </c:pt>
                <c:pt idx="2">
                  <c:v>11355566</c:v>
                </c:pt>
                <c:pt idx="3">
                  <c:v>8864957</c:v>
                </c:pt>
                <c:pt idx="4">
                  <c:v>7960615</c:v>
                </c:pt>
                <c:pt idx="5">
                  <c:v>5936022</c:v>
                </c:pt>
                <c:pt idx="6">
                  <c:v>6919856</c:v>
                </c:pt>
                <c:pt idx="7">
                  <c:v>4878103</c:v>
                </c:pt>
                <c:pt idx="8">
                  <c:v>4949907</c:v>
                </c:pt>
                <c:pt idx="9">
                  <c:v>5185245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16475666</c:v>
                </c:pt>
                <c:pt idx="1">
                  <c:v>12768931</c:v>
                </c:pt>
                <c:pt idx="2">
                  <c:v>12127947</c:v>
                </c:pt>
                <c:pt idx="3">
                  <c:v>8920160</c:v>
                </c:pt>
                <c:pt idx="4">
                  <c:v>8680740</c:v>
                </c:pt>
                <c:pt idx="5">
                  <c:v>5789366</c:v>
                </c:pt>
                <c:pt idx="6">
                  <c:v>5499744</c:v>
                </c:pt>
                <c:pt idx="7">
                  <c:v>4504356</c:v>
                </c:pt>
                <c:pt idx="8">
                  <c:v>4411289</c:v>
                </c:pt>
                <c:pt idx="9">
                  <c:v>4161878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15169056</c:v>
                </c:pt>
                <c:pt idx="1">
                  <c:v>10922784</c:v>
                </c:pt>
                <c:pt idx="2">
                  <c:v>11134387</c:v>
                </c:pt>
                <c:pt idx="3">
                  <c:v>8703670</c:v>
                </c:pt>
                <c:pt idx="4">
                  <c:v>7907093</c:v>
                </c:pt>
                <c:pt idx="5">
                  <c:v>5464252</c:v>
                </c:pt>
                <c:pt idx="6">
                  <c:v>6888573</c:v>
                </c:pt>
                <c:pt idx="7">
                  <c:v>4921400</c:v>
                </c:pt>
                <c:pt idx="8">
                  <c:v>4629477</c:v>
                </c:pt>
                <c:pt idx="9">
                  <c:v>5126821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5612918</c:v>
                </c:pt>
                <c:pt idx="1">
                  <c:v>5131215</c:v>
                </c:pt>
                <c:pt idx="2">
                  <c:v>4692398</c:v>
                </c:pt>
                <c:pt idx="3">
                  <c:v>4182616</c:v>
                </c:pt>
                <c:pt idx="4">
                  <c:v>2987615</c:v>
                </c:pt>
                <c:pt idx="5">
                  <c:v>2622670</c:v>
                </c:pt>
                <c:pt idx="6">
                  <c:v>2155517</c:v>
                </c:pt>
                <c:pt idx="7">
                  <c:v>2043454</c:v>
                </c:pt>
                <c:pt idx="8">
                  <c:v>2027718</c:v>
                </c:pt>
                <c:pt idx="9">
                  <c:v>1242593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5481561</c:v>
                </c:pt>
                <c:pt idx="1">
                  <c:v>4598748</c:v>
                </c:pt>
                <c:pt idx="2">
                  <c:v>5037939</c:v>
                </c:pt>
                <c:pt idx="3">
                  <c:v>5250419</c:v>
                </c:pt>
                <c:pt idx="4">
                  <c:v>3068615</c:v>
                </c:pt>
                <c:pt idx="5">
                  <c:v>2926324</c:v>
                </c:pt>
                <c:pt idx="6">
                  <c:v>2413537</c:v>
                </c:pt>
                <c:pt idx="7">
                  <c:v>2176403</c:v>
                </c:pt>
                <c:pt idx="8">
                  <c:v>2079009</c:v>
                </c:pt>
                <c:pt idx="9">
                  <c:v>606380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HUELVA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3605140</c:v>
                </c:pt>
                <c:pt idx="1">
                  <c:v>3164742</c:v>
                </c:pt>
                <c:pt idx="2">
                  <c:v>1952616</c:v>
                </c:pt>
                <c:pt idx="3">
                  <c:v>1850639</c:v>
                </c:pt>
                <c:pt idx="4">
                  <c:v>1407908</c:v>
                </c:pt>
                <c:pt idx="5">
                  <c:v>1376324</c:v>
                </c:pt>
                <c:pt idx="6">
                  <c:v>1120003</c:v>
                </c:pt>
                <c:pt idx="7">
                  <c:v>1093683</c:v>
                </c:pt>
                <c:pt idx="8">
                  <c:v>970586</c:v>
                </c:pt>
                <c:pt idx="9">
                  <c:v>965379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HUELVA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4571143</c:v>
                </c:pt>
                <c:pt idx="1">
                  <c:v>2973699</c:v>
                </c:pt>
                <c:pt idx="2">
                  <c:v>2053578</c:v>
                </c:pt>
                <c:pt idx="3">
                  <c:v>1901147</c:v>
                </c:pt>
                <c:pt idx="4">
                  <c:v>1239173</c:v>
                </c:pt>
                <c:pt idx="5">
                  <c:v>1749282</c:v>
                </c:pt>
                <c:pt idx="6">
                  <c:v>1424017</c:v>
                </c:pt>
                <c:pt idx="7">
                  <c:v>1192820</c:v>
                </c:pt>
                <c:pt idx="8">
                  <c:v>959307</c:v>
                </c:pt>
                <c:pt idx="9">
                  <c:v>1001315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11109969</c:v>
                </c:pt>
                <c:pt idx="1">
                  <c:v>9675699</c:v>
                </c:pt>
                <c:pt idx="2">
                  <c:v>8534691</c:v>
                </c:pt>
                <c:pt idx="3">
                  <c:v>4262109</c:v>
                </c:pt>
                <c:pt idx="4">
                  <c:v>2396495</c:v>
                </c:pt>
                <c:pt idx="5">
                  <c:v>2213559</c:v>
                </c:pt>
                <c:pt idx="6">
                  <c:v>1912002</c:v>
                </c:pt>
                <c:pt idx="7">
                  <c:v>1151894</c:v>
                </c:pt>
                <c:pt idx="8">
                  <c:v>982483</c:v>
                </c:pt>
                <c:pt idx="9">
                  <c:v>604585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9579448</c:v>
                </c:pt>
                <c:pt idx="1">
                  <c:v>8415257</c:v>
                </c:pt>
                <c:pt idx="2">
                  <c:v>7248756</c:v>
                </c:pt>
                <c:pt idx="3">
                  <c:v>3963402</c:v>
                </c:pt>
                <c:pt idx="4">
                  <c:v>2165067</c:v>
                </c:pt>
                <c:pt idx="5">
                  <c:v>2029289</c:v>
                </c:pt>
                <c:pt idx="6">
                  <c:v>1774737</c:v>
                </c:pt>
                <c:pt idx="7">
                  <c:v>679423</c:v>
                </c:pt>
                <c:pt idx="8">
                  <c:v>863018</c:v>
                </c:pt>
                <c:pt idx="9">
                  <c:v>752405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BAHIA DE CADIZ</c:v>
                </c:pt>
                <c:pt idx="2">
                  <c:v>A CORUÑA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ALICANTE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14605</c:v>
                </c:pt>
                <c:pt idx="1">
                  <c:v>5579</c:v>
                </c:pt>
                <c:pt idx="2">
                  <c:v>4684</c:v>
                </c:pt>
                <c:pt idx="3">
                  <c:v>2836</c:v>
                </c:pt>
                <c:pt idx="4">
                  <c:v>2791</c:v>
                </c:pt>
                <c:pt idx="5">
                  <c:v>2664</c:v>
                </c:pt>
                <c:pt idx="6">
                  <c:v>2514</c:v>
                </c:pt>
                <c:pt idx="7">
                  <c:v>1555</c:v>
                </c:pt>
                <c:pt idx="8">
                  <c:v>1238</c:v>
                </c:pt>
                <c:pt idx="9">
                  <c:v>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BAHIA DE CADIZ</c:v>
                </c:pt>
                <c:pt idx="2">
                  <c:v>A CORUÑA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ALICANTE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15879</c:v>
                </c:pt>
                <c:pt idx="1">
                  <c:v>6045</c:v>
                </c:pt>
                <c:pt idx="2">
                  <c:v>7545</c:v>
                </c:pt>
                <c:pt idx="3">
                  <c:v>3869</c:v>
                </c:pt>
                <c:pt idx="4">
                  <c:v>5206</c:v>
                </c:pt>
                <c:pt idx="5">
                  <c:v>2657</c:v>
                </c:pt>
                <c:pt idx="6">
                  <c:v>2209</c:v>
                </c:pt>
                <c:pt idx="7">
                  <c:v>1523</c:v>
                </c:pt>
                <c:pt idx="8">
                  <c:v>525</c:v>
                </c:pt>
                <c:pt idx="9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A CORUÑA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816419</c:v>
                </c:pt>
                <c:pt idx="1">
                  <c:v>505789</c:v>
                </c:pt>
                <c:pt idx="2">
                  <c:v>249963</c:v>
                </c:pt>
                <c:pt idx="3">
                  <c:v>246712</c:v>
                </c:pt>
                <c:pt idx="4">
                  <c:v>134568</c:v>
                </c:pt>
                <c:pt idx="5">
                  <c:v>90539</c:v>
                </c:pt>
                <c:pt idx="6">
                  <c:v>68690</c:v>
                </c:pt>
                <c:pt idx="7">
                  <c:v>61718</c:v>
                </c:pt>
                <c:pt idx="8">
                  <c:v>55678</c:v>
                </c:pt>
                <c:pt idx="9">
                  <c:v>41906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A CORUÑA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750663</c:v>
                </c:pt>
                <c:pt idx="1">
                  <c:v>470678</c:v>
                </c:pt>
                <c:pt idx="2">
                  <c:v>220295</c:v>
                </c:pt>
                <c:pt idx="3">
                  <c:v>245031</c:v>
                </c:pt>
                <c:pt idx="4">
                  <c:v>116229</c:v>
                </c:pt>
                <c:pt idx="5">
                  <c:v>99284</c:v>
                </c:pt>
                <c:pt idx="6">
                  <c:v>64633</c:v>
                </c:pt>
                <c:pt idx="7">
                  <c:v>56215</c:v>
                </c:pt>
                <c:pt idx="8">
                  <c:v>14644</c:v>
                </c:pt>
                <c:pt idx="9">
                  <c:v>52885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9258387</c:v>
                </c:pt>
                <c:pt idx="1">
                  <c:v>3319397</c:v>
                </c:pt>
                <c:pt idx="2">
                  <c:v>3020966</c:v>
                </c:pt>
                <c:pt idx="3">
                  <c:v>2466929</c:v>
                </c:pt>
                <c:pt idx="4">
                  <c:v>956786</c:v>
                </c:pt>
                <c:pt idx="5">
                  <c:v>386223</c:v>
                </c:pt>
                <c:pt idx="6">
                  <c:v>307576</c:v>
                </c:pt>
                <c:pt idx="7">
                  <c:v>196933</c:v>
                </c:pt>
                <c:pt idx="8">
                  <c:v>182128</c:v>
                </c:pt>
                <c:pt idx="9">
                  <c:v>112221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BAHIA DE CADIZ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7612184</c:v>
                </c:pt>
                <c:pt idx="1">
                  <c:v>2555914</c:v>
                </c:pt>
                <c:pt idx="2">
                  <c:v>2385113</c:v>
                </c:pt>
                <c:pt idx="3">
                  <c:v>2323791</c:v>
                </c:pt>
                <c:pt idx="4">
                  <c:v>687007</c:v>
                </c:pt>
                <c:pt idx="5">
                  <c:v>543841</c:v>
                </c:pt>
                <c:pt idx="6">
                  <c:v>46486</c:v>
                </c:pt>
                <c:pt idx="7">
                  <c:v>115145</c:v>
                </c:pt>
                <c:pt idx="8">
                  <c:v>302718</c:v>
                </c:pt>
                <c:pt idx="9">
                  <c:v>79012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9219590</c:v>
                </c:pt>
                <c:pt idx="1">
                  <c:v>3307236</c:v>
                </c:pt>
                <c:pt idx="2">
                  <c:v>2961643</c:v>
                </c:pt>
                <c:pt idx="3">
                  <c:v>2395897</c:v>
                </c:pt>
                <c:pt idx="4">
                  <c:v>386223</c:v>
                </c:pt>
                <c:pt idx="5">
                  <c:v>100964</c:v>
                </c:pt>
                <c:pt idx="6">
                  <c:v>30572</c:v>
                </c:pt>
                <c:pt idx="7">
                  <c:v>8350</c:v>
                </c:pt>
                <c:pt idx="8">
                  <c:v>4177</c:v>
                </c:pt>
                <c:pt idx="9">
                  <c:v>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7608951</c:v>
                </c:pt>
                <c:pt idx="1">
                  <c:v>2532014</c:v>
                </c:pt>
                <c:pt idx="2">
                  <c:v>2304244</c:v>
                </c:pt>
                <c:pt idx="3">
                  <c:v>2238204</c:v>
                </c:pt>
                <c:pt idx="4">
                  <c:v>542836</c:v>
                </c:pt>
                <c:pt idx="5">
                  <c:v>71821</c:v>
                </c:pt>
                <c:pt idx="6">
                  <c:v>39287</c:v>
                </c:pt>
                <c:pt idx="7">
                  <c:v>8304</c:v>
                </c:pt>
                <c:pt idx="8">
                  <c:v>31366</c:v>
                </c:pt>
                <c:pt idx="9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9763132</c:v>
                </c:pt>
                <c:pt idx="1">
                  <c:v>7764204</c:v>
                </c:pt>
                <c:pt idx="2">
                  <c:v>6284868</c:v>
                </c:pt>
                <c:pt idx="3">
                  <c:v>3381478</c:v>
                </c:pt>
                <c:pt idx="4">
                  <c:v>1323160</c:v>
                </c:pt>
                <c:pt idx="5">
                  <c:v>1040922</c:v>
                </c:pt>
                <c:pt idx="6">
                  <c:v>979640</c:v>
                </c:pt>
                <c:pt idx="7">
                  <c:v>561501</c:v>
                </c:pt>
                <c:pt idx="8">
                  <c:v>343520</c:v>
                </c:pt>
                <c:pt idx="9">
                  <c:v>291348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8390272</c:v>
                </c:pt>
                <c:pt idx="1">
                  <c:v>6531584</c:v>
                </c:pt>
                <c:pt idx="2">
                  <c:v>5274296</c:v>
                </c:pt>
                <c:pt idx="3">
                  <c:v>3148593</c:v>
                </c:pt>
                <c:pt idx="4">
                  <c:v>1255085</c:v>
                </c:pt>
                <c:pt idx="5">
                  <c:v>564678</c:v>
                </c:pt>
                <c:pt idx="6">
                  <c:v>862370</c:v>
                </c:pt>
                <c:pt idx="7">
                  <c:v>532965</c:v>
                </c:pt>
                <c:pt idx="8">
                  <c:v>262465</c:v>
                </c:pt>
                <c:pt idx="9">
                  <c:v>152359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2378725</c:v>
                </c:pt>
                <c:pt idx="1">
                  <c:v>2364961</c:v>
                </c:pt>
                <c:pt idx="2">
                  <c:v>1295850</c:v>
                </c:pt>
                <c:pt idx="3">
                  <c:v>1152948</c:v>
                </c:pt>
                <c:pt idx="4">
                  <c:v>954553</c:v>
                </c:pt>
                <c:pt idx="5">
                  <c:v>662189</c:v>
                </c:pt>
                <c:pt idx="6">
                  <c:v>338704</c:v>
                </c:pt>
                <c:pt idx="7">
                  <c:v>334240</c:v>
                </c:pt>
                <c:pt idx="8">
                  <c:v>236428</c:v>
                </c:pt>
                <c:pt idx="9">
                  <c:v>209900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CEUTA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2082171</c:v>
                </c:pt>
                <c:pt idx="1">
                  <c:v>2151060</c:v>
                </c:pt>
                <c:pt idx="2">
                  <c:v>1114025</c:v>
                </c:pt>
                <c:pt idx="3">
                  <c:v>870880</c:v>
                </c:pt>
                <c:pt idx="4">
                  <c:v>921607</c:v>
                </c:pt>
                <c:pt idx="5">
                  <c:v>660358</c:v>
                </c:pt>
                <c:pt idx="6">
                  <c:v>424063</c:v>
                </c:pt>
                <c:pt idx="7">
                  <c:v>269515</c:v>
                </c:pt>
                <c:pt idx="8">
                  <c:v>203943</c:v>
                </c:pt>
                <c:pt idx="9">
                  <c:v>204347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816633</c:v>
                </c:pt>
                <c:pt idx="1">
                  <c:v>716651</c:v>
                </c:pt>
                <c:pt idx="2">
                  <c:v>619701.5</c:v>
                </c:pt>
                <c:pt idx="3">
                  <c:v>320143</c:v>
                </c:pt>
                <c:pt idx="4">
                  <c:v>127318</c:v>
                </c:pt>
                <c:pt idx="5">
                  <c:v>126802</c:v>
                </c:pt>
                <c:pt idx="6">
                  <c:v>125231</c:v>
                </c:pt>
                <c:pt idx="7">
                  <c:v>53165</c:v>
                </c:pt>
                <c:pt idx="8">
                  <c:v>47384</c:v>
                </c:pt>
                <c:pt idx="9">
                  <c:v>46933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ALICANTE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713211</c:v>
                </c:pt>
                <c:pt idx="1">
                  <c:v>611245</c:v>
                </c:pt>
                <c:pt idx="2">
                  <c:v>538233</c:v>
                </c:pt>
                <c:pt idx="3">
                  <c:v>302092</c:v>
                </c:pt>
                <c:pt idx="4">
                  <c:v>72238</c:v>
                </c:pt>
                <c:pt idx="5">
                  <c:v>110815</c:v>
                </c:pt>
                <c:pt idx="6">
                  <c:v>117533</c:v>
                </c:pt>
                <c:pt idx="7">
                  <c:v>53537</c:v>
                </c:pt>
                <c:pt idx="8">
                  <c:v>38248</c:v>
                </c:pt>
                <c:pt idx="9">
                  <c:v>47453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775008</c:v>
                </c:pt>
                <c:pt idx="1">
                  <c:v>238580</c:v>
                </c:pt>
                <c:pt idx="2">
                  <c:v>233859.5</c:v>
                </c:pt>
                <c:pt idx="3">
                  <c:v>193263</c:v>
                </c:pt>
                <c:pt idx="4">
                  <c:v>119707</c:v>
                </c:pt>
                <c:pt idx="5">
                  <c:v>7090</c:v>
                </c:pt>
                <c:pt idx="6">
                  <c:v>2116</c:v>
                </c:pt>
                <c:pt idx="7">
                  <c:v>2043</c:v>
                </c:pt>
                <c:pt idx="8">
                  <c:v>519</c:v>
                </c:pt>
                <c:pt idx="9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531527</c:v>
                </c:pt>
                <c:pt idx="1">
                  <c:v>191874</c:v>
                </c:pt>
                <c:pt idx="2">
                  <c:v>195726</c:v>
                </c:pt>
                <c:pt idx="3">
                  <c:v>182014</c:v>
                </c:pt>
                <c:pt idx="4">
                  <c:v>70451</c:v>
                </c:pt>
                <c:pt idx="5">
                  <c:v>5122</c:v>
                </c:pt>
                <c:pt idx="6">
                  <c:v>2001</c:v>
                </c:pt>
                <c:pt idx="7">
                  <c:v>8519</c:v>
                </c:pt>
                <c:pt idx="8">
                  <c:v>653</c:v>
                </c:pt>
                <c:pt idx="9">
                  <c:v>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1076031</c:v>
                </c:pt>
                <c:pt idx="1">
                  <c:v>957437</c:v>
                </c:pt>
                <c:pt idx="2">
                  <c:v>494378</c:v>
                </c:pt>
                <c:pt idx="3">
                  <c:v>466903</c:v>
                </c:pt>
                <c:pt idx="4">
                  <c:v>200177</c:v>
                </c:pt>
                <c:pt idx="5">
                  <c:v>136432</c:v>
                </c:pt>
                <c:pt idx="6">
                  <c:v>131775</c:v>
                </c:pt>
                <c:pt idx="7">
                  <c:v>83255</c:v>
                </c:pt>
                <c:pt idx="8">
                  <c:v>81047</c:v>
                </c:pt>
                <c:pt idx="9">
                  <c:v>39931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1011688</c:v>
                </c:pt>
                <c:pt idx="1">
                  <c:v>864296</c:v>
                </c:pt>
                <c:pt idx="2">
                  <c:v>420633</c:v>
                </c:pt>
                <c:pt idx="3">
                  <c:v>440863</c:v>
                </c:pt>
                <c:pt idx="4">
                  <c:v>157119</c:v>
                </c:pt>
                <c:pt idx="5">
                  <c:v>168018</c:v>
                </c:pt>
                <c:pt idx="6">
                  <c:v>137873</c:v>
                </c:pt>
                <c:pt idx="7">
                  <c:v>76928</c:v>
                </c:pt>
                <c:pt idx="8">
                  <c:v>72821</c:v>
                </c:pt>
                <c:pt idx="9">
                  <c:v>39808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162826</c:v>
                </c:pt>
                <c:pt idx="1">
                  <c:v>115561</c:v>
                </c:pt>
                <c:pt idx="2">
                  <c:v>61499</c:v>
                </c:pt>
                <c:pt idx="3">
                  <c:v>35490</c:v>
                </c:pt>
                <c:pt idx="4">
                  <c:v>20823</c:v>
                </c:pt>
                <c:pt idx="5">
                  <c:v>10104</c:v>
                </c:pt>
                <c:pt idx="6">
                  <c:v>7821</c:v>
                </c:pt>
                <c:pt idx="7">
                  <c:v>3477</c:v>
                </c:pt>
                <c:pt idx="8">
                  <c:v>1180</c:v>
                </c:pt>
                <c:pt idx="9">
                  <c:v>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146925</c:v>
                </c:pt>
                <c:pt idx="1">
                  <c:v>117650</c:v>
                </c:pt>
                <c:pt idx="2">
                  <c:v>44693</c:v>
                </c:pt>
                <c:pt idx="3">
                  <c:v>27272</c:v>
                </c:pt>
                <c:pt idx="4">
                  <c:v>30142</c:v>
                </c:pt>
                <c:pt idx="5">
                  <c:v>7503</c:v>
                </c:pt>
                <c:pt idx="6">
                  <c:v>2402</c:v>
                </c:pt>
                <c:pt idx="7">
                  <c:v>3387</c:v>
                </c:pt>
                <c:pt idx="8">
                  <c:v>822</c:v>
                </c:pt>
                <c:pt idx="9">
                  <c:v>3031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212517</c:v>
                </c:pt>
                <c:pt idx="1">
                  <c:v>135846</c:v>
                </c:pt>
                <c:pt idx="2">
                  <c:v>102235</c:v>
                </c:pt>
                <c:pt idx="3">
                  <c:v>74029</c:v>
                </c:pt>
                <c:pt idx="4">
                  <c:v>27996</c:v>
                </c:pt>
                <c:pt idx="5">
                  <c:v>27246</c:v>
                </c:pt>
                <c:pt idx="6">
                  <c:v>18259</c:v>
                </c:pt>
                <c:pt idx="7">
                  <c:v>13536</c:v>
                </c:pt>
                <c:pt idx="8">
                  <c:v>10002</c:v>
                </c:pt>
                <c:pt idx="9">
                  <c:v>8061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169961</c:v>
                </c:pt>
                <c:pt idx="1">
                  <c:v>120048</c:v>
                </c:pt>
                <c:pt idx="2">
                  <c:v>72490</c:v>
                </c:pt>
                <c:pt idx="3">
                  <c:v>63869</c:v>
                </c:pt>
                <c:pt idx="4">
                  <c:v>22643</c:v>
                </c:pt>
                <c:pt idx="5">
                  <c:v>28744</c:v>
                </c:pt>
                <c:pt idx="6">
                  <c:v>15213</c:v>
                </c:pt>
                <c:pt idx="7">
                  <c:v>10621</c:v>
                </c:pt>
                <c:pt idx="8">
                  <c:v>6888</c:v>
                </c:pt>
                <c:pt idx="9">
                  <c:v>6238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5762</c:v>
                </c:pt>
                <c:pt idx="1">
                  <c:v>4474</c:v>
                </c:pt>
                <c:pt idx="2">
                  <c:v>3123</c:v>
                </c:pt>
                <c:pt idx="3">
                  <c:v>2663</c:v>
                </c:pt>
                <c:pt idx="4">
                  <c:v>2092</c:v>
                </c:pt>
                <c:pt idx="5">
                  <c:v>2073</c:v>
                </c:pt>
                <c:pt idx="6">
                  <c:v>1663</c:v>
                </c:pt>
                <c:pt idx="7">
                  <c:v>799</c:v>
                </c:pt>
                <c:pt idx="8">
                  <c:v>645</c:v>
                </c:pt>
                <c:pt idx="9">
                  <c:v>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4924</c:v>
                </c:pt>
                <c:pt idx="1">
                  <c:v>4373</c:v>
                </c:pt>
                <c:pt idx="2">
                  <c:v>2214</c:v>
                </c:pt>
                <c:pt idx="3">
                  <c:v>2605</c:v>
                </c:pt>
                <c:pt idx="4">
                  <c:v>2028</c:v>
                </c:pt>
                <c:pt idx="5">
                  <c:v>1991</c:v>
                </c:pt>
                <c:pt idx="6">
                  <c:v>1597</c:v>
                </c:pt>
                <c:pt idx="7">
                  <c:v>855</c:v>
                </c:pt>
                <c:pt idx="8">
                  <c:v>650</c:v>
                </c:pt>
                <c:pt idx="9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58747171</c:v>
                </c:pt>
                <c:pt idx="1">
                  <c:v>45291102</c:v>
                </c:pt>
                <c:pt idx="2">
                  <c:v>45239624</c:v>
                </c:pt>
                <c:pt idx="3">
                  <c:v>40676584</c:v>
                </c:pt>
                <c:pt idx="4">
                  <c:v>33207877</c:v>
                </c:pt>
                <c:pt idx="5">
                  <c:v>23009103</c:v>
                </c:pt>
                <c:pt idx="6">
                  <c:v>16313966</c:v>
                </c:pt>
                <c:pt idx="7">
                  <c:v>11024608</c:v>
                </c:pt>
                <c:pt idx="8">
                  <c:v>9972243</c:v>
                </c:pt>
                <c:pt idx="9">
                  <c:v>8346267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52935086</c:v>
                </c:pt>
                <c:pt idx="1">
                  <c:v>33326842</c:v>
                </c:pt>
                <c:pt idx="2">
                  <c:v>43609236</c:v>
                </c:pt>
                <c:pt idx="3">
                  <c:v>34699832</c:v>
                </c:pt>
                <c:pt idx="4">
                  <c:v>29853851</c:v>
                </c:pt>
                <c:pt idx="5">
                  <c:v>22426838</c:v>
                </c:pt>
                <c:pt idx="6">
                  <c:v>12952701</c:v>
                </c:pt>
                <c:pt idx="7">
                  <c:v>11064553</c:v>
                </c:pt>
                <c:pt idx="8">
                  <c:v>10116763</c:v>
                </c:pt>
                <c:pt idx="9">
                  <c:v>6053524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121</c:v>
                </c:pt>
                <c:pt idx="1">
                  <c:v>116</c:v>
                </c:pt>
                <c:pt idx="2">
                  <c:v>37</c:v>
                </c:pt>
                <c:pt idx="3">
                  <c:v>21</c:v>
                </c:pt>
                <c:pt idx="4">
                  <c:v>12</c:v>
                </c:pt>
                <c:pt idx="5">
                  <c:v>11</c:v>
                </c:pt>
                <c:pt idx="6">
                  <c:v>6</c:v>
                </c:pt>
                <c:pt idx="7">
                  <c:v>5</c:v>
                </c:pt>
                <c:pt idx="8">
                  <c:v>3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129</c:v>
                </c:pt>
                <c:pt idx="1">
                  <c:v>112</c:v>
                </c:pt>
                <c:pt idx="2">
                  <c:v>40</c:v>
                </c:pt>
                <c:pt idx="3">
                  <c:v>28</c:v>
                </c:pt>
                <c:pt idx="4">
                  <c:v>18</c:v>
                </c:pt>
                <c:pt idx="5">
                  <c:v>20</c:v>
                </c:pt>
                <c:pt idx="6">
                  <c:v>3</c:v>
                </c:pt>
                <c:pt idx="7">
                  <c:v>5</c:v>
                </c:pt>
                <c:pt idx="8">
                  <c:v>9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101" bestFit="1" customWidth="1"/>
    <col min="2" max="2" width="16" style="101" bestFit="1" customWidth="1"/>
    <col min="3" max="3" width="26.5703125" style="101" bestFit="1" customWidth="1"/>
    <col min="4" max="16384" width="11.42578125" style="101"/>
  </cols>
  <sheetData>
    <row r="1" spans="1:9" ht="22.5" customHeight="1" x14ac:dyDescent="0.35">
      <c r="D1" s="102" t="s">
        <v>36</v>
      </c>
    </row>
    <row r="4" spans="1:9" x14ac:dyDescent="0.25">
      <c r="F4" s="103"/>
      <c r="G4" s="103"/>
      <c r="I4" s="104">
        <v>39224</v>
      </c>
    </row>
    <row r="6" spans="1:9" x14ac:dyDescent="0.25">
      <c r="A6" s="105" t="s">
        <v>39</v>
      </c>
      <c r="B6" s="106"/>
      <c r="C6" s="106"/>
      <c r="D6" s="107" t="s">
        <v>92</v>
      </c>
      <c r="E6" s="108"/>
      <c r="F6" s="107" t="s">
        <v>37</v>
      </c>
      <c r="G6" s="108"/>
      <c r="H6" s="107" t="s">
        <v>38</v>
      </c>
      <c r="I6" s="108"/>
    </row>
    <row r="7" spans="1:9" x14ac:dyDescent="0.25">
      <c r="A7" s="109"/>
      <c r="B7" s="109"/>
      <c r="C7" s="109"/>
      <c r="D7" s="110">
        <v>2006</v>
      </c>
      <c r="E7" s="110">
        <v>2007</v>
      </c>
      <c r="F7" s="110">
        <v>2006</v>
      </c>
      <c r="G7" s="110">
        <v>2007</v>
      </c>
      <c r="H7" s="110" t="s">
        <v>0</v>
      </c>
      <c r="I7" s="110" t="s">
        <v>3</v>
      </c>
    </row>
    <row r="8" spans="1:9" x14ac:dyDescent="0.25">
      <c r="A8" s="111" t="s">
        <v>12</v>
      </c>
      <c r="B8" s="111" t="s">
        <v>13</v>
      </c>
      <c r="C8" s="112" t="s">
        <v>14</v>
      </c>
      <c r="D8" s="113">
        <v>12953397</v>
      </c>
      <c r="E8" s="113">
        <v>11919866</v>
      </c>
      <c r="F8" s="113">
        <v>36927972</v>
      </c>
      <c r="G8" s="113">
        <v>35985874</v>
      </c>
      <c r="H8" s="113">
        <v>-942098</v>
      </c>
      <c r="I8" s="114">
        <f>((G8*100/F8)-100)</f>
        <v>-2.5511771943501316</v>
      </c>
    </row>
    <row r="9" spans="1:9" x14ac:dyDescent="0.25">
      <c r="A9" s="115"/>
      <c r="B9" s="116"/>
      <c r="C9" s="112" t="s">
        <v>15</v>
      </c>
      <c r="D9" s="113">
        <v>9745582</v>
      </c>
      <c r="E9" s="113">
        <v>9369163</v>
      </c>
      <c r="F9" s="113">
        <v>27664132</v>
      </c>
      <c r="G9" s="113">
        <v>25760302</v>
      </c>
      <c r="H9" s="113">
        <v>-1903830</v>
      </c>
      <c r="I9" s="114">
        <f t="shared" ref="I9:I19" si="0">((G9*100/F9)-100)</f>
        <v>-6.8819437385564868</v>
      </c>
    </row>
    <row r="10" spans="1:9" x14ac:dyDescent="0.25">
      <c r="A10" s="115"/>
      <c r="B10" s="111" t="s">
        <v>16</v>
      </c>
      <c r="C10" s="112" t="s">
        <v>17</v>
      </c>
      <c r="D10" s="113">
        <v>5255523</v>
      </c>
      <c r="E10" s="113">
        <v>5514887</v>
      </c>
      <c r="F10" s="113">
        <v>13809718</v>
      </c>
      <c r="G10" s="113">
        <v>14865897</v>
      </c>
      <c r="H10" s="113">
        <v>1056179</v>
      </c>
      <c r="I10" s="114">
        <f t="shared" si="0"/>
        <v>7.6480852107190032</v>
      </c>
    </row>
    <row r="11" spans="1:9" x14ac:dyDescent="0.25">
      <c r="A11" s="115"/>
      <c r="B11" s="115"/>
      <c r="C11" s="112" t="s">
        <v>18</v>
      </c>
      <c r="D11" s="113">
        <v>10089561</v>
      </c>
      <c r="E11" s="113">
        <v>11971972</v>
      </c>
      <c r="F11" s="113">
        <v>28102250</v>
      </c>
      <c r="G11" s="113">
        <v>32927936</v>
      </c>
      <c r="H11" s="113">
        <v>4825686</v>
      </c>
      <c r="I11" s="114">
        <f t="shared" si="0"/>
        <v>17.171884813493577</v>
      </c>
    </row>
    <row r="12" spans="1:9" x14ac:dyDescent="0.25">
      <c r="A12" s="116"/>
      <c r="B12" s="116"/>
      <c r="C12" s="112" t="s">
        <v>2</v>
      </c>
      <c r="D12" s="113">
        <v>15345084</v>
      </c>
      <c r="E12" s="113">
        <v>17486859</v>
      </c>
      <c r="F12" s="113">
        <v>41911968</v>
      </c>
      <c r="G12" s="113">
        <v>47793833</v>
      </c>
      <c r="H12" s="113">
        <v>5881865</v>
      </c>
      <c r="I12" s="114">
        <f t="shared" si="0"/>
        <v>14.033855437186816</v>
      </c>
    </row>
    <row r="13" spans="1:9" x14ac:dyDescent="0.25">
      <c r="A13" s="117"/>
      <c r="B13" s="117"/>
      <c r="C13" s="118" t="s">
        <v>2</v>
      </c>
      <c r="D13" s="119">
        <v>38044063</v>
      </c>
      <c r="E13" s="119">
        <v>38775888</v>
      </c>
      <c r="F13" s="119">
        <v>106504072</v>
      </c>
      <c r="G13" s="119">
        <v>109540009</v>
      </c>
      <c r="H13" s="119">
        <v>3035937</v>
      </c>
      <c r="I13" s="120">
        <f t="shared" si="0"/>
        <v>2.8505360809115388</v>
      </c>
    </row>
    <row r="14" spans="1:9" x14ac:dyDescent="0.25">
      <c r="A14" s="111" t="s">
        <v>4</v>
      </c>
      <c r="B14" s="121" t="s">
        <v>5</v>
      </c>
      <c r="C14" s="112" t="s">
        <v>6</v>
      </c>
      <c r="D14" s="113">
        <v>24170</v>
      </c>
      <c r="E14" s="113">
        <v>16690</v>
      </c>
      <c r="F14" s="113">
        <v>54540</v>
      </c>
      <c r="G14" s="113">
        <v>46547</v>
      </c>
      <c r="H14" s="113">
        <v>-7993</v>
      </c>
      <c r="I14" s="114">
        <f t="shared" si="0"/>
        <v>-14.655298863219656</v>
      </c>
    </row>
    <row r="15" spans="1:9" x14ac:dyDescent="0.25">
      <c r="A15" s="115"/>
      <c r="B15" s="111" t="s">
        <v>7</v>
      </c>
      <c r="C15" s="112" t="s">
        <v>8</v>
      </c>
      <c r="D15" s="113">
        <v>594741</v>
      </c>
      <c r="E15" s="113">
        <v>676023</v>
      </c>
      <c r="F15" s="113">
        <v>1718214</v>
      </c>
      <c r="G15" s="113">
        <v>1814006</v>
      </c>
      <c r="H15" s="113">
        <v>95792</v>
      </c>
      <c r="I15" s="114">
        <f t="shared" si="0"/>
        <v>5.5750913448499375</v>
      </c>
    </row>
    <row r="16" spans="1:9" x14ac:dyDescent="0.25">
      <c r="A16" s="115"/>
      <c r="B16" s="116"/>
      <c r="C16" s="112" t="s">
        <v>9</v>
      </c>
      <c r="D16" s="113">
        <v>233749</v>
      </c>
      <c r="E16" s="113">
        <v>262056</v>
      </c>
      <c r="F16" s="113">
        <v>623694</v>
      </c>
      <c r="G16" s="113">
        <v>683995</v>
      </c>
      <c r="H16" s="113">
        <v>60301</v>
      </c>
      <c r="I16" s="114">
        <f t="shared" si="0"/>
        <v>9.6683630113485179</v>
      </c>
    </row>
    <row r="17" spans="1:9" x14ac:dyDescent="0.25">
      <c r="A17" s="116"/>
      <c r="B17" s="121" t="s">
        <v>10</v>
      </c>
      <c r="C17" s="112" t="s">
        <v>11</v>
      </c>
      <c r="D17" s="113">
        <v>242579</v>
      </c>
      <c r="E17" s="113">
        <v>355676</v>
      </c>
      <c r="F17" s="113">
        <v>776370</v>
      </c>
      <c r="G17" s="113">
        <v>871545</v>
      </c>
      <c r="H17" s="113">
        <v>95175</v>
      </c>
      <c r="I17" s="114">
        <f t="shared" si="0"/>
        <v>12.258974458054794</v>
      </c>
    </row>
    <row r="18" spans="1:9" x14ac:dyDescent="0.25">
      <c r="A18" s="122"/>
      <c r="B18" s="122"/>
      <c r="C18" s="118" t="s">
        <v>2</v>
      </c>
      <c r="D18" s="119">
        <v>1095239</v>
      </c>
      <c r="E18" s="119">
        <v>1310445</v>
      </c>
      <c r="F18" s="119">
        <v>3172818</v>
      </c>
      <c r="G18" s="119">
        <v>3416093</v>
      </c>
      <c r="H18" s="119">
        <v>243275</v>
      </c>
      <c r="I18" s="120">
        <f t="shared" si="0"/>
        <v>7.6674741507391815</v>
      </c>
    </row>
    <row r="19" spans="1:9" x14ac:dyDescent="0.25">
      <c r="A19" s="123"/>
      <c r="B19" s="123"/>
      <c r="C19" s="124" t="s">
        <v>1</v>
      </c>
      <c r="D19" s="125">
        <f>+D13+D18</f>
        <v>39139302</v>
      </c>
      <c r="E19" s="125">
        <f t="shared" ref="E19:G19" si="1">+E13+E18</f>
        <v>40086333</v>
      </c>
      <c r="F19" s="125">
        <f t="shared" si="1"/>
        <v>109676890</v>
      </c>
      <c r="G19" s="125">
        <f t="shared" si="1"/>
        <v>112956102</v>
      </c>
      <c r="H19" s="125">
        <f t="shared" ref="H19" si="2">G19-F19</f>
        <v>3279212</v>
      </c>
      <c r="I19" s="126">
        <f t="shared" si="0"/>
        <v>2.9898841952940103</v>
      </c>
    </row>
    <row r="20" spans="1:9" x14ac:dyDescent="0.25">
      <c r="A20" s="122"/>
      <c r="B20" s="122"/>
      <c r="I20" s="127"/>
    </row>
    <row r="21" spans="1:9" x14ac:dyDescent="0.25">
      <c r="A21" s="111" t="s">
        <v>19</v>
      </c>
      <c r="B21" s="111" t="s">
        <v>20</v>
      </c>
      <c r="C21" s="112" t="s">
        <v>21</v>
      </c>
      <c r="D21" s="113">
        <v>6060775</v>
      </c>
      <c r="E21" s="113">
        <v>7319027</v>
      </c>
      <c r="F21" s="113">
        <v>16724913</v>
      </c>
      <c r="G21" s="113">
        <v>20293181</v>
      </c>
      <c r="H21" s="113">
        <v>3568268</v>
      </c>
      <c r="I21" s="114">
        <f t="shared" ref="I21:I31" si="3">((G21*100/F21)-100)</f>
        <v>21.335046705474639</v>
      </c>
    </row>
    <row r="22" spans="1:9" x14ac:dyDescent="0.25">
      <c r="A22" s="115"/>
      <c r="B22" s="116"/>
      <c r="C22" s="112" t="s">
        <v>22</v>
      </c>
      <c r="D22" s="113">
        <v>5588680</v>
      </c>
      <c r="E22" s="113">
        <v>6671806</v>
      </c>
      <c r="F22" s="113">
        <v>15381833</v>
      </c>
      <c r="G22" s="113">
        <v>18416845</v>
      </c>
      <c r="H22" s="113">
        <v>3035012</v>
      </c>
      <c r="I22" s="114">
        <f t="shared" si="3"/>
        <v>19.731146476496008</v>
      </c>
    </row>
    <row r="23" spans="1:9" x14ac:dyDescent="0.25">
      <c r="A23" s="115"/>
      <c r="B23" s="121" t="s">
        <v>23</v>
      </c>
      <c r="C23" s="112" t="s">
        <v>24</v>
      </c>
      <c r="D23" s="113">
        <v>3742615</v>
      </c>
      <c r="E23" s="113">
        <v>4078043</v>
      </c>
      <c r="F23" s="113">
        <v>9924990</v>
      </c>
      <c r="G23" s="113">
        <v>10992134</v>
      </c>
      <c r="H23" s="113">
        <v>1067144</v>
      </c>
      <c r="I23" s="114">
        <f t="shared" si="3"/>
        <v>10.752091437875507</v>
      </c>
    </row>
    <row r="24" spans="1:9" x14ac:dyDescent="0.25">
      <c r="A24" s="115"/>
      <c r="B24" s="111" t="s">
        <v>25</v>
      </c>
      <c r="C24" s="112" t="s">
        <v>26</v>
      </c>
      <c r="D24" s="113">
        <v>960953.5</v>
      </c>
      <c r="E24" s="113">
        <v>1137897.5</v>
      </c>
      <c r="F24" s="113">
        <v>2716031.5</v>
      </c>
      <c r="G24" s="113">
        <v>3133688.5</v>
      </c>
      <c r="H24" s="113">
        <v>417657</v>
      </c>
      <c r="I24" s="114">
        <f t="shared" si="3"/>
        <v>15.377472610313987</v>
      </c>
    </row>
    <row r="25" spans="1:9" x14ac:dyDescent="0.25">
      <c r="A25" s="115"/>
      <c r="B25" s="115"/>
      <c r="C25" s="112" t="s">
        <v>21</v>
      </c>
      <c r="D25" s="113">
        <v>431986</v>
      </c>
      <c r="E25" s="113">
        <v>572440</v>
      </c>
      <c r="F25" s="113">
        <v>1188371</v>
      </c>
      <c r="G25" s="113">
        <v>1572517.5</v>
      </c>
      <c r="H25" s="113">
        <v>384146.5</v>
      </c>
      <c r="I25" s="114">
        <f t="shared" si="3"/>
        <v>32.325469066478405</v>
      </c>
    </row>
    <row r="26" spans="1:9" x14ac:dyDescent="0.25">
      <c r="A26" s="115"/>
      <c r="B26" s="111" t="s">
        <v>27</v>
      </c>
      <c r="C26" s="112" t="s">
        <v>28</v>
      </c>
      <c r="D26" s="113">
        <v>1266511</v>
      </c>
      <c r="E26" s="113">
        <v>1422291</v>
      </c>
      <c r="F26" s="113">
        <v>3463347</v>
      </c>
      <c r="G26" s="113">
        <v>3759558</v>
      </c>
      <c r="H26" s="113">
        <v>296211</v>
      </c>
      <c r="I26" s="114">
        <f t="shared" si="3"/>
        <v>8.5527381460766065</v>
      </c>
    </row>
    <row r="27" spans="1:9" x14ac:dyDescent="0.25">
      <c r="A27" s="115"/>
      <c r="B27" s="116"/>
      <c r="C27" s="112" t="s">
        <v>29</v>
      </c>
      <c r="D27" s="113">
        <v>186301</v>
      </c>
      <c r="E27" s="113">
        <v>191696</v>
      </c>
      <c r="F27" s="113">
        <v>398266</v>
      </c>
      <c r="G27" s="113">
        <v>424146</v>
      </c>
      <c r="H27" s="113">
        <v>25880</v>
      </c>
      <c r="I27" s="114">
        <f t="shared" si="3"/>
        <v>6.4981695650645577</v>
      </c>
    </row>
    <row r="28" spans="1:9" x14ac:dyDescent="0.25">
      <c r="A28" s="115"/>
      <c r="B28" s="121" t="s">
        <v>30</v>
      </c>
      <c r="C28" s="112" t="s">
        <v>31</v>
      </c>
      <c r="D28" s="113">
        <v>168793</v>
      </c>
      <c r="E28" s="113">
        <v>227596</v>
      </c>
      <c r="F28" s="113">
        <v>532557</v>
      </c>
      <c r="G28" s="113">
        <v>648569</v>
      </c>
      <c r="H28" s="113">
        <v>116012</v>
      </c>
      <c r="I28" s="114">
        <f t="shared" si="3"/>
        <v>21.783959275720719</v>
      </c>
    </row>
    <row r="29" spans="1:9" x14ac:dyDescent="0.25">
      <c r="A29" s="115"/>
      <c r="B29" s="111" t="s">
        <v>32</v>
      </c>
      <c r="C29" s="112" t="s">
        <v>33</v>
      </c>
      <c r="D29" s="113">
        <v>9815</v>
      </c>
      <c r="E29" s="113">
        <v>10341</v>
      </c>
      <c r="F29" s="113">
        <v>27280</v>
      </c>
      <c r="G29" s="113">
        <v>29368</v>
      </c>
      <c r="H29" s="113">
        <v>2088</v>
      </c>
      <c r="I29" s="114">
        <f t="shared" si="3"/>
        <v>7.653958944281527</v>
      </c>
    </row>
    <row r="30" spans="1:9" x14ac:dyDescent="0.25">
      <c r="A30" s="115"/>
      <c r="B30" s="115"/>
      <c r="C30" s="112" t="s">
        <v>34</v>
      </c>
      <c r="D30" s="113">
        <v>114318638</v>
      </c>
      <c r="E30" s="113">
        <v>132465459</v>
      </c>
      <c r="F30" s="113">
        <v>315572521</v>
      </c>
      <c r="G30" s="113">
        <v>350349201</v>
      </c>
      <c r="H30" s="113">
        <v>34776680</v>
      </c>
      <c r="I30" s="114">
        <f t="shared" si="3"/>
        <v>11.020186386887602</v>
      </c>
    </row>
    <row r="31" spans="1:9" x14ac:dyDescent="0.25">
      <c r="A31" s="128"/>
      <c r="B31" s="129"/>
      <c r="C31" s="112" t="s">
        <v>35</v>
      </c>
      <c r="D31" s="113">
        <v>216</v>
      </c>
      <c r="E31" s="113">
        <v>177</v>
      </c>
      <c r="F31" s="113">
        <v>394</v>
      </c>
      <c r="G31" s="113">
        <v>344</v>
      </c>
      <c r="H31" s="113">
        <v>-50</v>
      </c>
      <c r="I31" s="114">
        <f t="shared" si="3"/>
        <v>-12.690355329949242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1269785</v>
      </c>
      <c r="C7" s="37">
        <v>996401</v>
      </c>
      <c r="D7" s="37">
        <v>3443884</v>
      </c>
      <c r="E7" s="37">
        <v>3403239</v>
      </c>
      <c r="F7" s="10">
        <f>((E7*100)/D7)-100</f>
        <v>-1.1802081603213139</v>
      </c>
      <c r="G7" s="1"/>
      <c r="H7" s="1"/>
      <c r="I7" s="1"/>
    </row>
    <row r="8" spans="1:12" x14ac:dyDescent="0.25">
      <c r="A8" s="11" t="s">
        <v>42</v>
      </c>
      <c r="B8" s="38">
        <v>306969</v>
      </c>
      <c r="C8" s="38">
        <v>434476</v>
      </c>
      <c r="D8" s="38">
        <v>882013</v>
      </c>
      <c r="E8" s="38">
        <v>1189226</v>
      </c>
      <c r="F8" s="13">
        <f t="shared" ref="F8:F35" si="0">((E8*100)/D8)-100</f>
        <v>34.830892515189674</v>
      </c>
      <c r="G8" s="1"/>
      <c r="H8" s="1"/>
      <c r="I8" s="1"/>
    </row>
    <row r="9" spans="1:12" x14ac:dyDescent="0.25">
      <c r="A9" s="8" t="s">
        <v>43</v>
      </c>
      <c r="B9" s="37">
        <v>393794</v>
      </c>
      <c r="C9" s="37">
        <v>824874</v>
      </c>
      <c r="D9" s="37">
        <v>1412393</v>
      </c>
      <c r="E9" s="37">
        <v>1596717</v>
      </c>
      <c r="F9" s="10">
        <f t="shared" si="0"/>
        <v>13.050475328042552</v>
      </c>
      <c r="G9" s="1"/>
      <c r="H9" s="1"/>
      <c r="I9" s="1"/>
    </row>
    <row r="10" spans="1:12" x14ac:dyDescent="0.25">
      <c r="A10" s="11" t="s">
        <v>44</v>
      </c>
      <c r="B10" s="38">
        <v>519840</v>
      </c>
      <c r="C10" s="38">
        <v>440017</v>
      </c>
      <c r="D10" s="38">
        <v>1529068</v>
      </c>
      <c r="E10" s="38">
        <v>1174258</v>
      </c>
      <c r="F10" s="13">
        <f t="shared" si="0"/>
        <v>-23.204331004245716</v>
      </c>
      <c r="G10" s="1"/>
      <c r="H10" s="1"/>
      <c r="I10" s="1"/>
    </row>
    <row r="11" spans="1:12" x14ac:dyDescent="0.25">
      <c r="A11" s="8" t="s">
        <v>45</v>
      </c>
      <c r="B11" s="37">
        <v>6069319</v>
      </c>
      <c r="C11" s="37">
        <v>6719572</v>
      </c>
      <c r="D11" s="37">
        <v>16467276</v>
      </c>
      <c r="E11" s="37">
        <v>17887585</v>
      </c>
      <c r="F11" s="10">
        <f t="shared" si="0"/>
        <v>8.6250391382278337</v>
      </c>
      <c r="G11" s="1"/>
      <c r="H11" s="1"/>
      <c r="I11" s="1"/>
    </row>
    <row r="12" spans="1:12" x14ac:dyDescent="0.25">
      <c r="A12" s="11" t="s">
        <v>46</v>
      </c>
      <c r="B12" s="38">
        <v>557041</v>
      </c>
      <c r="C12" s="38">
        <v>636974</v>
      </c>
      <c r="D12" s="38">
        <v>1577631</v>
      </c>
      <c r="E12" s="38">
        <v>1482784</v>
      </c>
      <c r="F12" s="13">
        <f t="shared" si="0"/>
        <v>-6.0119888617807362</v>
      </c>
      <c r="G12" s="1"/>
      <c r="H12" s="1"/>
      <c r="I12" s="1"/>
    </row>
    <row r="13" spans="1:12" x14ac:dyDescent="0.25">
      <c r="A13" s="8" t="s">
        <v>47</v>
      </c>
      <c r="B13" s="37">
        <v>1235611</v>
      </c>
      <c r="C13" s="37">
        <v>1280630</v>
      </c>
      <c r="D13" s="37">
        <v>3205765</v>
      </c>
      <c r="E13" s="37">
        <v>3495001</v>
      </c>
      <c r="F13" s="10">
        <f t="shared" si="0"/>
        <v>9.0223706354021544</v>
      </c>
      <c r="G13" s="1"/>
      <c r="H13" s="1"/>
      <c r="I13" s="1"/>
    </row>
    <row r="14" spans="1:12" x14ac:dyDescent="0.25">
      <c r="A14" s="11" t="s">
        <v>48</v>
      </c>
      <c r="B14" s="38">
        <v>4087509</v>
      </c>
      <c r="C14" s="38">
        <v>4307079</v>
      </c>
      <c r="D14" s="38">
        <v>11355566</v>
      </c>
      <c r="E14" s="38">
        <v>12378573</v>
      </c>
      <c r="F14" s="13">
        <f t="shared" si="0"/>
        <v>9.0088596200312736</v>
      </c>
      <c r="G14" s="1"/>
      <c r="H14" s="1"/>
      <c r="I14" s="1"/>
    </row>
    <row r="15" spans="1:12" x14ac:dyDescent="0.25">
      <c r="A15" s="8" t="s">
        <v>49</v>
      </c>
      <c r="B15" s="37">
        <v>3238034</v>
      </c>
      <c r="C15" s="37">
        <v>3271682</v>
      </c>
      <c r="D15" s="37">
        <v>8864957</v>
      </c>
      <c r="E15" s="37">
        <v>9128917</v>
      </c>
      <c r="F15" s="10">
        <f t="shared" si="0"/>
        <v>2.9775666142543002</v>
      </c>
      <c r="G15" s="1"/>
      <c r="H15" s="1"/>
      <c r="I15" s="1"/>
    </row>
    <row r="16" spans="1:12" x14ac:dyDescent="0.25">
      <c r="A16" s="11" t="s">
        <v>50</v>
      </c>
      <c r="B16" s="38">
        <v>2348104</v>
      </c>
      <c r="C16" s="38">
        <v>1970516</v>
      </c>
      <c r="D16" s="38">
        <v>6919856</v>
      </c>
      <c r="E16" s="38">
        <v>5521575</v>
      </c>
      <c r="F16" s="13">
        <f t="shared" si="0"/>
        <v>-20.206793320554652</v>
      </c>
      <c r="G16" s="1"/>
      <c r="H16" s="1"/>
      <c r="I16" s="1"/>
    </row>
    <row r="17" spans="1:9" x14ac:dyDescent="0.25">
      <c r="A17" s="8" t="s">
        <v>51</v>
      </c>
      <c r="B17" s="37">
        <v>1127350</v>
      </c>
      <c r="C17" s="37">
        <v>1077752</v>
      </c>
      <c r="D17" s="37">
        <v>3150749</v>
      </c>
      <c r="E17" s="37">
        <v>3386057</v>
      </c>
      <c r="F17" s="10">
        <f t="shared" si="0"/>
        <v>7.4683194376956124</v>
      </c>
      <c r="G17" s="1"/>
      <c r="H17" s="1"/>
      <c r="I17" s="1"/>
    </row>
    <row r="18" spans="1:9" x14ac:dyDescent="0.25">
      <c r="A18" s="11" t="s">
        <v>52</v>
      </c>
      <c r="B18" s="38">
        <v>143989</v>
      </c>
      <c r="C18" s="38">
        <v>201069</v>
      </c>
      <c r="D18" s="38">
        <v>514202</v>
      </c>
      <c r="E18" s="38">
        <v>610798</v>
      </c>
      <c r="F18" s="13">
        <f t="shared" si="0"/>
        <v>18.785613435964848</v>
      </c>
      <c r="G18" s="1"/>
      <c r="H18" s="1"/>
      <c r="I18" s="1"/>
    </row>
    <row r="19" spans="1:9" x14ac:dyDescent="0.25">
      <c r="A19" s="8" t="s">
        <v>53</v>
      </c>
      <c r="B19" s="37">
        <v>769290</v>
      </c>
      <c r="C19" s="37">
        <v>843160</v>
      </c>
      <c r="D19" s="37">
        <v>2379050</v>
      </c>
      <c r="E19" s="37">
        <v>2321084</v>
      </c>
      <c r="F19" s="10">
        <f t="shared" si="0"/>
        <v>-2.4365187785040234</v>
      </c>
      <c r="G19" s="1"/>
      <c r="H19" s="1"/>
      <c r="I19" s="1"/>
    </row>
    <row r="20" spans="1:9" x14ac:dyDescent="0.25">
      <c r="A20" s="11" t="s">
        <v>54</v>
      </c>
      <c r="B20" s="38">
        <v>1876260</v>
      </c>
      <c r="C20" s="38">
        <v>1405428</v>
      </c>
      <c r="D20" s="38">
        <v>5185245</v>
      </c>
      <c r="E20" s="38">
        <v>4235154</v>
      </c>
      <c r="F20" s="13">
        <f t="shared" si="0"/>
        <v>-18.322972202856377</v>
      </c>
      <c r="G20" s="1"/>
      <c r="H20" s="1"/>
      <c r="I20" s="1"/>
    </row>
    <row r="21" spans="1:9" x14ac:dyDescent="0.25">
      <c r="A21" s="8" t="s">
        <v>55</v>
      </c>
      <c r="B21" s="37">
        <v>2024681</v>
      </c>
      <c r="C21" s="37">
        <v>1646331</v>
      </c>
      <c r="D21" s="37">
        <v>4949907</v>
      </c>
      <c r="E21" s="37">
        <v>4528293</v>
      </c>
      <c r="F21" s="10">
        <f t="shared" si="0"/>
        <v>-8.5176145733647104</v>
      </c>
      <c r="G21" s="1"/>
      <c r="H21" s="1"/>
      <c r="I21" s="1"/>
    </row>
    <row r="22" spans="1:9" x14ac:dyDescent="0.25">
      <c r="A22" s="11" t="s">
        <v>56</v>
      </c>
      <c r="B22" s="38">
        <v>1920497</v>
      </c>
      <c r="C22" s="38">
        <v>2219790</v>
      </c>
      <c r="D22" s="38">
        <v>5936022</v>
      </c>
      <c r="E22" s="38">
        <v>6296123</v>
      </c>
      <c r="F22" s="13">
        <f t="shared" si="0"/>
        <v>6.0663690262603467</v>
      </c>
      <c r="G22" s="1"/>
      <c r="H22" s="1"/>
      <c r="I22" s="1"/>
    </row>
    <row r="23" spans="1:9" x14ac:dyDescent="0.25">
      <c r="A23" s="8" t="s">
        <v>57</v>
      </c>
      <c r="B23" s="37">
        <v>382155</v>
      </c>
      <c r="C23" s="37">
        <v>471031</v>
      </c>
      <c r="D23" s="37">
        <v>1202554</v>
      </c>
      <c r="E23" s="37">
        <v>1572343</v>
      </c>
      <c r="F23" s="10">
        <f t="shared" si="0"/>
        <v>30.750303104891742</v>
      </c>
      <c r="G23" s="1"/>
      <c r="H23" s="1"/>
      <c r="I23" s="1"/>
    </row>
    <row r="24" spans="1:9" x14ac:dyDescent="0.25">
      <c r="A24" s="11" t="s">
        <v>58</v>
      </c>
      <c r="B24" s="38">
        <v>129011</v>
      </c>
      <c r="C24" s="38">
        <v>154235</v>
      </c>
      <c r="D24" s="38">
        <v>444522</v>
      </c>
      <c r="E24" s="38">
        <v>400103</v>
      </c>
      <c r="F24" s="13">
        <f t="shared" si="0"/>
        <v>-9.9925313032875778</v>
      </c>
      <c r="G24" s="1"/>
      <c r="H24" s="1"/>
      <c r="I24" s="1"/>
    </row>
    <row r="25" spans="1:9" x14ac:dyDescent="0.25">
      <c r="A25" s="8" t="s">
        <v>59</v>
      </c>
      <c r="B25" s="37">
        <v>76556</v>
      </c>
      <c r="C25" s="37">
        <v>70499</v>
      </c>
      <c r="D25" s="37">
        <v>206990</v>
      </c>
      <c r="E25" s="37">
        <v>194441</v>
      </c>
      <c r="F25" s="10">
        <f t="shared" si="0"/>
        <v>-6.0626117203729706</v>
      </c>
      <c r="G25" s="1"/>
      <c r="H25" s="1"/>
      <c r="I25" s="1"/>
    </row>
    <row r="26" spans="1:9" x14ac:dyDescent="0.25">
      <c r="A26" s="11" t="s">
        <v>60</v>
      </c>
      <c r="B26" s="38">
        <v>225531</v>
      </c>
      <c r="C26" s="38">
        <v>228359</v>
      </c>
      <c r="D26" s="38">
        <v>661906</v>
      </c>
      <c r="E26" s="38">
        <v>656298</v>
      </c>
      <c r="F26" s="13">
        <f t="shared" si="0"/>
        <v>-0.84725021377657583</v>
      </c>
      <c r="G26" s="1"/>
      <c r="H26" s="1"/>
      <c r="I26" s="1"/>
    </row>
    <row r="27" spans="1:9" x14ac:dyDescent="0.25">
      <c r="A27" s="8" t="s">
        <v>61</v>
      </c>
      <c r="B27" s="37">
        <v>553401</v>
      </c>
      <c r="C27" s="37">
        <v>429889</v>
      </c>
      <c r="D27" s="37">
        <v>1436314</v>
      </c>
      <c r="E27" s="37">
        <v>1155972</v>
      </c>
      <c r="F27" s="10">
        <f t="shared" si="0"/>
        <v>-19.518155500816675</v>
      </c>
      <c r="G27" s="1"/>
      <c r="H27" s="1"/>
      <c r="I27" s="1"/>
    </row>
    <row r="28" spans="1:9" x14ac:dyDescent="0.25">
      <c r="A28" s="11" t="s">
        <v>62</v>
      </c>
      <c r="B28" s="38">
        <v>1718655</v>
      </c>
      <c r="C28" s="38">
        <v>1537623</v>
      </c>
      <c r="D28" s="38">
        <v>4878103</v>
      </c>
      <c r="E28" s="38">
        <v>4668180</v>
      </c>
      <c r="F28" s="13">
        <f t="shared" si="0"/>
        <v>-4.303373668001683</v>
      </c>
      <c r="G28" s="1"/>
      <c r="H28" s="1"/>
      <c r="I28" s="1"/>
    </row>
    <row r="29" spans="1:9" x14ac:dyDescent="0.25">
      <c r="A29" s="8" t="s">
        <v>63</v>
      </c>
      <c r="B29" s="37">
        <v>523000</v>
      </c>
      <c r="C29" s="37">
        <v>500392</v>
      </c>
      <c r="D29" s="37">
        <v>1329046</v>
      </c>
      <c r="E29" s="37">
        <v>1363564</v>
      </c>
      <c r="F29" s="10">
        <f t="shared" si="0"/>
        <v>2.5972013007826718</v>
      </c>
      <c r="G29" s="1"/>
      <c r="H29" s="1"/>
      <c r="I29" s="1"/>
    </row>
    <row r="30" spans="1:9" x14ac:dyDescent="0.25">
      <c r="A30" s="11" t="s">
        <v>64</v>
      </c>
      <c r="B30" s="38">
        <v>470677</v>
      </c>
      <c r="C30" s="38">
        <v>424932</v>
      </c>
      <c r="D30" s="38">
        <v>1330683</v>
      </c>
      <c r="E30" s="38">
        <v>1216422</v>
      </c>
      <c r="F30" s="13">
        <f t="shared" si="0"/>
        <v>-8.5866430998216714</v>
      </c>
      <c r="G30" s="1"/>
      <c r="H30" s="1"/>
      <c r="I30" s="1"/>
    </row>
    <row r="31" spans="1:9" x14ac:dyDescent="0.25">
      <c r="A31" s="8" t="s">
        <v>65</v>
      </c>
      <c r="B31" s="37">
        <v>2808180</v>
      </c>
      <c r="C31" s="37">
        <v>2735505</v>
      </c>
      <c r="D31" s="37">
        <v>7960615</v>
      </c>
      <c r="E31" s="37">
        <v>8723403</v>
      </c>
      <c r="F31" s="10">
        <f t="shared" si="0"/>
        <v>9.5820234994406803</v>
      </c>
      <c r="G31" s="1"/>
      <c r="H31" s="1"/>
      <c r="I31" s="1"/>
    </row>
    <row r="32" spans="1:9" x14ac:dyDescent="0.25">
      <c r="A32" s="11" t="s">
        <v>66</v>
      </c>
      <c r="B32" s="38">
        <v>3865580</v>
      </c>
      <c r="C32" s="38">
        <v>4753450</v>
      </c>
      <c r="D32" s="38">
        <v>10987826</v>
      </c>
      <c r="E32" s="38">
        <v>12837886</v>
      </c>
      <c r="F32" s="13">
        <f t="shared" si="0"/>
        <v>16.837361640055093</v>
      </c>
      <c r="G32" s="1"/>
      <c r="H32" s="1"/>
      <c r="I32" s="1"/>
    </row>
    <row r="33" spans="1:9" x14ac:dyDescent="0.25">
      <c r="A33" s="8" t="s">
        <v>67</v>
      </c>
      <c r="B33" s="37">
        <v>413607</v>
      </c>
      <c r="C33" s="37">
        <v>447472</v>
      </c>
      <c r="D33" s="37">
        <v>1179575</v>
      </c>
      <c r="E33" s="37">
        <v>1262271</v>
      </c>
      <c r="F33" s="10">
        <f t="shared" si="0"/>
        <v>7.0106606192908458</v>
      </c>
      <c r="G33" s="1"/>
      <c r="H33" s="1"/>
      <c r="I33" s="1"/>
    </row>
    <row r="34" spans="1:9" x14ac:dyDescent="0.25">
      <c r="A34" s="11" t="s">
        <v>68</v>
      </c>
      <c r="B34" s="38">
        <v>84876</v>
      </c>
      <c r="C34" s="38">
        <v>57195</v>
      </c>
      <c r="D34" s="38">
        <v>285172</v>
      </c>
      <c r="E34" s="38">
        <v>269835</v>
      </c>
      <c r="F34" s="13">
        <f t="shared" si="0"/>
        <v>-5.3781577433969687</v>
      </c>
      <c r="G34" s="1"/>
      <c r="H34" s="1"/>
      <c r="I34" s="1"/>
    </row>
    <row r="35" spans="1:9" x14ac:dyDescent="0.25">
      <c r="A35" s="14" t="s">
        <v>69</v>
      </c>
      <c r="B35" s="15">
        <f>SUM(B7:B34)</f>
        <v>39139302</v>
      </c>
      <c r="C35" s="15">
        <f t="shared" ref="C35:E35" si="1">SUM(C7:C34)</f>
        <v>40086333</v>
      </c>
      <c r="D35" s="15">
        <f t="shared" si="1"/>
        <v>109676890</v>
      </c>
      <c r="E35" s="15">
        <f t="shared" si="1"/>
        <v>112956102</v>
      </c>
      <c r="F35" s="16">
        <f t="shared" si="0"/>
        <v>2.9898841952940103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3403239</v>
      </c>
      <c r="C38" s="41">
        <f>D7</f>
        <v>3443884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17887585</v>
      </c>
      <c r="G38" s="42">
        <f>LOOKUP(E38,$A$38:$A$65,$C$38:$C$65)</f>
        <v>16467276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1189226</v>
      </c>
      <c r="C39" s="41">
        <f t="shared" ref="C39:C65" si="5">D8</f>
        <v>882013</v>
      </c>
      <c r="D39" s="41">
        <f t="shared" ref="D39:D65" si="6">_xlfn.RANK.EQ(B39,$B$38:$B$65)+COUNTIF($B$38:$B$65,B39)-1</f>
        <v>21</v>
      </c>
      <c r="E39" s="42" t="str">
        <f t="shared" si="2"/>
        <v>VALENCIA</v>
      </c>
      <c r="F39" s="42">
        <f t="shared" ref="F39:F65" si="7">LOOKUP(E39,$A$38:$A$65,$B$38:$B$65)</f>
        <v>12837886</v>
      </c>
      <c r="G39" s="42">
        <f t="shared" ref="G39:G65" si="8">LOOKUP(E39,$A$38:$A$65,$C$38:$C$65)</f>
        <v>10987826</v>
      </c>
    </row>
    <row r="40" spans="1:9" x14ac:dyDescent="0.25">
      <c r="A40" s="42" t="str">
        <f t="shared" si="3"/>
        <v>ALMERIA</v>
      </c>
      <c r="B40" s="41">
        <f t="shared" si="4"/>
        <v>1596717</v>
      </c>
      <c r="C40" s="41">
        <f t="shared" si="5"/>
        <v>1412393</v>
      </c>
      <c r="D40" s="41">
        <f t="shared" si="6"/>
        <v>15</v>
      </c>
      <c r="E40" s="42" t="str">
        <f t="shared" si="2"/>
        <v>BARCELONA</v>
      </c>
      <c r="F40" s="42">
        <f t="shared" si="7"/>
        <v>12378573</v>
      </c>
      <c r="G40" s="42">
        <f t="shared" si="8"/>
        <v>11355566</v>
      </c>
    </row>
    <row r="41" spans="1:9" x14ac:dyDescent="0.25">
      <c r="A41" s="42" t="str">
        <f t="shared" si="3"/>
        <v>AVILES</v>
      </c>
      <c r="B41" s="41">
        <f t="shared" si="4"/>
        <v>1174258</v>
      </c>
      <c r="C41" s="41">
        <f t="shared" si="5"/>
        <v>1529068</v>
      </c>
      <c r="D41" s="41">
        <f t="shared" si="6"/>
        <v>22</v>
      </c>
      <c r="E41" s="42" t="str">
        <f t="shared" si="2"/>
        <v>BILBAO</v>
      </c>
      <c r="F41" s="42">
        <f t="shared" si="7"/>
        <v>9128917</v>
      </c>
      <c r="G41" s="42">
        <f t="shared" si="8"/>
        <v>8864957</v>
      </c>
    </row>
    <row r="42" spans="1:9" x14ac:dyDescent="0.25">
      <c r="A42" s="42" t="str">
        <f t="shared" si="3"/>
        <v>BAHIA DE ALGECIRAS</v>
      </c>
      <c r="B42" s="41">
        <f t="shared" si="4"/>
        <v>17887585</v>
      </c>
      <c r="C42" s="41">
        <f t="shared" si="5"/>
        <v>16467276</v>
      </c>
      <c r="D42" s="41">
        <f t="shared" si="6"/>
        <v>1</v>
      </c>
      <c r="E42" s="42" t="str">
        <f t="shared" si="2"/>
        <v>TARRAGONA</v>
      </c>
      <c r="F42" s="42">
        <f t="shared" si="7"/>
        <v>8723403</v>
      </c>
      <c r="G42" s="42">
        <f t="shared" si="8"/>
        <v>7960615</v>
      </c>
    </row>
    <row r="43" spans="1:9" x14ac:dyDescent="0.25">
      <c r="A43" s="42" t="str">
        <f t="shared" si="3"/>
        <v>BAHIA DE CADIZ</v>
      </c>
      <c r="B43" s="41">
        <f t="shared" si="4"/>
        <v>1482784</v>
      </c>
      <c r="C43" s="41">
        <f t="shared" si="5"/>
        <v>1577631</v>
      </c>
      <c r="D43" s="41">
        <f t="shared" si="6"/>
        <v>17</v>
      </c>
      <c r="E43" s="42" t="str">
        <f t="shared" si="2"/>
        <v>LAS PALMAS</v>
      </c>
      <c r="F43" s="42">
        <f t="shared" si="7"/>
        <v>6296123</v>
      </c>
      <c r="G43" s="42">
        <f t="shared" si="8"/>
        <v>5936022</v>
      </c>
    </row>
    <row r="44" spans="1:9" x14ac:dyDescent="0.25">
      <c r="A44" s="42" t="str">
        <f t="shared" si="3"/>
        <v>BALEARES</v>
      </c>
      <c r="B44" s="41">
        <f t="shared" si="4"/>
        <v>3495001</v>
      </c>
      <c r="C44" s="41">
        <f t="shared" si="5"/>
        <v>3205765</v>
      </c>
      <c r="D44" s="41">
        <f t="shared" si="6"/>
        <v>11</v>
      </c>
      <c r="E44" s="42" t="str">
        <f t="shared" si="2"/>
        <v>CARTAGENA</v>
      </c>
      <c r="F44" s="42">
        <f t="shared" si="7"/>
        <v>5521575</v>
      </c>
      <c r="G44" s="42">
        <f t="shared" si="8"/>
        <v>6919856</v>
      </c>
    </row>
    <row r="45" spans="1:9" x14ac:dyDescent="0.25">
      <c r="A45" s="42" t="str">
        <f t="shared" si="3"/>
        <v>BARCELONA</v>
      </c>
      <c r="B45" s="41">
        <f t="shared" si="4"/>
        <v>12378573</v>
      </c>
      <c r="C45" s="41">
        <f t="shared" si="5"/>
        <v>11355566</v>
      </c>
      <c r="D45" s="41">
        <f t="shared" si="6"/>
        <v>3</v>
      </c>
      <c r="E45" s="42" t="str">
        <f t="shared" si="2"/>
        <v>SANTA CRUZ DE TENERIFE</v>
      </c>
      <c r="F45" s="42">
        <f t="shared" si="7"/>
        <v>4668180</v>
      </c>
      <c r="G45" s="42">
        <f t="shared" si="8"/>
        <v>4878103</v>
      </c>
    </row>
    <row r="46" spans="1:9" x14ac:dyDescent="0.25">
      <c r="A46" s="42" t="str">
        <f t="shared" si="3"/>
        <v>BILBAO</v>
      </c>
      <c r="B46" s="41">
        <f t="shared" si="4"/>
        <v>9128917</v>
      </c>
      <c r="C46" s="41">
        <f t="shared" si="5"/>
        <v>8864957</v>
      </c>
      <c r="D46" s="41">
        <f t="shared" si="6"/>
        <v>4</v>
      </c>
      <c r="E46" s="42" t="str">
        <f t="shared" si="2"/>
        <v>HUELVA</v>
      </c>
      <c r="F46" s="42">
        <f t="shared" si="7"/>
        <v>4528293</v>
      </c>
      <c r="G46" s="42">
        <f t="shared" si="8"/>
        <v>4949907</v>
      </c>
    </row>
    <row r="47" spans="1:9" x14ac:dyDescent="0.25">
      <c r="A47" s="42" t="str">
        <f t="shared" si="3"/>
        <v>CARTAGENA</v>
      </c>
      <c r="B47" s="41">
        <f t="shared" si="4"/>
        <v>5521575</v>
      </c>
      <c r="C47" s="41">
        <f t="shared" si="5"/>
        <v>6919856</v>
      </c>
      <c r="D47" s="41">
        <f t="shared" si="6"/>
        <v>7</v>
      </c>
      <c r="E47" s="42" t="str">
        <f t="shared" si="2"/>
        <v>GIJON</v>
      </c>
      <c r="F47" s="42">
        <f t="shared" si="7"/>
        <v>4235154</v>
      </c>
      <c r="G47" s="42">
        <f t="shared" si="8"/>
        <v>5185245</v>
      </c>
    </row>
    <row r="48" spans="1:9" x14ac:dyDescent="0.25">
      <c r="A48" s="42" t="str">
        <f t="shared" si="3"/>
        <v>CASTELLON</v>
      </c>
      <c r="B48" s="41">
        <f t="shared" si="4"/>
        <v>3386057</v>
      </c>
      <c r="C48" s="41">
        <f t="shared" si="5"/>
        <v>3150749</v>
      </c>
      <c r="D48" s="41">
        <f t="shared" si="6"/>
        <v>13</v>
      </c>
      <c r="E48" s="42" t="str">
        <f t="shared" si="2"/>
        <v>BALEARES</v>
      </c>
      <c r="F48" s="42">
        <f t="shared" si="7"/>
        <v>3495001</v>
      </c>
      <c r="G48" s="42">
        <f t="shared" si="8"/>
        <v>3205765</v>
      </c>
    </row>
    <row r="49" spans="1:7" x14ac:dyDescent="0.25">
      <c r="A49" s="42" t="str">
        <f t="shared" si="3"/>
        <v>CEUTA</v>
      </c>
      <c r="B49" s="41">
        <f t="shared" si="4"/>
        <v>610798</v>
      </c>
      <c r="C49" s="41">
        <f t="shared" si="5"/>
        <v>514202</v>
      </c>
      <c r="D49" s="41">
        <f t="shared" si="6"/>
        <v>25</v>
      </c>
      <c r="E49" s="42" t="str">
        <f t="shared" si="2"/>
        <v>A CORUÑA</v>
      </c>
      <c r="F49" s="42">
        <f t="shared" si="7"/>
        <v>3403239</v>
      </c>
      <c r="G49" s="42">
        <f t="shared" si="8"/>
        <v>3443884</v>
      </c>
    </row>
    <row r="50" spans="1:7" x14ac:dyDescent="0.25">
      <c r="A50" s="42" t="str">
        <f t="shared" si="3"/>
        <v>FERROL-SAN CIBRAO</v>
      </c>
      <c r="B50" s="41">
        <f t="shared" si="4"/>
        <v>2321084</v>
      </c>
      <c r="C50" s="41">
        <f t="shared" si="5"/>
        <v>2379050</v>
      </c>
      <c r="D50" s="41">
        <f t="shared" si="6"/>
        <v>14</v>
      </c>
      <c r="E50" s="42" t="str">
        <f t="shared" si="2"/>
        <v>CASTELLON</v>
      </c>
      <c r="F50" s="42">
        <f t="shared" si="7"/>
        <v>3386057</v>
      </c>
      <c r="G50" s="42">
        <f t="shared" si="8"/>
        <v>3150749</v>
      </c>
    </row>
    <row r="51" spans="1:7" x14ac:dyDescent="0.25">
      <c r="A51" s="42" t="str">
        <f t="shared" si="3"/>
        <v>GIJON</v>
      </c>
      <c r="B51" s="41">
        <f t="shared" si="4"/>
        <v>4235154</v>
      </c>
      <c r="C51" s="41">
        <f t="shared" si="5"/>
        <v>5185245</v>
      </c>
      <c r="D51" s="41">
        <f t="shared" si="6"/>
        <v>10</v>
      </c>
      <c r="E51" s="42" t="str">
        <f t="shared" si="2"/>
        <v>FERROL-SAN CIBRAO</v>
      </c>
      <c r="F51" s="42">
        <f t="shared" si="7"/>
        <v>2321084</v>
      </c>
      <c r="G51" s="42">
        <f t="shared" si="8"/>
        <v>2379050</v>
      </c>
    </row>
    <row r="52" spans="1:7" x14ac:dyDescent="0.25">
      <c r="A52" s="42" t="str">
        <f t="shared" si="3"/>
        <v>HUELVA</v>
      </c>
      <c r="B52" s="41">
        <f t="shared" si="4"/>
        <v>4528293</v>
      </c>
      <c r="C52" s="41">
        <f t="shared" si="5"/>
        <v>4949907</v>
      </c>
      <c r="D52" s="41">
        <f t="shared" si="6"/>
        <v>9</v>
      </c>
      <c r="E52" s="42" t="str">
        <f t="shared" si="2"/>
        <v>ALMERIA</v>
      </c>
      <c r="F52" s="42">
        <f t="shared" si="7"/>
        <v>1596717</v>
      </c>
      <c r="G52" s="42">
        <f t="shared" si="8"/>
        <v>1412393</v>
      </c>
    </row>
    <row r="53" spans="1:7" x14ac:dyDescent="0.25">
      <c r="A53" s="42" t="str">
        <f t="shared" si="3"/>
        <v>LAS PALMAS</v>
      </c>
      <c r="B53" s="41">
        <f t="shared" si="4"/>
        <v>6296123</v>
      </c>
      <c r="C53" s="41">
        <f t="shared" si="5"/>
        <v>5936022</v>
      </c>
      <c r="D53" s="41">
        <f t="shared" si="6"/>
        <v>6</v>
      </c>
      <c r="E53" s="42" t="str">
        <f t="shared" si="2"/>
        <v>MALAGA</v>
      </c>
      <c r="F53" s="42">
        <f t="shared" si="7"/>
        <v>1572343</v>
      </c>
      <c r="G53" s="42">
        <f t="shared" si="8"/>
        <v>1202554</v>
      </c>
    </row>
    <row r="54" spans="1:7" x14ac:dyDescent="0.25">
      <c r="A54" s="42" t="str">
        <f t="shared" si="3"/>
        <v>MALAGA</v>
      </c>
      <c r="B54" s="41">
        <f t="shared" si="4"/>
        <v>1572343</v>
      </c>
      <c r="C54" s="41">
        <f t="shared" si="5"/>
        <v>1202554</v>
      </c>
      <c r="D54" s="41">
        <f t="shared" si="6"/>
        <v>16</v>
      </c>
      <c r="E54" s="42" t="str">
        <f t="shared" si="2"/>
        <v>BAHIA DE CADIZ</v>
      </c>
      <c r="F54" s="42">
        <f t="shared" si="7"/>
        <v>1482784</v>
      </c>
      <c r="G54" s="42">
        <f t="shared" si="8"/>
        <v>1577631</v>
      </c>
    </row>
    <row r="55" spans="1:7" x14ac:dyDescent="0.25">
      <c r="A55" s="42" t="str">
        <f t="shared" si="3"/>
        <v>MARIN Y RIA DE PONTEVEDRA</v>
      </c>
      <c r="B55" s="41">
        <f t="shared" si="4"/>
        <v>400103</v>
      </c>
      <c r="C55" s="41">
        <f t="shared" si="5"/>
        <v>444522</v>
      </c>
      <c r="D55" s="41">
        <f t="shared" si="6"/>
        <v>26</v>
      </c>
      <c r="E55" s="42" t="str">
        <f t="shared" si="2"/>
        <v>SANTANDER</v>
      </c>
      <c r="F55" s="42">
        <f t="shared" si="7"/>
        <v>1363564</v>
      </c>
      <c r="G55" s="42">
        <f t="shared" si="8"/>
        <v>1329046</v>
      </c>
    </row>
    <row r="56" spans="1:7" x14ac:dyDescent="0.25">
      <c r="A56" s="42" t="str">
        <f t="shared" si="3"/>
        <v>MELILLA</v>
      </c>
      <c r="B56" s="41">
        <f t="shared" si="4"/>
        <v>194441</v>
      </c>
      <c r="C56" s="41">
        <f t="shared" si="5"/>
        <v>206990</v>
      </c>
      <c r="D56" s="41">
        <f t="shared" si="6"/>
        <v>28</v>
      </c>
      <c r="E56" s="42" t="str">
        <f t="shared" si="2"/>
        <v>VIGO</v>
      </c>
      <c r="F56" s="42">
        <f t="shared" si="7"/>
        <v>1262271</v>
      </c>
      <c r="G56" s="42">
        <f t="shared" si="8"/>
        <v>1179575</v>
      </c>
    </row>
    <row r="57" spans="1:7" x14ac:dyDescent="0.25">
      <c r="A57" s="42" t="str">
        <f t="shared" si="3"/>
        <v>MOTRIL</v>
      </c>
      <c r="B57" s="41">
        <f t="shared" si="4"/>
        <v>656298</v>
      </c>
      <c r="C57" s="41">
        <f t="shared" si="5"/>
        <v>661906</v>
      </c>
      <c r="D57" s="41">
        <f t="shared" si="6"/>
        <v>24</v>
      </c>
      <c r="E57" s="42" t="str">
        <f t="shared" si="2"/>
        <v>SEVILLA</v>
      </c>
      <c r="F57" s="42">
        <f t="shared" si="7"/>
        <v>1216422</v>
      </c>
      <c r="G57" s="42">
        <f t="shared" si="8"/>
        <v>1330683</v>
      </c>
    </row>
    <row r="58" spans="1:7" x14ac:dyDescent="0.25">
      <c r="A58" s="42" t="str">
        <f t="shared" si="3"/>
        <v>PASAIA</v>
      </c>
      <c r="B58" s="41">
        <f t="shared" si="4"/>
        <v>1155972</v>
      </c>
      <c r="C58" s="41">
        <f t="shared" si="5"/>
        <v>1436314</v>
      </c>
      <c r="D58" s="41">
        <f t="shared" si="6"/>
        <v>23</v>
      </c>
      <c r="E58" s="42" t="str">
        <f t="shared" si="2"/>
        <v>ALICANTE</v>
      </c>
      <c r="F58" s="42">
        <f t="shared" si="7"/>
        <v>1189226</v>
      </c>
      <c r="G58" s="42">
        <f t="shared" si="8"/>
        <v>882013</v>
      </c>
    </row>
    <row r="59" spans="1:7" x14ac:dyDescent="0.25">
      <c r="A59" s="42" t="str">
        <f t="shared" si="3"/>
        <v>SANTA CRUZ DE TENERIFE</v>
      </c>
      <c r="B59" s="41">
        <f t="shared" si="4"/>
        <v>4668180</v>
      </c>
      <c r="C59" s="41">
        <f t="shared" si="5"/>
        <v>4878103</v>
      </c>
      <c r="D59" s="41">
        <f t="shared" si="6"/>
        <v>8</v>
      </c>
      <c r="E59" s="42" t="str">
        <f t="shared" si="2"/>
        <v>AVILES</v>
      </c>
      <c r="F59" s="42">
        <f t="shared" si="7"/>
        <v>1174258</v>
      </c>
      <c r="G59" s="42">
        <f t="shared" si="8"/>
        <v>1529068</v>
      </c>
    </row>
    <row r="60" spans="1:7" x14ac:dyDescent="0.25">
      <c r="A60" s="42" t="str">
        <f t="shared" si="3"/>
        <v>SANTANDER</v>
      </c>
      <c r="B60" s="41">
        <f t="shared" si="4"/>
        <v>1363564</v>
      </c>
      <c r="C60" s="41">
        <f t="shared" si="5"/>
        <v>1329046</v>
      </c>
      <c r="D60" s="41">
        <f t="shared" si="6"/>
        <v>18</v>
      </c>
      <c r="E60" s="42" t="str">
        <f t="shared" si="2"/>
        <v>PASAIA</v>
      </c>
      <c r="F60" s="42">
        <f t="shared" si="7"/>
        <v>1155972</v>
      </c>
      <c r="G60" s="42">
        <f t="shared" si="8"/>
        <v>1436314</v>
      </c>
    </row>
    <row r="61" spans="1:7" x14ac:dyDescent="0.25">
      <c r="A61" s="42" t="str">
        <f t="shared" si="3"/>
        <v>SEVILLA</v>
      </c>
      <c r="B61" s="41">
        <f t="shared" si="4"/>
        <v>1216422</v>
      </c>
      <c r="C61" s="41">
        <f t="shared" si="5"/>
        <v>1330683</v>
      </c>
      <c r="D61" s="41">
        <f t="shared" si="6"/>
        <v>20</v>
      </c>
      <c r="E61" s="42" t="str">
        <f t="shared" si="2"/>
        <v>MOTRIL</v>
      </c>
      <c r="F61" s="42">
        <f t="shared" si="7"/>
        <v>656298</v>
      </c>
      <c r="G61" s="42">
        <f t="shared" si="8"/>
        <v>661906</v>
      </c>
    </row>
    <row r="62" spans="1:7" x14ac:dyDescent="0.25">
      <c r="A62" s="42" t="str">
        <f t="shared" si="3"/>
        <v>TARRAGONA</v>
      </c>
      <c r="B62" s="41">
        <f t="shared" si="4"/>
        <v>8723403</v>
      </c>
      <c r="C62" s="41">
        <f t="shared" si="5"/>
        <v>7960615</v>
      </c>
      <c r="D62" s="41">
        <f t="shared" si="6"/>
        <v>5</v>
      </c>
      <c r="E62" s="42" t="str">
        <f t="shared" si="2"/>
        <v>CEUTA</v>
      </c>
      <c r="F62" s="42">
        <f t="shared" si="7"/>
        <v>610798</v>
      </c>
      <c r="G62" s="42">
        <f t="shared" si="8"/>
        <v>514202</v>
      </c>
    </row>
    <row r="63" spans="1:7" x14ac:dyDescent="0.25">
      <c r="A63" s="42" t="str">
        <f t="shared" si="3"/>
        <v>VALENCIA</v>
      </c>
      <c r="B63" s="41">
        <f t="shared" si="4"/>
        <v>12837886</v>
      </c>
      <c r="C63" s="41">
        <f t="shared" si="5"/>
        <v>10987826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400103</v>
      </c>
      <c r="G63" s="42">
        <f t="shared" si="8"/>
        <v>444522</v>
      </c>
    </row>
    <row r="64" spans="1:7" x14ac:dyDescent="0.25">
      <c r="A64" s="42" t="str">
        <f t="shared" si="3"/>
        <v>VIGO</v>
      </c>
      <c r="B64" s="41">
        <f t="shared" si="4"/>
        <v>1262271</v>
      </c>
      <c r="C64" s="41">
        <f t="shared" si="5"/>
        <v>1179575</v>
      </c>
      <c r="D64" s="41">
        <f t="shared" si="6"/>
        <v>19</v>
      </c>
      <c r="E64" s="42" t="str">
        <f t="shared" si="2"/>
        <v>VILAGARCIA</v>
      </c>
      <c r="F64" s="42">
        <f t="shared" si="7"/>
        <v>269835</v>
      </c>
      <c r="G64" s="42">
        <f t="shared" si="8"/>
        <v>285172</v>
      </c>
    </row>
    <row r="65" spans="1:7" x14ac:dyDescent="0.25">
      <c r="A65" s="42" t="str">
        <f t="shared" si="3"/>
        <v>VILAGARCIA</v>
      </c>
      <c r="B65" s="41">
        <f t="shared" si="4"/>
        <v>269835</v>
      </c>
      <c r="C65" s="41">
        <f t="shared" si="5"/>
        <v>285172</v>
      </c>
      <c r="D65" s="41">
        <f t="shared" si="6"/>
        <v>27</v>
      </c>
      <c r="E65" s="42" t="str">
        <f t="shared" si="2"/>
        <v>MELILLA</v>
      </c>
      <c r="F65" s="42">
        <f t="shared" si="7"/>
        <v>194441</v>
      </c>
      <c r="G65" s="42">
        <f t="shared" si="8"/>
        <v>206990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1231257</v>
      </c>
      <c r="C7" s="37">
        <v>922583</v>
      </c>
      <c r="D7" s="37">
        <v>3335818</v>
      </c>
      <c r="E7" s="37">
        <v>3264123</v>
      </c>
      <c r="F7" s="10">
        <f>((E7*100)/D7)-100</f>
        <v>-2.1492479505776458</v>
      </c>
      <c r="G7" s="1"/>
      <c r="H7" s="1"/>
      <c r="I7" s="1"/>
    </row>
    <row r="8" spans="1:12" x14ac:dyDescent="0.25">
      <c r="A8" s="11" t="s">
        <v>42</v>
      </c>
      <c r="B8" s="38">
        <v>301688</v>
      </c>
      <c r="C8" s="38">
        <v>429892</v>
      </c>
      <c r="D8" s="38">
        <v>869474</v>
      </c>
      <c r="E8" s="38">
        <v>1174420</v>
      </c>
      <c r="F8" s="13">
        <f t="shared" ref="F8:F35" si="0">((E8*100)/D8)-100</f>
        <v>35.072469102008796</v>
      </c>
      <c r="G8" s="1"/>
      <c r="H8" s="1"/>
      <c r="I8" s="1"/>
    </row>
    <row r="9" spans="1:12" x14ac:dyDescent="0.25">
      <c r="A9" s="8" t="s">
        <v>43</v>
      </c>
      <c r="B9" s="37">
        <v>385323</v>
      </c>
      <c r="C9" s="37">
        <v>817973</v>
      </c>
      <c r="D9" s="37">
        <v>1385781</v>
      </c>
      <c r="E9" s="37">
        <v>1571326</v>
      </c>
      <c r="F9" s="10">
        <f t="shared" si="0"/>
        <v>13.389200746726942</v>
      </c>
      <c r="G9" s="1"/>
      <c r="H9" s="1"/>
      <c r="I9" s="1"/>
    </row>
    <row r="10" spans="1:12" x14ac:dyDescent="0.25">
      <c r="A10" s="11" t="s">
        <v>44</v>
      </c>
      <c r="B10" s="38">
        <v>512875</v>
      </c>
      <c r="C10" s="38">
        <v>434928</v>
      </c>
      <c r="D10" s="38">
        <v>1509767</v>
      </c>
      <c r="E10" s="38">
        <v>1160782</v>
      </c>
      <c r="F10" s="13">
        <f t="shared" si="0"/>
        <v>-23.115156179728402</v>
      </c>
      <c r="G10" s="1"/>
      <c r="H10" s="1"/>
      <c r="I10" s="1"/>
    </row>
    <row r="11" spans="1:12" x14ac:dyDescent="0.25">
      <c r="A11" s="8" t="s">
        <v>45</v>
      </c>
      <c r="B11" s="37">
        <v>5593710</v>
      </c>
      <c r="C11" s="37">
        <v>6183900</v>
      </c>
      <c r="D11" s="37">
        <v>15169056</v>
      </c>
      <c r="E11" s="37">
        <v>16475666</v>
      </c>
      <c r="F11" s="10">
        <f t="shared" si="0"/>
        <v>8.6136540072104708</v>
      </c>
      <c r="G11" s="1"/>
      <c r="H11" s="1"/>
      <c r="I11" s="1"/>
    </row>
    <row r="12" spans="1:12" x14ac:dyDescent="0.25">
      <c r="A12" s="11" t="s">
        <v>46</v>
      </c>
      <c r="B12" s="38">
        <v>549186</v>
      </c>
      <c r="C12" s="38">
        <v>629411</v>
      </c>
      <c r="D12" s="38">
        <v>1554519</v>
      </c>
      <c r="E12" s="38">
        <v>1461807</v>
      </c>
      <c r="F12" s="13">
        <f t="shared" si="0"/>
        <v>-5.9640313177259401</v>
      </c>
      <c r="G12" s="1"/>
      <c r="H12" s="1"/>
      <c r="I12" s="1"/>
    </row>
    <row r="13" spans="1:12" x14ac:dyDescent="0.25">
      <c r="A13" s="8" t="s">
        <v>47</v>
      </c>
      <c r="B13" s="37">
        <v>1230125</v>
      </c>
      <c r="C13" s="37">
        <v>1274435</v>
      </c>
      <c r="D13" s="37">
        <v>3186779</v>
      </c>
      <c r="E13" s="37">
        <v>3484853</v>
      </c>
      <c r="F13" s="10">
        <f t="shared" si="0"/>
        <v>9.3534568917392704</v>
      </c>
      <c r="G13" s="1"/>
      <c r="H13" s="1"/>
      <c r="I13" s="1"/>
    </row>
    <row r="14" spans="1:12" x14ac:dyDescent="0.25">
      <c r="A14" s="11" t="s">
        <v>48</v>
      </c>
      <c r="B14" s="38">
        <v>4013937</v>
      </c>
      <c r="C14" s="38">
        <v>4211001</v>
      </c>
      <c r="D14" s="38">
        <v>11134387</v>
      </c>
      <c r="E14" s="38">
        <v>12127947</v>
      </c>
      <c r="F14" s="13">
        <f t="shared" si="0"/>
        <v>8.923347104784483</v>
      </c>
      <c r="G14" s="1"/>
      <c r="H14" s="1"/>
      <c r="I14" s="1"/>
    </row>
    <row r="15" spans="1:12" x14ac:dyDescent="0.25">
      <c r="A15" s="8" t="s">
        <v>49</v>
      </c>
      <c r="B15" s="37">
        <v>3221569</v>
      </c>
      <c r="C15" s="37">
        <v>3182960</v>
      </c>
      <c r="D15" s="37">
        <v>8703670</v>
      </c>
      <c r="E15" s="37">
        <v>8920160</v>
      </c>
      <c r="F15" s="10">
        <f t="shared" si="0"/>
        <v>2.4873415467268387</v>
      </c>
      <c r="G15" s="1"/>
      <c r="H15" s="1"/>
      <c r="I15" s="1"/>
    </row>
    <row r="16" spans="1:12" x14ac:dyDescent="0.25">
      <c r="A16" s="11" t="s">
        <v>50</v>
      </c>
      <c r="B16" s="38">
        <v>2341874</v>
      </c>
      <c r="C16" s="38">
        <v>1959884</v>
      </c>
      <c r="D16" s="38">
        <v>6888573</v>
      </c>
      <c r="E16" s="38">
        <v>5499744</v>
      </c>
      <c r="F16" s="13">
        <f t="shared" si="0"/>
        <v>-20.161345462986304</v>
      </c>
      <c r="G16" s="1"/>
      <c r="H16" s="1"/>
      <c r="I16" s="1"/>
    </row>
    <row r="17" spans="1:9" x14ac:dyDescent="0.25">
      <c r="A17" s="8" t="s">
        <v>51</v>
      </c>
      <c r="B17" s="37">
        <v>1123380</v>
      </c>
      <c r="C17" s="37">
        <v>1072826</v>
      </c>
      <c r="D17" s="37">
        <v>3140410</v>
      </c>
      <c r="E17" s="37">
        <v>3372517</v>
      </c>
      <c r="F17" s="10">
        <f t="shared" si="0"/>
        <v>7.3909776112036383</v>
      </c>
      <c r="G17" s="1"/>
      <c r="H17" s="1"/>
      <c r="I17" s="1"/>
    </row>
    <row r="18" spans="1:9" x14ac:dyDescent="0.25">
      <c r="A18" s="11" t="s">
        <v>52</v>
      </c>
      <c r="B18" s="38">
        <v>100862</v>
      </c>
      <c r="C18" s="38">
        <v>151654</v>
      </c>
      <c r="D18" s="38">
        <v>397952</v>
      </c>
      <c r="E18" s="38">
        <v>476174</v>
      </c>
      <c r="F18" s="13">
        <f t="shared" si="0"/>
        <v>19.656139433901572</v>
      </c>
      <c r="G18" s="1"/>
      <c r="H18" s="1"/>
      <c r="I18" s="1"/>
    </row>
    <row r="19" spans="1:9" x14ac:dyDescent="0.25">
      <c r="A19" s="8" t="s">
        <v>53</v>
      </c>
      <c r="B19" s="37">
        <v>768530</v>
      </c>
      <c r="C19" s="37">
        <v>841391</v>
      </c>
      <c r="D19" s="37">
        <v>2376173</v>
      </c>
      <c r="E19" s="37">
        <v>2315056</v>
      </c>
      <c r="F19" s="10">
        <f t="shared" si="0"/>
        <v>-2.5720770331116398</v>
      </c>
      <c r="G19" s="1"/>
      <c r="H19" s="1"/>
      <c r="I19" s="1"/>
    </row>
    <row r="20" spans="1:9" x14ac:dyDescent="0.25">
      <c r="A20" s="11" t="s">
        <v>54</v>
      </c>
      <c r="B20" s="38">
        <v>1853583</v>
      </c>
      <c r="C20" s="38">
        <v>1372386</v>
      </c>
      <c r="D20" s="38">
        <v>5126821</v>
      </c>
      <c r="E20" s="38">
        <v>4161878</v>
      </c>
      <c r="F20" s="13">
        <f t="shared" si="0"/>
        <v>-18.82146850845777</v>
      </c>
      <c r="G20" s="1"/>
      <c r="H20" s="1"/>
      <c r="I20" s="1"/>
    </row>
    <row r="21" spans="1:9" x14ac:dyDescent="0.25">
      <c r="A21" s="8" t="s">
        <v>55</v>
      </c>
      <c r="B21" s="37">
        <v>2014031</v>
      </c>
      <c r="C21" s="37">
        <v>1637628</v>
      </c>
      <c r="D21" s="37">
        <v>4921400</v>
      </c>
      <c r="E21" s="37">
        <v>4504356</v>
      </c>
      <c r="F21" s="10">
        <f t="shared" si="0"/>
        <v>-8.4740927378388307</v>
      </c>
      <c r="G21" s="1"/>
      <c r="H21" s="1"/>
      <c r="I21" s="1"/>
    </row>
    <row r="22" spans="1:9" x14ac:dyDescent="0.25">
      <c r="A22" s="11" t="s">
        <v>56</v>
      </c>
      <c r="B22" s="38">
        <v>1787150</v>
      </c>
      <c r="C22" s="38">
        <v>2038728</v>
      </c>
      <c r="D22" s="38">
        <v>5464252</v>
      </c>
      <c r="E22" s="38">
        <v>5789366</v>
      </c>
      <c r="F22" s="13">
        <f t="shared" si="0"/>
        <v>5.9498354029060181</v>
      </c>
      <c r="G22" s="1"/>
      <c r="H22" s="1"/>
      <c r="I22" s="1"/>
    </row>
    <row r="23" spans="1:9" x14ac:dyDescent="0.25">
      <c r="A23" s="8" t="s">
        <v>57</v>
      </c>
      <c r="B23" s="37">
        <v>373621</v>
      </c>
      <c r="C23" s="37">
        <v>465082</v>
      </c>
      <c r="D23" s="37">
        <v>1186615</v>
      </c>
      <c r="E23" s="37">
        <v>1557563</v>
      </c>
      <c r="F23" s="10">
        <f t="shared" si="0"/>
        <v>31.261024005258662</v>
      </c>
      <c r="G23" s="1"/>
      <c r="H23" s="1"/>
      <c r="I23" s="1"/>
    </row>
    <row r="24" spans="1:9" x14ac:dyDescent="0.25">
      <c r="A24" s="11" t="s">
        <v>58</v>
      </c>
      <c r="B24" s="38">
        <v>123020</v>
      </c>
      <c r="C24" s="38">
        <v>149210</v>
      </c>
      <c r="D24" s="38">
        <v>426490</v>
      </c>
      <c r="E24" s="38">
        <v>383591</v>
      </c>
      <c r="F24" s="13">
        <f t="shared" si="0"/>
        <v>-10.058618021524538</v>
      </c>
      <c r="G24" s="1"/>
      <c r="H24" s="1"/>
      <c r="I24" s="1"/>
    </row>
    <row r="25" spans="1:9" x14ac:dyDescent="0.25">
      <c r="A25" s="8" t="s">
        <v>59</v>
      </c>
      <c r="B25" s="37">
        <v>69008</v>
      </c>
      <c r="C25" s="37">
        <v>70499</v>
      </c>
      <c r="D25" s="37">
        <v>197249</v>
      </c>
      <c r="E25" s="37">
        <v>194441</v>
      </c>
      <c r="F25" s="10">
        <f t="shared" si="0"/>
        <v>-1.4235813616292035</v>
      </c>
      <c r="G25" s="1"/>
      <c r="H25" s="1"/>
      <c r="I25" s="1"/>
    </row>
    <row r="26" spans="1:9" x14ac:dyDescent="0.25">
      <c r="A26" s="11" t="s">
        <v>60</v>
      </c>
      <c r="B26" s="38">
        <v>223105</v>
      </c>
      <c r="C26" s="38">
        <v>227076</v>
      </c>
      <c r="D26" s="38">
        <v>657001</v>
      </c>
      <c r="E26" s="38">
        <v>652649</v>
      </c>
      <c r="F26" s="13">
        <f t="shared" si="0"/>
        <v>-0.66240386239898896</v>
      </c>
      <c r="G26" s="1"/>
      <c r="H26" s="1"/>
      <c r="I26" s="1"/>
    </row>
    <row r="27" spans="1:9" x14ac:dyDescent="0.25">
      <c r="A27" s="8" t="s">
        <v>61</v>
      </c>
      <c r="B27" s="37">
        <v>548473</v>
      </c>
      <c r="C27" s="37">
        <v>424660</v>
      </c>
      <c r="D27" s="37">
        <v>1421487</v>
      </c>
      <c r="E27" s="37">
        <v>1142834</v>
      </c>
      <c r="F27" s="10">
        <f t="shared" si="0"/>
        <v>-19.602922854728888</v>
      </c>
      <c r="G27" s="1"/>
      <c r="H27" s="1"/>
      <c r="I27" s="1"/>
    </row>
    <row r="28" spans="1:9" x14ac:dyDescent="0.25">
      <c r="A28" s="11" t="s">
        <v>62</v>
      </c>
      <c r="B28" s="38">
        <v>1601938</v>
      </c>
      <c r="C28" s="38">
        <v>1441038</v>
      </c>
      <c r="D28" s="38">
        <v>4629477</v>
      </c>
      <c r="E28" s="38">
        <v>4411289</v>
      </c>
      <c r="F28" s="13">
        <f t="shared" si="0"/>
        <v>-4.7130161787173819</v>
      </c>
      <c r="G28" s="1"/>
      <c r="H28" s="1"/>
      <c r="I28" s="1"/>
    </row>
    <row r="29" spans="1:9" x14ac:dyDescent="0.25">
      <c r="A29" s="8" t="s">
        <v>63</v>
      </c>
      <c r="B29" s="37">
        <v>515544</v>
      </c>
      <c r="C29" s="37">
        <v>493178</v>
      </c>
      <c r="D29" s="37">
        <v>1312448</v>
      </c>
      <c r="E29" s="37">
        <v>1346960</v>
      </c>
      <c r="F29" s="10">
        <f t="shared" si="0"/>
        <v>2.6295898961330266</v>
      </c>
      <c r="G29" s="1"/>
      <c r="H29" s="1"/>
      <c r="I29" s="1"/>
    </row>
    <row r="30" spans="1:9" x14ac:dyDescent="0.25">
      <c r="A30" s="11" t="s">
        <v>64</v>
      </c>
      <c r="B30" s="38">
        <v>470677</v>
      </c>
      <c r="C30" s="38">
        <v>424932</v>
      </c>
      <c r="D30" s="38">
        <v>1330683</v>
      </c>
      <c r="E30" s="38">
        <v>1216422</v>
      </c>
      <c r="F30" s="13">
        <f t="shared" si="0"/>
        <v>-8.5866430998216714</v>
      </c>
      <c r="G30" s="1"/>
      <c r="H30" s="1"/>
      <c r="I30" s="1"/>
    </row>
    <row r="31" spans="1:9" x14ac:dyDescent="0.25">
      <c r="A31" s="8" t="s">
        <v>65</v>
      </c>
      <c r="B31" s="37">
        <v>2791175</v>
      </c>
      <c r="C31" s="37">
        <v>2722022</v>
      </c>
      <c r="D31" s="37">
        <v>7907093</v>
      </c>
      <c r="E31" s="37">
        <v>8680740</v>
      </c>
      <c r="F31" s="10">
        <f t="shared" si="0"/>
        <v>9.7842152609056257</v>
      </c>
      <c r="G31" s="1"/>
      <c r="H31" s="1"/>
      <c r="I31" s="1"/>
    </row>
    <row r="32" spans="1:9" x14ac:dyDescent="0.25">
      <c r="A32" s="11" t="s">
        <v>66</v>
      </c>
      <c r="B32" s="38">
        <v>3843563</v>
      </c>
      <c r="C32" s="38">
        <v>4725016</v>
      </c>
      <c r="D32" s="38">
        <v>10922784</v>
      </c>
      <c r="E32" s="38">
        <v>12768931</v>
      </c>
      <c r="F32" s="13">
        <f t="shared" si="0"/>
        <v>16.901799028526057</v>
      </c>
      <c r="G32" s="1"/>
      <c r="H32" s="1"/>
      <c r="I32" s="1"/>
    </row>
    <row r="33" spans="1:9" x14ac:dyDescent="0.25">
      <c r="A33" s="8" t="s">
        <v>67</v>
      </c>
      <c r="B33" s="37">
        <v>370725</v>
      </c>
      <c r="C33" s="37">
        <v>415642</v>
      </c>
      <c r="D33" s="37">
        <v>1064232</v>
      </c>
      <c r="E33" s="37">
        <v>1157033</v>
      </c>
      <c r="F33" s="10">
        <f t="shared" si="0"/>
        <v>8.7199971434799863</v>
      </c>
      <c r="G33" s="1"/>
      <c r="H33" s="1"/>
      <c r="I33" s="1"/>
    </row>
    <row r="34" spans="1:9" x14ac:dyDescent="0.25">
      <c r="A34" s="11" t="s">
        <v>68</v>
      </c>
      <c r="B34" s="38">
        <v>84134</v>
      </c>
      <c r="C34" s="38">
        <v>55953</v>
      </c>
      <c r="D34" s="38">
        <v>283681</v>
      </c>
      <c r="E34" s="38">
        <v>267381</v>
      </c>
      <c r="F34" s="13">
        <f t="shared" si="0"/>
        <v>-5.7458906306731876</v>
      </c>
      <c r="G34" s="1"/>
      <c r="H34" s="1"/>
      <c r="I34" s="1"/>
    </row>
    <row r="35" spans="1:9" x14ac:dyDescent="0.25">
      <c r="A35" s="14" t="s">
        <v>69</v>
      </c>
      <c r="B35" s="15">
        <f>SUM(B7:B34)</f>
        <v>38044063</v>
      </c>
      <c r="C35" s="15">
        <f>SUM(C7:C34)</f>
        <v>38775888</v>
      </c>
      <c r="D35" s="15">
        <f t="shared" ref="D35:E35" si="1">SUM(D7:D34)</f>
        <v>106504072</v>
      </c>
      <c r="E35" s="15">
        <f t="shared" si="1"/>
        <v>109540009</v>
      </c>
      <c r="F35" s="16">
        <f t="shared" si="0"/>
        <v>2.8505360809115388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3264123</v>
      </c>
      <c r="C38" s="41">
        <f>D7</f>
        <v>3335818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16475666</v>
      </c>
      <c r="G38" s="42">
        <f>LOOKUP(E38,$A$38:$A$65,$C$38:$C$65)</f>
        <v>15169056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1174420</v>
      </c>
      <c r="C39" s="41">
        <f t="shared" ref="C39:C65" si="5">D8</f>
        <v>869474</v>
      </c>
      <c r="D39" s="41">
        <f t="shared" ref="D39:D65" si="6">_xlfn.RANK.EQ(B39,$B$38:$B$65)+COUNTIF($B$38:$B$65,B39)-1</f>
        <v>20</v>
      </c>
      <c r="E39" s="42" t="str">
        <f t="shared" si="2"/>
        <v>VALENCIA</v>
      </c>
      <c r="F39" s="42">
        <f t="shared" ref="F39:F54" si="7">LOOKUP(E39,$A$38:$A$65,$B$38:$B$65)</f>
        <v>12768931</v>
      </c>
      <c r="G39" s="42">
        <f t="shared" ref="G39:G65" si="8">LOOKUP(E39,$A$38:$A$65,$C$38:$C$65)</f>
        <v>10922784</v>
      </c>
    </row>
    <row r="40" spans="1:9" x14ac:dyDescent="0.25">
      <c r="A40" s="42" t="str">
        <f t="shared" si="3"/>
        <v>ALMERIA</v>
      </c>
      <c r="B40" s="41">
        <f t="shared" si="4"/>
        <v>1571326</v>
      </c>
      <c r="C40" s="41">
        <f t="shared" si="5"/>
        <v>1385781</v>
      </c>
      <c r="D40" s="41">
        <f t="shared" si="6"/>
        <v>15</v>
      </c>
      <c r="E40" s="42" t="str">
        <f t="shared" si="2"/>
        <v>BARCELONA</v>
      </c>
      <c r="F40" s="42">
        <f t="shared" si="7"/>
        <v>12127947</v>
      </c>
      <c r="G40" s="42">
        <f t="shared" si="8"/>
        <v>11134387</v>
      </c>
    </row>
    <row r="41" spans="1:9" x14ac:dyDescent="0.25">
      <c r="A41" s="42" t="str">
        <f t="shared" si="3"/>
        <v>AVILES</v>
      </c>
      <c r="B41" s="41">
        <f t="shared" si="4"/>
        <v>1160782</v>
      </c>
      <c r="C41" s="41">
        <f t="shared" si="5"/>
        <v>1509767</v>
      </c>
      <c r="D41" s="41">
        <f t="shared" si="6"/>
        <v>21</v>
      </c>
      <c r="E41" s="42" t="str">
        <f t="shared" si="2"/>
        <v>BILBAO</v>
      </c>
      <c r="F41" s="42">
        <f t="shared" si="7"/>
        <v>8920160</v>
      </c>
      <c r="G41" s="42">
        <f t="shared" si="8"/>
        <v>8703670</v>
      </c>
    </row>
    <row r="42" spans="1:9" x14ac:dyDescent="0.25">
      <c r="A42" s="42" t="str">
        <f t="shared" si="3"/>
        <v>BAHIA DE ALGECIRAS</v>
      </c>
      <c r="B42" s="41">
        <f t="shared" si="4"/>
        <v>16475666</v>
      </c>
      <c r="C42" s="41">
        <f t="shared" si="5"/>
        <v>15169056</v>
      </c>
      <c r="D42" s="41">
        <f t="shared" si="6"/>
        <v>1</v>
      </c>
      <c r="E42" s="42" t="str">
        <f t="shared" si="2"/>
        <v>TARRAGONA</v>
      </c>
      <c r="F42" s="42">
        <f t="shared" si="7"/>
        <v>8680740</v>
      </c>
      <c r="G42" s="42">
        <f t="shared" si="8"/>
        <v>7907093</v>
      </c>
    </row>
    <row r="43" spans="1:9" x14ac:dyDescent="0.25">
      <c r="A43" s="42" t="str">
        <f t="shared" si="3"/>
        <v>BAHIA DE CADIZ</v>
      </c>
      <c r="B43" s="41">
        <f t="shared" si="4"/>
        <v>1461807</v>
      </c>
      <c r="C43" s="41">
        <f t="shared" si="5"/>
        <v>1554519</v>
      </c>
      <c r="D43" s="41">
        <f t="shared" si="6"/>
        <v>17</v>
      </c>
      <c r="E43" s="42" t="str">
        <f t="shared" si="2"/>
        <v>LAS PALMAS</v>
      </c>
      <c r="F43" s="42">
        <f t="shared" si="7"/>
        <v>5789366</v>
      </c>
      <c r="G43" s="42">
        <f t="shared" si="8"/>
        <v>5464252</v>
      </c>
    </row>
    <row r="44" spans="1:9" x14ac:dyDescent="0.25">
      <c r="A44" s="42" t="str">
        <f t="shared" si="3"/>
        <v>BALEARES</v>
      </c>
      <c r="B44" s="41">
        <f t="shared" si="4"/>
        <v>3484853</v>
      </c>
      <c r="C44" s="41">
        <f t="shared" si="5"/>
        <v>3186779</v>
      </c>
      <c r="D44" s="41">
        <f t="shared" si="6"/>
        <v>11</v>
      </c>
      <c r="E44" s="42" t="str">
        <f t="shared" si="2"/>
        <v>CARTAGENA</v>
      </c>
      <c r="F44" s="42">
        <f t="shared" si="7"/>
        <v>5499744</v>
      </c>
      <c r="G44" s="42">
        <f t="shared" si="8"/>
        <v>6888573</v>
      </c>
    </row>
    <row r="45" spans="1:9" x14ac:dyDescent="0.25">
      <c r="A45" s="42" t="str">
        <f t="shared" si="3"/>
        <v>BARCELONA</v>
      </c>
      <c r="B45" s="41">
        <f t="shared" si="4"/>
        <v>12127947</v>
      </c>
      <c r="C45" s="41">
        <f t="shared" si="5"/>
        <v>11134387</v>
      </c>
      <c r="D45" s="41">
        <f t="shared" si="6"/>
        <v>3</v>
      </c>
      <c r="E45" s="42" t="str">
        <f t="shared" si="2"/>
        <v>HUELVA</v>
      </c>
      <c r="F45" s="42">
        <f t="shared" si="7"/>
        <v>4504356</v>
      </c>
      <c r="G45" s="42">
        <f t="shared" si="8"/>
        <v>4921400</v>
      </c>
    </row>
    <row r="46" spans="1:9" x14ac:dyDescent="0.25">
      <c r="A46" s="42" t="str">
        <f t="shared" si="3"/>
        <v>BILBAO</v>
      </c>
      <c r="B46" s="41">
        <f t="shared" si="4"/>
        <v>8920160</v>
      </c>
      <c r="C46" s="41">
        <f t="shared" si="5"/>
        <v>8703670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4411289</v>
      </c>
      <c r="G46" s="42">
        <f t="shared" si="8"/>
        <v>4629477</v>
      </c>
    </row>
    <row r="47" spans="1:9" x14ac:dyDescent="0.25">
      <c r="A47" s="42" t="str">
        <f t="shared" si="3"/>
        <v>CARTAGENA</v>
      </c>
      <c r="B47" s="41">
        <f t="shared" si="4"/>
        <v>5499744</v>
      </c>
      <c r="C47" s="41">
        <f t="shared" si="5"/>
        <v>6888573</v>
      </c>
      <c r="D47" s="41">
        <f t="shared" si="6"/>
        <v>7</v>
      </c>
      <c r="E47" s="42" t="str">
        <f t="shared" si="2"/>
        <v>GIJON</v>
      </c>
      <c r="F47" s="42">
        <f t="shared" si="7"/>
        <v>4161878</v>
      </c>
      <c r="G47" s="42">
        <f t="shared" si="8"/>
        <v>5126821</v>
      </c>
    </row>
    <row r="48" spans="1:9" x14ac:dyDescent="0.25">
      <c r="A48" s="42" t="str">
        <f t="shared" si="3"/>
        <v>CASTELLON</v>
      </c>
      <c r="B48" s="41">
        <f t="shared" si="4"/>
        <v>3372517</v>
      </c>
      <c r="C48" s="41">
        <f t="shared" si="5"/>
        <v>3140410</v>
      </c>
      <c r="D48" s="41">
        <f t="shared" si="6"/>
        <v>12</v>
      </c>
      <c r="E48" s="42" t="str">
        <f t="shared" si="2"/>
        <v>BALEARES</v>
      </c>
      <c r="F48" s="42">
        <f t="shared" si="7"/>
        <v>3484853</v>
      </c>
      <c r="G48" s="42">
        <f t="shared" si="8"/>
        <v>3186779</v>
      </c>
    </row>
    <row r="49" spans="1:7" x14ac:dyDescent="0.25">
      <c r="A49" s="42" t="str">
        <f t="shared" si="3"/>
        <v>CEUTA</v>
      </c>
      <c r="B49" s="41">
        <f t="shared" si="4"/>
        <v>476174</v>
      </c>
      <c r="C49" s="41">
        <f t="shared" si="5"/>
        <v>397952</v>
      </c>
      <c r="D49" s="41">
        <f t="shared" si="6"/>
        <v>25</v>
      </c>
      <c r="E49" s="42" t="str">
        <f t="shared" si="2"/>
        <v>CASTELLON</v>
      </c>
      <c r="F49" s="42">
        <f t="shared" si="7"/>
        <v>3372517</v>
      </c>
      <c r="G49" s="42">
        <f t="shared" si="8"/>
        <v>3140410</v>
      </c>
    </row>
    <row r="50" spans="1:7" x14ac:dyDescent="0.25">
      <c r="A50" s="42" t="str">
        <f t="shared" si="3"/>
        <v>FERROL-SAN CIBRAO</v>
      </c>
      <c r="B50" s="41">
        <f t="shared" si="4"/>
        <v>2315056</v>
      </c>
      <c r="C50" s="41">
        <f t="shared" si="5"/>
        <v>2376173</v>
      </c>
      <c r="D50" s="41">
        <f t="shared" si="6"/>
        <v>14</v>
      </c>
      <c r="E50" s="42" t="str">
        <f t="shared" si="2"/>
        <v>A CORUÑA</v>
      </c>
      <c r="F50" s="42">
        <f t="shared" si="7"/>
        <v>3264123</v>
      </c>
      <c r="G50" s="42">
        <f t="shared" si="8"/>
        <v>3335818</v>
      </c>
    </row>
    <row r="51" spans="1:7" x14ac:dyDescent="0.25">
      <c r="A51" s="42" t="str">
        <f t="shared" si="3"/>
        <v>GIJON</v>
      </c>
      <c r="B51" s="41">
        <f t="shared" si="4"/>
        <v>4161878</v>
      </c>
      <c r="C51" s="41">
        <f t="shared" si="5"/>
        <v>5126821</v>
      </c>
      <c r="D51" s="41">
        <f t="shared" si="6"/>
        <v>10</v>
      </c>
      <c r="E51" s="42" t="str">
        <f t="shared" si="2"/>
        <v>FERROL-SAN CIBRAO</v>
      </c>
      <c r="F51" s="42">
        <f t="shared" si="7"/>
        <v>2315056</v>
      </c>
      <c r="G51" s="42">
        <f t="shared" si="8"/>
        <v>2376173</v>
      </c>
    </row>
    <row r="52" spans="1:7" x14ac:dyDescent="0.25">
      <c r="A52" s="42" t="str">
        <f t="shared" si="3"/>
        <v>HUELVA</v>
      </c>
      <c r="B52" s="41">
        <f t="shared" si="4"/>
        <v>4504356</v>
      </c>
      <c r="C52" s="41">
        <f t="shared" si="5"/>
        <v>4921400</v>
      </c>
      <c r="D52" s="41">
        <f t="shared" si="6"/>
        <v>8</v>
      </c>
      <c r="E52" s="42" t="str">
        <f t="shared" si="2"/>
        <v>ALMERIA</v>
      </c>
      <c r="F52" s="42">
        <f t="shared" si="7"/>
        <v>1571326</v>
      </c>
      <c r="G52" s="42">
        <f t="shared" si="8"/>
        <v>1385781</v>
      </c>
    </row>
    <row r="53" spans="1:7" x14ac:dyDescent="0.25">
      <c r="A53" s="42" t="str">
        <f t="shared" si="3"/>
        <v>LAS PALMAS</v>
      </c>
      <c r="B53" s="41">
        <f t="shared" si="4"/>
        <v>5789366</v>
      </c>
      <c r="C53" s="41">
        <f t="shared" si="5"/>
        <v>5464252</v>
      </c>
      <c r="D53" s="41">
        <f t="shared" si="6"/>
        <v>6</v>
      </c>
      <c r="E53" s="42" t="str">
        <f t="shared" si="2"/>
        <v>MALAGA</v>
      </c>
      <c r="F53" s="42">
        <f t="shared" si="7"/>
        <v>1557563</v>
      </c>
      <c r="G53" s="42">
        <f t="shared" si="8"/>
        <v>1186615</v>
      </c>
    </row>
    <row r="54" spans="1:7" x14ac:dyDescent="0.25">
      <c r="A54" s="42" t="str">
        <f t="shared" si="3"/>
        <v>MALAGA</v>
      </c>
      <c r="B54" s="41">
        <f t="shared" si="4"/>
        <v>1557563</v>
      </c>
      <c r="C54" s="41">
        <f t="shared" si="5"/>
        <v>1186615</v>
      </c>
      <c r="D54" s="41">
        <f t="shared" si="6"/>
        <v>16</v>
      </c>
      <c r="E54" s="42" t="str">
        <f t="shared" si="2"/>
        <v>BAHIA DE CADIZ</v>
      </c>
      <c r="F54" s="42">
        <f t="shared" si="7"/>
        <v>1461807</v>
      </c>
      <c r="G54" s="42">
        <f t="shared" si="8"/>
        <v>1554519</v>
      </c>
    </row>
    <row r="55" spans="1:7" x14ac:dyDescent="0.25">
      <c r="A55" s="42" t="str">
        <f t="shared" si="3"/>
        <v>MARIN Y RIA DE PONTEVEDRA</v>
      </c>
      <c r="B55" s="41">
        <f t="shared" si="4"/>
        <v>383591</v>
      </c>
      <c r="C55" s="41">
        <f t="shared" si="5"/>
        <v>426490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1346960</v>
      </c>
      <c r="G55" s="42">
        <f t="shared" si="8"/>
        <v>1312448</v>
      </c>
    </row>
    <row r="56" spans="1:7" x14ac:dyDescent="0.25">
      <c r="A56" s="42" t="str">
        <f t="shared" si="3"/>
        <v>MELILLA</v>
      </c>
      <c r="B56" s="41">
        <f t="shared" si="4"/>
        <v>194441</v>
      </c>
      <c r="C56" s="41">
        <f t="shared" si="5"/>
        <v>197249</v>
      </c>
      <c r="D56" s="41">
        <f t="shared" si="6"/>
        <v>28</v>
      </c>
      <c r="E56" s="42" t="str">
        <f t="shared" si="2"/>
        <v>SEVILLA</v>
      </c>
      <c r="F56" s="42">
        <f t="shared" si="9"/>
        <v>1216422</v>
      </c>
      <c r="G56" s="42">
        <f t="shared" si="8"/>
        <v>1330683</v>
      </c>
    </row>
    <row r="57" spans="1:7" x14ac:dyDescent="0.25">
      <c r="A57" s="42" t="str">
        <f t="shared" si="3"/>
        <v>MOTRIL</v>
      </c>
      <c r="B57" s="41">
        <f t="shared" si="4"/>
        <v>652649</v>
      </c>
      <c r="C57" s="41">
        <f t="shared" si="5"/>
        <v>657001</v>
      </c>
      <c r="D57" s="41">
        <f t="shared" si="6"/>
        <v>24</v>
      </c>
      <c r="E57" s="42" t="str">
        <f t="shared" si="2"/>
        <v>ALICANTE</v>
      </c>
      <c r="F57" s="42">
        <f t="shared" si="9"/>
        <v>1174420</v>
      </c>
      <c r="G57" s="42">
        <f t="shared" si="8"/>
        <v>869474</v>
      </c>
    </row>
    <row r="58" spans="1:7" x14ac:dyDescent="0.25">
      <c r="A58" s="42" t="str">
        <f t="shared" si="3"/>
        <v>PASAIA</v>
      </c>
      <c r="B58" s="41">
        <f t="shared" si="4"/>
        <v>1142834</v>
      </c>
      <c r="C58" s="41">
        <f t="shared" si="5"/>
        <v>1421487</v>
      </c>
      <c r="D58" s="41">
        <f t="shared" si="6"/>
        <v>23</v>
      </c>
      <c r="E58" s="42" t="str">
        <f t="shared" si="2"/>
        <v>AVILES</v>
      </c>
      <c r="F58" s="42">
        <f t="shared" si="9"/>
        <v>1160782</v>
      </c>
      <c r="G58" s="42">
        <f t="shared" si="8"/>
        <v>1509767</v>
      </c>
    </row>
    <row r="59" spans="1:7" x14ac:dyDescent="0.25">
      <c r="A59" s="42" t="str">
        <f t="shared" si="3"/>
        <v>SANTA CRUZ DE TENERIFE</v>
      </c>
      <c r="B59" s="41">
        <f t="shared" si="4"/>
        <v>4411289</v>
      </c>
      <c r="C59" s="41">
        <f t="shared" si="5"/>
        <v>4629477</v>
      </c>
      <c r="D59" s="41">
        <f t="shared" si="6"/>
        <v>9</v>
      </c>
      <c r="E59" s="42" t="str">
        <f t="shared" si="2"/>
        <v>VIGO</v>
      </c>
      <c r="F59" s="42">
        <f t="shared" si="9"/>
        <v>1157033</v>
      </c>
      <c r="G59" s="42">
        <f t="shared" si="8"/>
        <v>1064232</v>
      </c>
    </row>
    <row r="60" spans="1:7" x14ac:dyDescent="0.25">
      <c r="A60" s="42" t="str">
        <f t="shared" si="3"/>
        <v>SANTANDER</v>
      </c>
      <c r="B60" s="41">
        <f t="shared" si="4"/>
        <v>1346960</v>
      </c>
      <c r="C60" s="41">
        <f t="shared" si="5"/>
        <v>1312448</v>
      </c>
      <c r="D60" s="41">
        <f t="shared" si="6"/>
        <v>18</v>
      </c>
      <c r="E60" s="42" t="str">
        <f t="shared" si="2"/>
        <v>PASAIA</v>
      </c>
      <c r="F60" s="42">
        <f t="shared" si="9"/>
        <v>1142834</v>
      </c>
      <c r="G60" s="42">
        <f t="shared" si="8"/>
        <v>1421487</v>
      </c>
    </row>
    <row r="61" spans="1:7" x14ac:dyDescent="0.25">
      <c r="A61" s="42" t="str">
        <f t="shared" si="3"/>
        <v>SEVILLA</v>
      </c>
      <c r="B61" s="41">
        <f t="shared" si="4"/>
        <v>1216422</v>
      </c>
      <c r="C61" s="41">
        <f t="shared" si="5"/>
        <v>1330683</v>
      </c>
      <c r="D61" s="41">
        <f t="shared" si="6"/>
        <v>19</v>
      </c>
      <c r="E61" s="42" t="str">
        <f t="shared" si="2"/>
        <v>MOTRIL</v>
      </c>
      <c r="F61" s="42">
        <f t="shared" si="9"/>
        <v>652649</v>
      </c>
      <c r="G61" s="42">
        <f t="shared" si="8"/>
        <v>657001</v>
      </c>
    </row>
    <row r="62" spans="1:7" x14ac:dyDescent="0.25">
      <c r="A62" s="42" t="str">
        <f t="shared" si="3"/>
        <v>TARRAGONA</v>
      </c>
      <c r="B62" s="41">
        <f t="shared" si="4"/>
        <v>8680740</v>
      </c>
      <c r="C62" s="41">
        <f t="shared" si="5"/>
        <v>7907093</v>
      </c>
      <c r="D62" s="41">
        <f t="shared" si="6"/>
        <v>5</v>
      </c>
      <c r="E62" s="42" t="str">
        <f t="shared" si="2"/>
        <v>CEUTA</v>
      </c>
      <c r="F62" s="42">
        <f t="shared" si="9"/>
        <v>476174</v>
      </c>
      <c r="G62" s="42">
        <f t="shared" si="8"/>
        <v>397952</v>
      </c>
    </row>
    <row r="63" spans="1:7" x14ac:dyDescent="0.25">
      <c r="A63" s="42" t="str">
        <f t="shared" si="3"/>
        <v>VALENCIA</v>
      </c>
      <c r="B63" s="41">
        <f t="shared" si="4"/>
        <v>12768931</v>
      </c>
      <c r="C63" s="41">
        <f t="shared" si="5"/>
        <v>10922784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383591</v>
      </c>
      <c r="G63" s="42">
        <f t="shared" si="8"/>
        <v>426490</v>
      </c>
    </row>
    <row r="64" spans="1:7" x14ac:dyDescent="0.25">
      <c r="A64" s="42" t="str">
        <f t="shared" si="3"/>
        <v>VIGO</v>
      </c>
      <c r="B64" s="41">
        <f t="shared" si="4"/>
        <v>1157033</v>
      </c>
      <c r="C64" s="41">
        <f t="shared" si="5"/>
        <v>1064232</v>
      </c>
      <c r="D64" s="41">
        <f t="shared" si="6"/>
        <v>22</v>
      </c>
      <c r="E64" s="42" t="str">
        <f t="shared" si="2"/>
        <v>VILAGARCIA</v>
      </c>
      <c r="F64" s="42">
        <f t="shared" si="9"/>
        <v>267381</v>
      </c>
      <c r="G64" s="42">
        <f t="shared" si="8"/>
        <v>283681</v>
      </c>
    </row>
    <row r="65" spans="1:7" x14ac:dyDescent="0.25">
      <c r="A65" s="42" t="str">
        <f t="shared" si="3"/>
        <v>VILAGARCIA</v>
      </c>
      <c r="B65" s="41">
        <f t="shared" si="4"/>
        <v>267381</v>
      </c>
      <c r="C65" s="41">
        <f t="shared" si="5"/>
        <v>283681</v>
      </c>
      <c r="D65" s="41">
        <f t="shared" si="6"/>
        <v>27</v>
      </c>
      <c r="E65" s="42" t="str">
        <f t="shared" si="2"/>
        <v>MELILLA</v>
      </c>
      <c r="F65" s="42">
        <f t="shared" si="9"/>
        <v>194441</v>
      </c>
      <c r="G65" s="42">
        <f t="shared" si="8"/>
        <v>197249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4" width="11.5703125" style="47" bestFit="1" customWidth="1"/>
    <col min="5" max="5" width="11.42578125" style="47"/>
    <col min="6" max="6" width="9" style="47" bestFit="1" customWidth="1"/>
    <col min="7" max="7" width="11.5703125" style="47" bestFit="1" customWidth="1"/>
    <col min="8" max="16384" width="11.42578125" style="47"/>
  </cols>
  <sheetData>
    <row r="1" spans="1:12" s="45" customFormat="1" ht="22.5" customHeight="1" x14ac:dyDescent="0.35">
      <c r="F1" s="46" t="s">
        <v>74</v>
      </c>
    </row>
    <row r="2" spans="1:12" s="45" customFormat="1" ht="21" x14ac:dyDescent="0.35"/>
    <row r="5" spans="1:12" x14ac:dyDescent="0.25">
      <c r="A5" s="95" t="s">
        <v>91</v>
      </c>
      <c r="B5" s="93" t="str">
        <f>'Resumen general'!D6</f>
        <v>Mes Marzo</v>
      </c>
      <c r="C5" s="94"/>
      <c r="D5" s="93" t="str">
        <f>'Resumen general'!F6</f>
        <v>Acumulado desde Enero</v>
      </c>
      <c r="E5" s="94"/>
      <c r="F5" s="94"/>
      <c r="L5" s="48">
        <f>'Resumen general'!I4</f>
        <v>39224</v>
      </c>
    </row>
    <row r="6" spans="1:12" x14ac:dyDescent="0.25">
      <c r="A6" s="96"/>
      <c r="B6" s="49">
        <f>'Resumen general'!D7</f>
        <v>2006</v>
      </c>
      <c r="C6" s="49">
        <f>'Resumen general'!E7</f>
        <v>2007</v>
      </c>
      <c r="D6" s="49">
        <f>'Resumen general'!F7</f>
        <v>2006</v>
      </c>
      <c r="E6" s="49">
        <f>'Resumen general'!G7</f>
        <v>2007</v>
      </c>
      <c r="F6" s="49" t="s">
        <v>40</v>
      </c>
    </row>
    <row r="7" spans="1:12" x14ac:dyDescent="0.25">
      <c r="A7" s="50" t="s">
        <v>41</v>
      </c>
      <c r="B7" s="51">
        <v>749894</v>
      </c>
      <c r="C7" s="51">
        <v>590943</v>
      </c>
      <c r="D7" s="51">
        <v>2079009</v>
      </c>
      <c r="E7" s="51">
        <v>2027718</v>
      </c>
      <c r="F7" s="52">
        <f>((E7*100)/D7)-100</f>
        <v>-2.4670888870610952</v>
      </c>
      <c r="G7" s="53"/>
      <c r="H7" s="53"/>
      <c r="I7" s="53"/>
    </row>
    <row r="8" spans="1:12" x14ac:dyDescent="0.25">
      <c r="A8" s="54" t="s">
        <v>42</v>
      </c>
      <c r="B8" s="55">
        <v>14160</v>
      </c>
      <c r="C8" s="55">
        <v>28567</v>
      </c>
      <c r="D8" s="55">
        <v>39982</v>
      </c>
      <c r="E8" s="55">
        <v>53769</v>
      </c>
      <c r="F8" s="56">
        <f t="shared" ref="F8:F35" si="0">((E8*100)/D8)-100</f>
        <v>34.483017357811008</v>
      </c>
      <c r="G8" s="53"/>
      <c r="H8" s="53"/>
      <c r="I8" s="53"/>
    </row>
    <row r="9" spans="1:12" x14ac:dyDescent="0.25">
      <c r="A9" s="50" t="s">
        <v>43</v>
      </c>
      <c r="B9" s="51">
        <v>0</v>
      </c>
      <c r="C9" s="51">
        <v>3146</v>
      </c>
      <c r="D9" s="51">
        <v>0</v>
      </c>
      <c r="E9" s="51">
        <v>3146</v>
      </c>
      <c r="F9" s="52" t="e">
        <f t="shared" si="0"/>
        <v>#DIV/0!</v>
      </c>
      <c r="G9" s="53"/>
      <c r="H9" s="53"/>
      <c r="I9" s="53"/>
    </row>
    <row r="10" spans="1:12" x14ac:dyDescent="0.25">
      <c r="A10" s="54" t="s">
        <v>44</v>
      </c>
      <c r="B10" s="55">
        <v>56293</v>
      </c>
      <c r="C10" s="55">
        <v>64083</v>
      </c>
      <c r="D10" s="55">
        <v>192157</v>
      </c>
      <c r="E10" s="55">
        <v>182585</v>
      </c>
      <c r="F10" s="56">
        <f t="shared" si="0"/>
        <v>-4.9813433806730956</v>
      </c>
      <c r="G10" s="53"/>
      <c r="H10" s="53"/>
      <c r="I10" s="53"/>
    </row>
    <row r="11" spans="1:12" x14ac:dyDescent="0.25">
      <c r="A11" s="50" t="s">
        <v>45</v>
      </c>
      <c r="B11" s="51">
        <v>1731521</v>
      </c>
      <c r="C11" s="51">
        <v>1748412</v>
      </c>
      <c r="D11" s="51">
        <v>5037939</v>
      </c>
      <c r="E11" s="51">
        <v>4692398</v>
      </c>
      <c r="F11" s="52">
        <f t="shared" si="0"/>
        <v>-6.8587769720911638</v>
      </c>
      <c r="G11" s="53"/>
      <c r="H11" s="53"/>
      <c r="I11" s="53"/>
    </row>
    <row r="12" spans="1:12" x14ac:dyDescent="0.25">
      <c r="A12" s="54" t="s">
        <v>46</v>
      </c>
      <c r="B12" s="55">
        <v>0</v>
      </c>
      <c r="C12" s="55">
        <v>7514</v>
      </c>
      <c r="D12" s="55">
        <v>14861</v>
      </c>
      <c r="E12" s="55">
        <v>22653</v>
      </c>
      <c r="F12" s="56">
        <f t="shared" si="0"/>
        <v>52.432541551712546</v>
      </c>
      <c r="G12" s="53"/>
      <c r="H12" s="53"/>
      <c r="I12" s="53"/>
    </row>
    <row r="13" spans="1:12" x14ac:dyDescent="0.25">
      <c r="A13" s="50" t="s">
        <v>47</v>
      </c>
      <c r="B13" s="51">
        <v>165094</v>
      </c>
      <c r="C13" s="51">
        <v>128113</v>
      </c>
      <c r="D13" s="51">
        <v>452202</v>
      </c>
      <c r="E13" s="51">
        <v>411389</v>
      </c>
      <c r="F13" s="52">
        <f t="shared" si="0"/>
        <v>-9.025391307424556</v>
      </c>
      <c r="G13" s="53"/>
      <c r="H13" s="53"/>
      <c r="I13" s="53"/>
    </row>
    <row r="14" spans="1:12" x14ac:dyDescent="0.25">
      <c r="A14" s="54" t="s">
        <v>48</v>
      </c>
      <c r="B14" s="55">
        <v>957793</v>
      </c>
      <c r="C14" s="55">
        <v>757771</v>
      </c>
      <c r="D14" s="55">
        <v>2926324</v>
      </c>
      <c r="E14" s="55">
        <v>2622670</v>
      </c>
      <c r="F14" s="56">
        <f t="shared" si="0"/>
        <v>-10.376636353322468</v>
      </c>
      <c r="G14" s="53"/>
      <c r="H14" s="53"/>
      <c r="I14" s="53"/>
    </row>
    <row r="15" spans="1:12" x14ac:dyDescent="0.25">
      <c r="A15" s="50" t="s">
        <v>49</v>
      </c>
      <c r="B15" s="51">
        <v>1924529</v>
      </c>
      <c r="C15" s="51">
        <v>1947415</v>
      </c>
      <c r="D15" s="51">
        <v>5481561</v>
      </c>
      <c r="E15" s="51">
        <v>5612918</v>
      </c>
      <c r="F15" s="52">
        <f t="shared" si="0"/>
        <v>2.3963429395385702</v>
      </c>
      <c r="G15" s="53"/>
      <c r="H15" s="53"/>
      <c r="I15" s="53"/>
    </row>
    <row r="16" spans="1:12" x14ac:dyDescent="0.25">
      <c r="A16" s="54" t="s">
        <v>50</v>
      </c>
      <c r="B16" s="55">
        <v>1826595</v>
      </c>
      <c r="C16" s="55">
        <v>1542209</v>
      </c>
      <c r="D16" s="55">
        <v>5250419</v>
      </c>
      <c r="E16" s="55">
        <v>4182616</v>
      </c>
      <c r="F16" s="56">
        <f t="shared" si="0"/>
        <v>-20.33748163717982</v>
      </c>
      <c r="G16" s="53"/>
      <c r="H16" s="53"/>
      <c r="I16" s="53"/>
    </row>
    <row r="17" spans="1:9" x14ac:dyDescent="0.25">
      <c r="A17" s="50" t="s">
        <v>51</v>
      </c>
      <c r="B17" s="51">
        <v>756730</v>
      </c>
      <c r="C17" s="51">
        <v>604623</v>
      </c>
      <c r="D17" s="51">
        <v>2176403</v>
      </c>
      <c r="E17" s="51">
        <v>2043454</v>
      </c>
      <c r="F17" s="52">
        <f t="shared" si="0"/>
        <v>-6.1086572661405114</v>
      </c>
      <c r="G17" s="53"/>
      <c r="H17" s="53"/>
      <c r="I17" s="53"/>
    </row>
    <row r="18" spans="1:9" x14ac:dyDescent="0.25">
      <c r="A18" s="54" t="s">
        <v>52</v>
      </c>
      <c r="B18" s="55">
        <v>16797</v>
      </c>
      <c r="C18" s="55">
        <v>62653</v>
      </c>
      <c r="D18" s="55">
        <v>171695</v>
      </c>
      <c r="E18" s="55">
        <v>218868</v>
      </c>
      <c r="F18" s="56">
        <f t="shared" si="0"/>
        <v>27.474882786336238</v>
      </c>
      <c r="G18" s="53"/>
      <c r="H18" s="53"/>
      <c r="I18" s="53"/>
    </row>
    <row r="19" spans="1:9" x14ac:dyDescent="0.25">
      <c r="A19" s="50" t="s">
        <v>53</v>
      </c>
      <c r="B19" s="51">
        <v>74898</v>
      </c>
      <c r="C19" s="51">
        <v>50412</v>
      </c>
      <c r="D19" s="51">
        <v>214980</v>
      </c>
      <c r="E19" s="51">
        <v>175921</v>
      </c>
      <c r="F19" s="52">
        <f t="shared" si="0"/>
        <v>-18.168666852730482</v>
      </c>
      <c r="G19" s="53"/>
      <c r="H19" s="53"/>
      <c r="I19" s="53"/>
    </row>
    <row r="20" spans="1:9" x14ac:dyDescent="0.25">
      <c r="A20" s="54" t="s">
        <v>54</v>
      </c>
      <c r="B20" s="55">
        <v>140997</v>
      </c>
      <c r="C20" s="55">
        <v>115872</v>
      </c>
      <c r="D20" s="55">
        <v>405515</v>
      </c>
      <c r="E20" s="55">
        <v>391008</v>
      </c>
      <c r="F20" s="56">
        <f t="shared" si="0"/>
        <v>-3.5774262357742685</v>
      </c>
      <c r="G20" s="53"/>
      <c r="H20" s="53"/>
      <c r="I20" s="53"/>
    </row>
    <row r="21" spans="1:9" x14ac:dyDescent="0.25">
      <c r="A21" s="50" t="s">
        <v>55</v>
      </c>
      <c r="B21" s="51">
        <v>1276370</v>
      </c>
      <c r="C21" s="51">
        <v>996776</v>
      </c>
      <c r="D21" s="51">
        <v>3068615</v>
      </c>
      <c r="E21" s="51">
        <v>2987615</v>
      </c>
      <c r="F21" s="52">
        <f t="shared" si="0"/>
        <v>-2.6396273237274812</v>
      </c>
      <c r="G21" s="53"/>
      <c r="H21" s="53"/>
      <c r="I21" s="53"/>
    </row>
    <row r="22" spans="1:9" x14ac:dyDescent="0.25">
      <c r="A22" s="54" t="s">
        <v>56</v>
      </c>
      <c r="B22" s="55">
        <v>234430</v>
      </c>
      <c r="C22" s="55">
        <v>337703</v>
      </c>
      <c r="D22" s="55">
        <v>1085998</v>
      </c>
      <c r="E22" s="55">
        <v>1091733</v>
      </c>
      <c r="F22" s="56">
        <f t="shared" si="0"/>
        <v>0.52808568708229586</v>
      </c>
      <c r="G22" s="53"/>
      <c r="H22" s="53"/>
      <c r="I22" s="53"/>
    </row>
    <row r="23" spans="1:9" x14ac:dyDescent="0.25">
      <c r="A23" s="50" t="s">
        <v>57</v>
      </c>
      <c r="B23" s="51">
        <v>3743</v>
      </c>
      <c r="C23" s="51">
        <v>10697</v>
      </c>
      <c r="D23" s="51">
        <v>18599</v>
      </c>
      <c r="E23" s="51">
        <v>20471</v>
      </c>
      <c r="F23" s="52">
        <f t="shared" si="0"/>
        <v>10.065057261143068</v>
      </c>
      <c r="G23" s="53"/>
      <c r="H23" s="53"/>
      <c r="I23" s="53"/>
    </row>
    <row r="24" spans="1:9" x14ac:dyDescent="0.25">
      <c r="A24" s="54" t="s">
        <v>58</v>
      </c>
      <c r="B24" s="55">
        <v>0</v>
      </c>
      <c r="C24" s="55">
        <v>0</v>
      </c>
      <c r="D24" s="55">
        <v>0</v>
      </c>
      <c r="E24" s="55">
        <v>10</v>
      </c>
      <c r="F24" s="57" t="e">
        <f t="shared" si="0"/>
        <v>#DIV/0!</v>
      </c>
      <c r="G24" s="53"/>
      <c r="H24" s="53"/>
      <c r="I24" s="53"/>
    </row>
    <row r="25" spans="1:9" x14ac:dyDescent="0.25">
      <c r="A25" s="50" t="s">
        <v>59</v>
      </c>
      <c r="B25" s="51">
        <v>7474</v>
      </c>
      <c r="C25" s="51">
        <v>5964</v>
      </c>
      <c r="D25" s="51">
        <v>17180</v>
      </c>
      <c r="E25" s="51">
        <v>17238</v>
      </c>
      <c r="F25" s="52">
        <f t="shared" si="0"/>
        <v>0.33760186263096159</v>
      </c>
      <c r="G25" s="53"/>
      <c r="H25" s="53"/>
      <c r="I25" s="53"/>
    </row>
    <row r="26" spans="1:9" x14ac:dyDescent="0.25">
      <c r="A26" s="54" t="s">
        <v>60</v>
      </c>
      <c r="B26" s="55">
        <v>108793</v>
      </c>
      <c r="C26" s="55">
        <v>122958</v>
      </c>
      <c r="D26" s="55">
        <v>349119</v>
      </c>
      <c r="E26" s="55">
        <v>352409</v>
      </c>
      <c r="F26" s="56">
        <f t="shared" si="0"/>
        <v>0.94237208516294402</v>
      </c>
      <c r="G26" s="53"/>
      <c r="H26" s="53"/>
      <c r="I26" s="53"/>
    </row>
    <row r="27" spans="1:9" x14ac:dyDescent="0.25">
      <c r="A27" s="50" t="s">
        <v>61</v>
      </c>
      <c r="B27" s="51">
        <v>0</v>
      </c>
      <c r="C27" s="51">
        <v>0</v>
      </c>
      <c r="D27" s="51">
        <v>0</v>
      </c>
      <c r="E27" s="51">
        <v>0</v>
      </c>
      <c r="F27" s="58" t="e">
        <f t="shared" si="0"/>
        <v>#DIV/0!</v>
      </c>
      <c r="G27" s="53"/>
      <c r="H27" s="53"/>
      <c r="I27" s="53"/>
    </row>
    <row r="28" spans="1:9" x14ac:dyDescent="0.25">
      <c r="A28" s="54" t="s">
        <v>62</v>
      </c>
      <c r="B28" s="55">
        <v>816597</v>
      </c>
      <c r="C28" s="55">
        <v>636309</v>
      </c>
      <c r="D28" s="55">
        <v>2413537</v>
      </c>
      <c r="E28" s="55">
        <v>2155517</v>
      </c>
      <c r="F28" s="56">
        <f t="shared" si="0"/>
        <v>-10.690534265685585</v>
      </c>
      <c r="G28" s="53"/>
      <c r="H28" s="53"/>
      <c r="I28" s="53"/>
    </row>
    <row r="29" spans="1:9" x14ac:dyDescent="0.25">
      <c r="A29" s="50" t="s">
        <v>63</v>
      </c>
      <c r="B29" s="51">
        <v>26850</v>
      </c>
      <c r="C29" s="51">
        <v>40280</v>
      </c>
      <c r="D29" s="51">
        <v>96046</v>
      </c>
      <c r="E29" s="51">
        <v>126153</v>
      </c>
      <c r="F29" s="52">
        <f t="shared" si="0"/>
        <v>31.346438165045925</v>
      </c>
      <c r="G29" s="53"/>
      <c r="H29" s="53"/>
      <c r="I29" s="53"/>
    </row>
    <row r="30" spans="1:9" x14ac:dyDescent="0.25">
      <c r="A30" s="54" t="s">
        <v>64</v>
      </c>
      <c r="B30" s="55">
        <v>33433</v>
      </c>
      <c r="C30" s="55">
        <v>29902</v>
      </c>
      <c r="D30" s="55">
        <v>113430</v>
      </c>
      <c r="E30" s="55">
        <v>102806</v>
      </c>
      <c r="F30" s="56">
        <f t="shared" si="0"/>
        <v>-9.3661288900643598</v>
      </c>
      <c r="G30" s="53"/>
      <c r="H30" s="53"/>
      <c r="I30" s="53"/>
    </row>
    <row r="31" spans="1:9" x14ac:dyDescent="0.25">
      <c r="A31" s="50" t="s">
        <v>65</v>
      </c>
      <c r="B31" s="51">
        <v>1697716</v>
      </c>
      <c r="C31" s="51">
        <v>1657014</v>
      </c>
      <c r="D31" s="51">
        <v>4598748</v>
      </c>
      <c r="E31" s="51">
        <v>5131215</v>
      </c>
      <c r="F31" s="52">
        <f t="shared" si="0"/>
        <v>11.578520936567955</v>
      </c>
      <c r="G31" s="53"/>
      <c r="H31" s="53"/>
      <c r="I31" s="53"/>
    </row>
    <row r="32" spans="1:9" x14ac:dyDescent="0.25">
      <c r="A32" s="54" t="s">
        <v>66</v>
      </c>
      <c r="B32" s="55">
        <v>302491</v>
      </c>
      <c r="C32" s="55">
        <v>420233</v>
      </c>
      <c r="D32" s="55">
        <v>606380</v>
      </c>
      <c r="E32" s="55">
        <v>1242593</v>
      </c>
      <c r="F32" s="56">
        <f t="shared" si="0"/>
        <v>104.91985223787063</v>
      </c>
      <c r="G32" s="53"/>
      <c r="H32" s="53"/>
      <c r="I32" s="53"/>
    </row>
    <row r="33" spans="1:9" x14ac:dyDescent="0.25">
      <c r="A33" s="50" t="s">
        <v>67</v>
      </c>
      <c r="B33" s="51">
        <v>6530</v>
      </c>
      <c r="C33" s="51">
        <v>3981</v>
      </c>
      <c r="D33" s="51">
        <v>26843</v>
      </c>
      <c r="E33" s="51">
        <v>20555</v>
      </c>
      <c r="F33" s="52">
        <f t="shared" si="0"/>
        <v>-23.425101516223975</v>
      </c>
      <c r="G33" s="53"/>
      <c r="H33" s="53"/>
      <c r="I33" s="53"/>
    </row>
    <row r="34" spans="1:9" x14ac:dyDescent="0.25">
      <c r="A34" s="54" t="s">
        <v>68</v>
      </c>
      <c r="B34" s="55">
        <v>23669</v>
      </c>
      <c r="C34" s="55">
        <v>6316</v>
      </c>
      <c r="D34" s="55">
        <v>90430</v>
      </c>
      <c r="E34" s="55">
        <v>96446</v>
      </c>
      <c r="F34" s="56">
        <f t="shared" si="0"/>
        <v>6.6526595156474571</v>
      </c>
      <c r="G34" s="53"/>
      <c r="H34" s="53"/>
      <c r="I34" s="53"/>
    </row>
    <row r="35" spans="1:9" x14ac:dyDescent="0.25">
      <c r="A35" s="59" t="s">
        <v>69</v>
      </c>
      <c r="B35" s="60">
        <f>SUM(B7:B34)</f>
        <v>12953397</v>
      </c>
      <c r="C35" s="60">
        <f t="shared" ref="C35:E35" si="1">SUM(C7:C34)</f>
        <v>11919866</v>
      </c>
      <c r="D35" s="60">
        <f t="shared" si="1"/>
        <v>36927972</v>
      </c>
      <c r="E35" s="60">
        <f t="shared" si="1"/>
        <v>35985874</v>
      </c>
      <c r="F35" s="61">
        <f t="shared" si="0"/>
        <v>-2.5511771943501316</v>
      </c>
      <c r="G35" s="53"/>
      <c r="H35" s="53"/>
      <c r="I35" s="53"/>
    </row>
    <row r="37" spans="1:9" x14ac:dyDescent="0.25">
      <c r="A37" s="62"/>
      <c r="B37" s="62">
        <f>E6</f>
        <v>2007</v>
      </c>
      <c r="C37" s="62">
        <f>D6</f>
        <v>2006</v>
      </c>
      <c r="D37" s="62"/>
      <c r="E37" s="62"/>
      <c r="F37" s="62">
        <f>B37</f>
        <v>2007</v>
      </c>
      <c r="G37" s="62">
        <f>C37</f>
        <v>2006</v>
      </c>
    </row>
    <row r="38" spans="1:9" x14ac:dyDescent="0.25">
      <c r="A38" s="62" t="str">
        <f>A7</f>
        <v>A CORUÑA</v>
      </c>
      <c r="B38" s="63">
        <f>E7</f>
        <v>2027718</v>
      </c>
      <c r="C38" s="63">
        <f>D7</f>
        <v>2079009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BILBAO</v>
      </c>
      <c r="F38" s="62">
        <f>LOOKUP(E38,$A$38:$A$65,$B$38:$B$65)</f>
        <v>5612918</v>
      </c>
      <c r="G38" s="62">
        <f>LOOKUP(E38,$A$38:$A$65,$C$38:$C$65)</f>
        <v>5481561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53769</v>
      </c>
      <c r="C39" s="63">
        <f t="shared" ref="C39:C65" si="5">D8</f>
        <v>39982</v>
      </c>
      <c r="D39" s="63">
        <f t="shared" ref="D39:D65" si="6">_xlfn.RANK.EQ(B39,$B$38:$B$65)+COUNTIF($B$38:$B$65,B39)-1</f>
        <v>21</v>
      </c>
      <c r="E39" s="62" t="str">
        <f t="shared" si="2"/>
        <v>TARRAGONA</v>
      </c>
      <c r="F39" s="62">
        <f t="shared" ref="F39:F54" si="7">LOOKUP(E39,$A$38:$A$65,$B$38:$B$65)</f>
        <v>5131215</v>
      </c>
      <c r="G39" s="62">
        <f t="shared" ref="G39:G65" si="8">LOOKUP(E39,$A$38:$A$65,$C$38:$C$65)</f>
        <v>4598748</v>
      </c>
    </row>
    <row r="40" spans="1:9" x14ac:dyDescent="0.25">
      <c r="A40" s="62" t="str">
        <f t="shared" si="3"/>
        <v>ALMERIA</v>
      </c>
      <c r="B40" s="63">
        <f t="shared" si="4"/>
        <v>3146</v>
      </c>
      <c r="C40" s="63">
        <f t="shared" si="5"/>
        <v>0</v>
      </c>
      <c r="D40" s="63">
        <f t="shared" si="6"/>
        <v>26</v>
      </c>
      <c r="E40" s="62" t="str">
        <f t="shared" si="2"/>
        <v>BAHIA DE ALGECIRAS</v>
      </c>
      <c r="F40" s="62">
        <f t="shared" si="7"/>
        <v>4692398</v>
      </c>
      <c r="G40" s="62">
        <f t="shared" si="8"/>
        <v>5037939</v>
      </c>
    </row>
    <row r="41" spans="1:9" x14ac:dyDescent="0.25">
      <c r="A41" s="62" t="str">
        <f t="shared" si="3"/>
        <v>AVILES</v>
      </c>
      <c r="B41" s="63">
        <f t="shared" si="4"/>
        <v>182585</v>
      </c>
      <c r="C41" s="63">
        <f t="shared" si="5"/>
        <v>192157</v>
      </c>
      <c r="D41" s="63">
        <f t="shared" si="6"/>
        <v>16</v>
      </c>
      <c r="E41" s="62" t="str">
        <f t="shared" si="2"/>
        <v>CARTAGENA</v>
      </c>
      <c r="F41" s="62">
        <f t="shared" si="7"/>
        <v>4182616</v>
      </c>
      <c r="G41" s="62">
        <f t="shared" si="8"/>
        <v>5250419</v>
      </c>
    </row>
    <row r="42" spans="1:9" x14ac:dyDescent="0.25">
      <c r="A42" s="62" t="str">
        <f t="shared" si="3"/>
        <v>BAHIA DE ALGECIRAS</v>
      </c>
      <c r="B42" s="63">
        <f t="shared" si="4"/>
        <v>4692398</v>
      </c>
      <c r="C42" s="63">
        <f t="shared" si="5"/>
        <v>5037939</v>
      </c>
      <c r="D42" s="63">
        <f t="shared" si="6"/>
        <v>3</v>
      </c>
      <c r="E42" s="62" t="str">
        <f t="shared" si="2"/>
        <v>HUELVA</v>
      </c>
      <c r="F42" s="62">
        <f t="shared" si="7"/>
        <v>2987615</v>
      </c>
      <c r="G42" s="62">
        <f t="shared" si="8"/>
        <v>3068615</v>
      </c>
    </row>
    <row r="43" spans="1:9" x14ac:dyDescent="0.25">
      <c r="A43" s="62" t="str">
        <f t="shared" si="3"/>
        <v>BAHIA DE CADIZ</v>
      </c>
      <c r="B43" s="63">
        <f t="shared" si="4"/>
        <v>22653</v>
      </c>
      <c r="C43" s="63">
        <f t="shared" si="5"/>
        <v>14861</v>
      </c>
      <c r="D43" s="63">
        <f t="shared" si="6"/>
        <v>22</v>
      </c>
      <c r="E43" s="62" t="str">
        <f t="shared" si="2"/>
        <v>BARCELONA</v>
      </c>
      <c r="F43" s="62">
        <f t="shared" si="7"/>
        <v>2622670</v>
      </c>
      <c r="G43" s="62">
        <f t="shared" si="8"/>
        <v>2926324</v>
      </c>
    </row>
    <row r="44" spans="1:9" x14ac:dyDescent="0.25">
      <c r="A44" s="62" t="str">
        <f t="shared" si="3"/>
        <v>BALEARES</v>
      </c>
      <c r="B44" s="63">
        <f t="shared" si="4"/>
        <v>411389</v>
      </c>
      <c r="C44" s="63">
        <f t="shared" si="5"/>
        <v>452202</v>
      </c>
      <c r="D44" s="63">
        <f t="shared" si="6"/>
        <v>12</v>
      </c>
      <c r="E44" s="62" t="str">
        <f t="shared" si="2"/>
        <v>SANTA CRUZ DE TENERIFE</v>
      </c>
      <c r="F44" s="62">
        <f t="shared" si="7"/>
        <v>2155517</v>
      </c>
      <c r="G44" s="62">
        <f t="shared" si="8"/>
        <v>2413537</v>
      </c>
    </row>
    <row r="45" spans="1:9" x14ac:dyDescent="0.25">
      <c r="A45" s="62" t="str">
        <f t="shared" si="3"/>
        <v>BARCELONA</v>
      </c>
      <c r="B45" s="63">
        <f t="shared" si="4"/>
        <v>2622670</v>
      </c>
      <c r="C45" s="63">
        <f t="shared" si="5"/>
        <v>2926324</v>
      </c>
      <c r="D45" s="63">
        <f t="shared" si="6"/>
        <v>6</v>
      </c>
      <c r="E45" s="62" t="str">
        <f t="shared" si="2"/>
        <v>CASTELLON</v>
      </c>
      <c r="F45" s="62">
        <f t="shared" si="7"/>
        <v>2043454</v>
      </c>
      <c r="G45" s="62">
        <f t="shared" si="8"/>
        <v>2176403</v>
      </c>
    </row>
    <row r="46" spans="1:9" x14ac:dyDescent="0.25">
      <c r="A46" s="62" t="str">
        <f t="shared" si="3"/>
        <v>BILBAO</v>
      </c>
      <c r="B46" s="63">
        <f t="shared" si="4"/>
        <v>5612918</v>
      </c>
      <c r="C46" s="63">
        <f t="shared" si="5"/>
        <v>5481561</v>
      </c>
      <c r="D46" s="63">
        <f t="shared" si="6"/>
        <v>1</v>
      </c>
      <c r="E46" s="62" t="str">
        <f t="shared" si="2"/>
        <v>A CORUÑA</v>
      </c>
      <c r="F46" s="62">
        <f t="shared" si="7"/>
        <v>2027718</v>
      </c>
      <c r="G46" s="62">
        <f t="shared" si="8"/>
        <v>2079009</v>
      </c>
    </row>
    <row r="47" spans="1:9" x14ac:dyDescent="0.25">
      <c r="A47" s="62" t="str">
        <f t="shared" si="3"/>
        <v>CARTAGENA</v>
      </c>
      <c r="B47" s="63">
        <f t="shared" si="4"/>
        <v>4182616</v>
      </c>
      <c r="C47" s="63">
        <f t="shared" si="5"/>
        <v>5250419</v>
      </c>
      <c r="D47" s="63">
        <f t="shared" si="6"/>
        <v>4</v>
      </c>
      <c r="E47" s="62" t="str">
        <f t="shared" si="2"/>
        <v>VALENCIA</v>
      </c>
      <c r="F47" s="62">
        <f t="shared" si="7"/>
        <v>1242593</v>
      </c>
      <c r="G47" s="62">
        <f t="shared" si="8"/>
        <v>606380</v>
      </c>
    </row>
    <row r="48" spans="1:9" x14ac:dyDescent="0.25">
      <c r="A48" s="62" t="str">
        <f t="shared" si="3"/>
        <v>CASTELLON</v>
      </c>
      <c r="B48" s="63">
        <f t="shared" si="4"/>
        <v>2043454</v>
      </c>
      <c r="C48" s="63">
        <f t="shared" si="5"/>
        <v>2176403</v>
      </c>
      <c r="D48" s="63">
        <f t="shared" si="6"/>
        <v>8</v>
      </c>
      <c r="E48" s="62" t="str">
        <f t="shared" si="2"/>
        <v>LAS PALMAS</v>
      </c>
      <c r="F48" s="62">
        <f t="shared" si="7"/>
        <v>1091733</v>
      </c>
      <c r="G48" s="62">
        <f t="shared" si="8"/>
        <v>1085998</v>
      </c>
    </row>
    <row r="49" spans="1:7" x14ac:dyDescent="0.25">
      <c r="A49" s="62" t="str">
        <f t="shared" si="3"/>
        <v>CEUTA</v>
      </c>
      <c r="B49" s="63">
        <f t="shared" si="4"/>
        <v>218868</v>
      </c>
      <c r="C49" s="63">
        <f t="shared" si="5"/>
        <v>171695</v>
      </c>
      <c r="D49" s="63">
        <f t="shared" si="6"/>
        <v>15</v>
      </c>
      <c r="E49" s="62" t="str">
        <f t="shared" si="2"/>
        <v>BALEARES</v>
      </c>
      <c r="F49" s="62">
        <f t="shared" si="7"/>
        <v>411389</v>
      </c>
      <c r="G49" s="62">
        <f t="shared" si="8"/>
        <v>452202</v>
      </c>
    </row>
    <row r="50" spans="1:7" x14ac:dyDescent="0.25">
      <c r="A50" s="62" t="str">
        <f t="shared" si="3"/>
        <v>FERROL-SAN CIBRAO</v>
      </c>
      <c r="B50" s="63">
        <f t="shared" si="4"/>
        <v>175921</v>
      </c>
      <c r="C50" s="63">
        <f t="shared" si="5"/>
        <v>214980</v>
      </c>
      <c r="D50" s="63">
        <f t="shared" si="6"/>
        <v>17</v>
      </c>
      <c r="E50" s="62" t="str">
        <f t="shared" si="2"/>
        <v>GIJON</v>
      </c>
      <c r="F50" s="62">
        <f t="shared" si="7"/>
        <v>391008</v>
      </c>
      <c r="G50" s="62">
        <f t="shared" si="8"/>
        <v>405515</v>
      </c>
    </row>
    <row r="51" spans="1:7" x14ac:dyDescent="0.25">
      <c r="A51" s="62" t="str">
        <f t="shared" si="3"/>
        <v>GIJON</v>
      </c>
      <c r="B51" s="63">
        <f t="shared" si="4"/>
        <v>391008</v>
      </c>
      <c r="C51" s="63">
        <f t="shared" si="5"/>
        <v>405515</v>
      </c>
      <c r="D51" s="63">
        <f t="shared" si="6"/>
        <v>13</v>
      </c>
      <c r="E51" s="62" t="str">
        <f t="shared" si="2"/>
        <v>MOTRIL</v>
      </c>
      <c r="F51" s="62">
        <f t="shared" si="7"/>
        <v>352409</v>
      </c>
      <c r="G51" s="62">
        <f t="shared" si="8"/>
        <v>349119</v>
      </c>
    </row>
    <row r="52" spans="1:7" x14ac:dyDescent="0.25">
      <c r="A52" s="62" t="str">
        <f t="shared" si="3"/>
        <v>HUELVA</v>
      </c>
      <c r="B52" s="63">
        <f t="shared" si="4"/>
        <v>2987615</v>
      </c>
      <c r="C52" s="63">
        <f t="shared" si="5"/>
        <v>3068615</v>
      </c>
      <c r="D52" s="63">
        <f t="shared" si="6"/>
        <v>5</v>
      </c>
      <c r="E52" s="62" t="str">
        <f t="shared" si="2"/>
        <v>CEUTA</v>
      </c>
      <c r="F52" s="62">
        <f t="shared" si="7"/>
        <v>218868</v>
      </c>
      <c r="G52" s="62">
        <f t="shared" si="8"/>
        <v>171695</v>
      </c>
    </row>
    <row r="53" spans="1:7" x14ac:dyDescent="0.25">
      <c r="A53" s="62" t="str">
        <f t="shared" si="3"/>
        <v>LAS PALMAS</v>
      </c>
      <c r="B53" s="63">
        <f t="shared" si="4"/>
        <v>1091733</v>
      </c>
      <c r="C53" s="63">
        <f t="shared" si="5"/>
        <v>1085998</v>
      </c>
      <c r="D53" s="63">
        <f t="shared" si="6"/>
        <v>11</v>
      </c>
      <c r="E53" s="62" t="str">
        <f t="shared" si="2"/>
        <v>AVILES</v>
      </c>
      <c r="F53" s="62">
        <f t="shared" si="7"/>
        <v>182585</v>
      </c>
      <c r="G53" s="62">
        <f t="shared" si="8"/>
        <v>192157</v>
      </c>
    </row>
    <row r="54" spans="1:7" x14ac:dyDescent="0.25">
      <c r="A54" s="62" t="str">
        <f t="shared" si="3"/>
        <v>MALAGA</v>
      </c>
      <c r="B54" s="63">
        <f t="shared" si="4"/>
        <v>20471</v>
      </c>
      <c r="C54" s="63">
        <f t="shared" si="5"/>
        <v>18599</v>
      </c>
      <c r="D54" s="63">
        <f t="shared" si="6"/>
        <v>24</v>
      </c>
      <c r="E54" s="62" t="str">
        <f t="shared" si="2"/>
        <v>FERROL-SAN CIBRAO</v>
      </c>
      <c r="F54" s="62">
        <f t="shared" si="7"/>
        <v>175921</v>
      </c>
      <c r="G54" s="62">
        <f t="shared" si="8"/>
        <v>214980</v>
      </c>
    </row>
    <row r="55" spans="1:7" x14ac:dyDescent="0.25">
      <c r="A55" s="62" t="str">
        <f t="shared" si="3"/>
        <v>MARIN Y RIA DE PONTEVEDRA</v>
      </c>
      <c r="B55" s="63">
        <f t="shared" si="4"/>
        <v>10</v>
      </c>
      <c r="C55" s="63">
        <f t="shared" si="5"/>
        <v>0</v>
      </c>
      <c r="D55" s="63">
        <f t="shared" si="6"/>
        <v>27</v>
      </c>
      <c r="E55" s="62" t="str">
        <f t="shared" si="2"/>
        <v>SANTANDER</v>
      </c>
      <c r="F55" s="62">
        <f t="shared" ref="F55:F65" si="9">LOOKUP(E55,$A$38:$A$65,$B$38:$B$65)</f>
        <v>126153</v>
      </c>
      <c r="G55" s="62">
        <f t="shared" si="8"/>
        <v>96046</v>
      </c>
    </row>
    <row r="56" spans="1:7" x14ac:dyDescent="0.25">
      <c r="A56" s="62" t="str">
        <f t="shared" si="3"/>
        <v>MELILLA</v>
      </c>
      <c r="B56" s="63">
        <f t="shared" si="4"/>
        <v>17238</v>
      </c>
      <c r="C56" s="63">
        <f t="shared" si="5"/>
        <v>17180</v>
      </c>
      <c r="D56" s="63">
        <f t="shared" si="6"/>
        <v>25</v>
      </c>
      <c r="E56" s="62" t="str">
        <f t="shared" si="2"/>
        <v>SEVILLA</v>
      </c>
      <c r="F56" s="62">
        <f t="shared" si="9"/>
        <v>102806</v>
      </c>
      <c r="G56" s="62">
        <f t="shared" si="8"/>
        <v>113430</v>
      </c>
    </row>
    <row r="57" spans="1:7" x14ac:dyDescent="0.25">
      <c r="A57" s="62" t="str">
        <f t="shared" si="3"/>
        <v>MOTRIL</v>
      </c>
      <c r="B57" s="63">
        <f t="shared" si="4"/>
        <v>352409</v>
      </c>
      <c r="C57" s="63">
        <f t="shared" si="5"/>
        <v>349119</v>
      </c>
      <c r="D57" s="63">
        <f t="shared" si="6"/>
        <v>14</v>
      </c>
      <c r="E57" s="62" t="str">
        <f t="shared" si="2"/>
        <v>VILAGARCIA</v>
      </c>
      <c r="F57" s="62">
        <f t="shared" si="9"/>
        <v>96446</v>
      </c>
      <c r="G57" s="62">
        <f t="shared" si="8"/>
        <v>90430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ALICANTE</v>
      </c>
      <c r="F58" s="62">
        <f t="shared" si="9"/>
        <v>53769</v>
      </c>
      <c r="G58" s="62">
        <f t="shared" si="8"/>
        <v>39982</v>
      </c>
    </row>
    <row r="59" spans="1:7" x14ac:dyDescent="0.25">
      <c r="A59" s="62" t="str">
        <f t="shared" si="3"/>
        <v>SANTA CRUZ DE TENERIFE</v>
      </c>
      <c r="B59" s="63">
        <f t="shared" si="4"/>
        <v>2155517</v>
      </c>
      <c r="C59" s="63">
        <f t="shared" si="5"/>
        <v>2413537</v>
      </c>
      <c r="D59" s="63">
        <f t="shared" si="6"/>
        <v>7</v>
      </c>
      <c r="E59" s="62" t="str">
        <f t="shared" si="2"/>
        <v>BAHIA DE CADIZ</v>
      </c>
      <c r="F59" s="62">
        <f t="shared" si="9"/>
        <v>22653</v>
      </c>
      <c r="G59" s="62">
        <f t="shared" si="8"/>
        <v>14861</v>
      </c>
    </row>
    <row r="60" spans="1:7" x14ac:dyDescent="0.25">
      <c r="A60" s="62" t="str">
        <f t="shared" si="3"/>
        <v>SANTANDER</v>
      </c>
      <c r="B60" s="63">
        <f t="shared" si="4"/>
        <v>126153</v>
      </c>
      <c r="C60" s="63">
        <f t="shared" si="5"/>
        <v>96046</v>
      </c>
      <c r="D60" s="63">
        <f t="shared" si="6"/>
        <v>18</v>
      </c>
      <c r="E60" s="62" t="str">
        <f t="shared" si="2"/>
        <v>VIGO</v>
      </c>
      <c r="F60" s="62">
        <f t="shared" si="9"/>
        <v>20555</v>
      </c>
      <c r="G60" s="62">
        <f t="shared" si="8"/>
        <v>26843</v>
      </c>
    </row>
    <row r="61" spans="1:7" x14ac:dyDescent="0.25">
      <c r="A61" s="62" t="str">
        <f t="shared" si="3"/>
        <v>SEVILLA</v>
      </c>
      <c r="B61" s="63">
        <f t="shared" si="4"/>
        <v>102806</v>
      </c>
      <c r="C61" s="63">
        <f t="shared" si="5"/>
        <v>113430</v>
      </c>
      <c r="D61" s="63">
        <f t="shared" si="6"/>
        <v>19</v>
      </c>
      <c r="E61" s="62" t="str">
        <f t="shared" si="2"/>
        <v>MALAGA</v>
      </c>
      <c r="F61" s="62">
        <f t="shared" si="9"/>
        <v>20471</v>
      </c>
      <c r="G61" s="62">
        <f t="shared" si="8"/>
        <v>18599</v>
      </c>
    </row>
    <row r="62" spans="1:7" x14ac:dyDescent="0.25">
      <c r="A62" s="62" t="str">
        <f t="shared" si="3"/>
        <v>TARRAGONA</v>
      </c>
      <c r="B62" s="63">
        <f t="shared" si="4"/>
        <v>5131215</v>
      </c>
      <c r="C62" s="63">
        <f t="shared" si="5"/>
        <v>4598748</v>
      </c>
      <c r="D62" s="63">
        <f t="shared" si="6"/>
        <v>2</v>
      </c>
      <c r="E62" s="62" t="str">
        <f t="shared" si="2"/>
        <v>MELILLA</v>
      </c>
      <c r="F62" s="62">
        <f t="shared" si="9"/>
        <v>17238</v>
      </c>
      <c r="G62" s="62">
        <f t="shared" si="8"/>
        <v>17180</v>
      </c>
    </row>
    <row r="63" spans="1:7" x14ac:dyDescent="0.25">
      <c r="A63" s="62" t="str">
        <f t="shared" si="3"/>
        <v>VALENCIA</v>
      </c>
      <c r="B63" s="63">
        <f t="shared" si="4"/>
        <v>1242593</v>
      </c>
      <c r="C63" s="63">
        <f t="shared" si="5"/>
        <v>606380</v>
      </c>
      <c r="D63" s="63">
        <f t="shared" si="6"/>
        <v>10</v>
      </c>
      <c r="E63" s="62" t="str">
        <f t="shared" si="2"/>
        <v>ALMERIA</v>
      </c>
      <c r="F63" s="62">
        <f t="shared" si="9"/>
        <v>3146</v>
      </c>
      <c r="G63" s="62">
        <f t="shared" si="8"/>
        <v>0</v>
      </c>
    </row>
    <row r="64" spans="1:7" x14ac:dyDescent="0.25">
      <c r="A64" s="62" t="str">
        <f t="shared" si="3"/>
        <v>VIGO</v>
      </c>
      <c r="B64" s="63">
        <f t="shared" si="4"/>
        <v>20555</v>
      </c>
      <c r="C64" s="63">
        <f t="shared" si="5"/>
        <v>26843</v>
      </c>
      <c r="D64" s="63">
        <f t="shared" si="6"/>
        <v>23</v>
      </c>
      <c r="E64" s="62" t="str">
        <f t="shared" si="2"/>
        <v>MARIN Y RIA DE PONTEVEDRA</v>
      </c>
      <c r="F64" s="62">
        <f t="shared" si="9"/>
        <v>10</v>
      </c>
      <c r="G64" s="62">
        <f t="shared" si="8"/>
        <v>0</v>
      </c>
    </row>
    <row r="65" spans="1:7" x14ac:dyDescent="0.25">
      <c r="A65" s="62" t="str">
        <f t="shared" si="3"/>
        <v>VILAGARCIA</v>
      </c>
      <c r="B65" s="63">
        <f t="shared" si="4"/>
        <v>96446</v>
      </c>
      <c r="C65" s="63">
        <f t="shared" si="5"/>
        <v>90430</v>
      </c>
      <c r="D65" s="63">
        <f t="shared" si="6"/>
        <v>20</v>
      </c>
      <c r="E65" s="62" t="str">
        <f t="shared" si="2"/>
        <v>PASAIA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394620</v>
      </c>
      <c r="C7" s="19">
        <v>249593</v>
      </c>
      <c r="D7" s="19">
        <v>1001315</v>
      </c>
      <c r="E7" s="19">
        <v>965379</v>
      </c>
      <c r="F7" s="10">
        <f>((E7*100)/D7)-100</f>
        <v>-3.5888806219820992</v>
      </c>
      <c r="G7" s="1"/>
      <c r="H7" s="1"/>
      <c r="I7" s="1"/>
    </row>
    <row r="8" spans="1:12" x14ac:dyDescent="0.25">
      <c r="A8" s="11" t="s">
        <v>42</v>
      </c>
      <c r="B8" s="20">
        <v>129663</v>
      </c>
      <c r="C8" s="20">
        <v>219148</v>
      </c>
      <c r="D8" s="20">
        <v>424658</v>
      </c>
      <c r="E8" s="20">
        <v>580886</v>
      </c>
      <c r="F8" s="13">
        <f t="shared" ref="F8:F35" si="0">((E8*100)/D8)-100</f>
        <v>36.78913384417578</v>
      </c>
      <c r="G8" s="1"/>
      <c r="H8" s="1"/>
      <c r="I8" s="1"/>
    </row>
    <row r="9" spans="1:12" x14ac:dyDescent="0.25">
      <c r="A9" s="8" t="s">
        <v>43</v>
      </c>
      <c r="B9" s="19">
        <v>329541</v>
      </c>
      <c r="C9" s="19">
        <v>759412</v>
      </c>
      <c r="D9" s="19">
        <v>1239173</v>
      </c>
      <c r="E9" s="19">
        <v>1407908</v>
      </c>
      <c r="F9" s="10">
        <f t="shared" si="0"/>
        <v>13.616742779256811</v>
      </c>
      <c r="G9" s="1"/>
      <c r="H9" s="1"/>
      <c r="I9" s="1"/>
    </row>
    <row r="10" spans="1:12" x14ac:dyDescent="0.25">
      <c r="A10" s="11" t="s">
        <v>44</v>
      </c>
      <c r="B10" s="20">
        <v>314411</v>
      </c>
      <c r="C10" s="20">
        <v>264313</v>
      </c>
      <c r="D10" s="20">
        <v>963116</v>
      </c>
      <c r="E10" s="20">
        <v>657764</v>
      </c>
      <c r="F10" s="13">
        <f t="shared" si="0"/>
        <v>-31.704592177889268</v>
      </c>
      <c r="G10" s="1"/>
      <c r="H10" s="1"/>
      <c r="I10" s="1"/>
    </row>
    <row r="11" spans="1:12" x14ac:dyDescent="0.25">
      <c r="A11" s="8" t="s">
        <v>45</v>
      </c>
      <c r="B11" s="19">
        <v>204380</v>
      </c>
      <c r="C11" s="19">
        <v>291009</v>
      </c>
      <c r="D11" s="19">
        <v>551669</v>
      </c>
      <c r="E11" s="19">
        <v>673299</v>
      </c>
      <c r="F11" s="10">
        <f t="shared" si="0"/>
        <v>22.047640886111054</v>
      </c>
      <c r="G11" s="1"/>
      <c r="H11" s="1"/>
      <c r="I11" s="1"/>
    </row>
    <row r="12" spans="1:12" x14ac:dyDescent="0.25">
      <c r="A12" s="11" t="s">
        <v>46</v>
      </c>
      <c r="B12" s="20">
        <v>282638</v>
      </c>
      <c r="C12" s="20">
        <v>406606</v>
      </c>
      <c r="D12" s="20">
        <v>787253</v>
      </c>
      <c r="E12" s="20">
        <v>834569</v>
      </c>
      <c r="F12" s="13">
        <f t="shared" si="0"/>
        <v>6.0102660771060954</v>
      </c>
      <c r="G12" s="1"/>
      <c r="H12" s="1"/>
      <c r="I12" s="1"/>
    </row>
    <row r="13" spans="1:12" x14ac:dyDescent="0.25">
      <c r="A13" s="8" t="s">
        <v>47</v>
      </c>
      <c r="B13" s="19">
        <v>205708</v>
      </c>
      <c r="C13" s="19">
        <v>248481</v>
      </c>
      <c r="D13" s="19">
        <v>569510</v>
      </c>
      <c r="E13" s="19">
        <v>676969</v>
      </c>
      <c r="F13" s="10">
        <f t="shared" si="0"/>
        <v>18.868676581622793</v>
      </c>
      <c r="G13" s="1"/>
      <c r="H13" s="1"/>
      <c r="I13" s="1"/>
    </row>
    <row r="14" spans="1:12" x14ac:dyDescent="0.25">
      <c r="A14" s="11" t="s">
        <v>48</v>
      </c>
      <c r="B14" s="20">
        <v>338666</v>
      </c>
      <c r="C14" s="20">
        <v>345426</v>
      </c>
      <c r="D14" s="20">
        <v>959307</v>
      </c>
      <c r="E14" s="20">
        <v>970586</v>
      </c>
      <c r="F14" s="13">
        <f t="shared" si="0"/>
        <v>1.1757445739476537</v>
      </c>
      <c r="G14" s="1"/>
      <c r="H14" s="1"/>
      <c r="I14" s="1"/>
    </row>
    <row r="15" spans="1:12" x14ac:dyDescent="0.25">
      <c r="A15" s="8" t="s">
        <v>49</v>
      </c>
      <c r="B15" s="19">
        <v>440935</v>
      </c>
      <c r="C15" s="19">
        <v>335471</v>
      </c>
      <c r="D15" s="19">
        <v>1192820</v>
      </c>
      <c r="E15" s="19">
        <v>1093683</v>
      </c>
      <c r="F15" s="10">
        <f t="shared" si="0"/>
        <v>-8.3111450176891708</v>
      </c>
      <c r="G15" s="1"/>
      <c r="H15" s="1"/>
      <c r="I15" s="1"/>
    </row>
    <row r="16" spans="1:12" x14ac:dyDescent="0.25">
      <c r="A16" s="11" t="s">
        <v>50</v>
      </c>
      <c r="B16" s="20">
        <v>467378</v>
      </c>
      <c r="C16" s="20">
        <v>353510</v>
      </c>
      <c r="D16" s="20">
        <v>1424017</v>
      </c>
      <c r="E16" s="20">
        <v>1120003</v>
      </c>
      <c r="F16" s="13">
        <f t="shared" si="0"/>
        <v>-21.349042883617258</v>
      </c>
      <c r="G16" s="1"/>
      <c r="H16" s="1"/>
      <c r="I16" s="1"/>
    </row>
    <row r="17" spans="1:9" x14ac:dyDescent="0.25">
      <c r="A17" s="8" t="s">
        <v>51</v>
      </c>
      <c r="B17" s="19">
        <v>260474</v>
      </c>
      <c r="C17" s="19">
        <v>304944</v>
      </c>
      <c r="D17" s="19">
        <v>659921</v>
      </c>
      <c r="E17" s="19">
        <v>898141</v>
      </c>
      <c r="F17" s="10">
        <f t="shared" si="0"/>
        <v>36.098260246302203</v>
      </c>
      <c r="G17" s="1"/>
      <c r="H17" s="1"/>
      <c r="I17" s="1"/>
    </row>
    <row r="18" spans="1:9" x14ac:dyDescent="0.25">
      <c r="A18" s="11" t="s">
        <v>52</v>
      </c>
      <c r="B18" s="20">
        <v>6405</v>
      </c>
      <c r="C18" s="20">
        <v>7239</v>
      </c>
      <c r="D18" s="20">
        <v>16691</v>
      </c>
      <c r="E18" s="20">
        <v>18387</v>
      </c>
      <c r="F18" s="13">
        <f t="shared" si="0"/>
        <v>10.161164699538674</v>
      </c>
      <c r="G18" s="1"/>
      <c r="H18" s="1"/>
      <c r="I18" s="1"/>
    </row>
    <row r="19" spans="1:9" x14ac:dyDescent="0.25">
      <c r="A19" s="8" t="s">
        <v>53</v>
      </c>
      <c r="B19" s="19">
        <v>663250</v>
      </c>
      <c r="C19" s="19">
        <v>734059</v>
      </c>
      <c r="D19" s="19">
        <v>2053578</v>
      </c>
      <c r="E19" s="19">
        <v>1952616</v>
      </c>
      <c r="F19" s="10">
        <f t="shared" si="0"/>
        <v>-4.9163947023195647</v>
      </c>
      <c r="G19" s="1"/>
      <c r="H19" s="1"/>
      <c r="I19" s="1"/>
    </row>
    <row r="20" spans="1:9" x14ac:dyDescent="0.25">
      <c r="A20" s="11" t="s">
        <v>54</v>
      </c>
      <c r="B20" s="20">
        <v>1652627</v>
      </c>
      <c r="C20" s="20">
        <v>1202154</v>
      </c>
      <c r="D20" s="20">
        <v>4571143</v>
      </c>
      <c r="E20" s="20">
        <v>3605140</v>
      </c>
      <c r="F20" s="13">
        <f t="shared" si="0"/>
        <v>-21.132635754339773</v>
      </c>
      <c r="G20" s="1"/>
      <c r="H20" s="1"/>
      <c r="I20" s="1"/>
    </row>
    <row r="21" spans="1:9" x14ac:dyDescent="0.25">
      <c r="A21" s="8" t="s">
        <v>55</v>
      </c>
      <c r="B21" s="19">
        <v>695084</v>
      </c>
      <c r="C21" s="19">
        <v>597279</v>
      </c>
      <c r="D21" s="19">
        <v>1749282</v>
      </c>
      <c r="E21" s="19">
        <v>1376324</v>
      </c>
      <c r="F21" s="10">
        <f t="shared" si="0"/>
        <v>-21.320633265534084</v>
      </c>
      <c r="G21" s="1"/>
      <c r="H21" s="1"/>
      <c r="I21" s="1"/>
    </row>
    <row r="22" spans="1:9" x14ac:dyDescent="0.25">
      <c r="A22" s="11" t="s">
        <v>56</v>
      </c>
      <c r="B22" s="20">
        <v>146573</v>
      </c>
      <c r="C22" s="20">
        <v>157887</v>
      </c>
      <c r="D22" s="20">
        <v>414852</v>
      </c>
      <c r="E22" s="20">
        <v>435524</v>
      </c>
      <c r="F22" s="13">
        <f t="shared" si="0"/>
        <v>4.9829818826955119</v>
      </c>
      <c r="G22" s="1"/>
      <c r="H22" s="1"/>
      <c r="I22" s="1"/>
    </row>
    <row r="23" spans="1:9" x14ac:dyDescent="0.25">
      <c r="A23" s="8" t="s">
        <v>57</v>
      </c>
      <c r="B23" s="19">
        <v>184769</v>
      </c>
      <c r="C23" s="19">
        <v>144121</v>
      </c>
      <c r="D23" s="19">
        <v>488593</v>
      </c>
      <c r="E23" s="19">
        <v>385198</v>
      </c>
      <c r="F23" s="10">
        <f t="shared" si="0"/>
        <v>-21.161784962125935</v>
      </c>
      <c r="G23" s="1"/>
      <c r="H23" s="1"/>
      <c r="I23" s="1"/>
    </row>
    <row r="24" spans="1:9" x14ac:dyDescent="0.25">
      <c r="A24" s="11" t="s">
        <v>58</v>
      </c>
      <c r="B24" s="20">
        <v>55043</v>
      </c>
      <c r="C24" s="20">
        <v>66463</v>
      </c>
      <c r="D24" s="20">
        <v>208451</v>
      </c>
      <c r="E24" s="20">
        <v>168483</v>
      </c>
      <c r="F24" s="13">
        <f t="shared" si="0"/>
        <v>-19.173810631755188</v>
      </c>
      <c r="G24" s="1"/>
      <c r="H24" s="1"/>
      <c r="I24" s="1"/>
    </row>
    <row r="25" spans="1:9" x14ac:dyDescent="0.25">
      <c r="A25" s="8" t="s">
        <v>59</v>
      </c>
      <c r="B25" s="19">
        <v>4094</v>
      </c>
      <c r="C25" s="19">
        <v>4700</v>
      </c>
      <c r="D25" s="19">
        <v>10898</v>
      </c>
      <c r="E25" s="19">
        <v>11891</v>
      </c>
      <c r="F25" s="10">
        <f t="shared" si="0"/>
        <v>9.1117636263534649</v>
      </c>
      <c r="G25" s="1"/>
      <c r="H25" s="1"/>
      <c r="I25" s="1"/>
    </row>
    <row r="26" spans="1:9" x14ac:dyDescent="0.25">
      <c r="A26" s="11" t="s">
        <v>60</v>
      </c>
      <c r="B26" s="20">
        <v>101511</v>
      </c>
      <c r="C26" s="20">
        <v>80874</v>
      </c>
      <c r="D26" s="20">
        <v>255023</v>
      </c>
      <c r="E26" s="20">
        <v>245523</v>
      </c>
      <c r="F26" s="13">
        <f t="shared" si="0"/>
        <v>-3.7251542017778831</v>
      </c>
      <c r="G26" s="1"/>
      <c r="H26" s="1"/>
      <c r="I26" s="1"/>
    </row>
    <row r="27" spans="1:9" x14ac:dyDescent="0.25">
      <c r="A27" s="8" t="s">
        <v>61</v>
      </c>
      <c r="B27" s="19">
        <v>322713</v>
      </c>
      <c r="C27" s="19">
        <v>206303</v>
      </c>
      <c r="D27" s="19">
        <v>828148</v>
      </c>
      <c r="E27" s="19">
        <v>568333</v>
      </c>
      <c r="F27" s="10">
        <f t="shared" si="0"/>
        <v>-31.373015451344443</v>
      </c>
      <c r="G27" s="1"/>
      <c r="H27" s="1"/>
      <c r="I27" s="1"/>
    </row>
    <row r="28" spans="1:9" x14ac:dyDescent="0.25">
      <c r="A28" s="11" t="s">
        <v>62</v>
      </c>
      <c r="B28" s="20">
        <v>128479</v>
      </c>
      <c r="C28" s="20">
        <v>101708</v>
      </c>
      <c r="D28" s="20">
        <v>441203</v>
      </c>
      <c r="E28" s="20">
        <v>343770</v>
      </c>
      <c r="F28" s="13">
        <f t="shared" si="0"/>
        <v>-22.083485379745838</v>
      </c>
      <c r="G28" s="1"/>
      <c r="H28" s="1"/>
      <c r="I28" s="1"/>
    </row>
    <row r="29" spans="1:9" x14ac:dyDescent="0.25">
      <c r="A29" s="8" t="s">
        <v>63</v>
      </c>
      <c r="B29" s="19">
        <v>383280</v>
      </c>
      <c r="C29" s="19">
        <v>324188</v>
      </c>
      <c r="D29" s="19">
        <v>945538</v>
      </c>
      <c r="E29" s="19">
        <v>894340</v>
      </c>
      <c r="F29" s="10">
        <f t="shared" si="0"/>
        <v>-5.4146951259494642</v>
      </c>
      <c r="G29" s="1"/>
      <c r="H29" s="1"/>
      <c r="I29" s="1"/>
    </row>
    <row r="30" spans="1:9" x14ac:dyDescent="0.25">
      <c r="A30" s="11" t="s">
        <v>64</v>
      </c>
      <c r="B30" s="20">
        <v>231496</v>
      </c>
      <c r="C30" s="20">
        <v>191451</v>
      </c>
      <c r="D30" s="20">
        <v>709537</v>
      </c>
      <c r="E30" s="20">
        <v>581825</v>
      </c>
      <c r="F30" s="13">
        <f t="shared" si="0"/>
        <v>-17.99934323368619</v>
      </c>
      <c r="G30" s="1"/>
      <c r="H30" s="1"/>
      <c r="I30" s="1"/>
    </row>
    <row r="31" spans="1:9" x14ac:dyDescent="0.25">
      <c r="A31" s="8" t="s">
        <v>65</v>
      </c>
      <c r="B31" s="19">
        <v>977413</v>
      </c>
      <c r="C31" s="19">
        <v>909934</v>
      </c>
      <c r="D31" s="19">
        <v>2973699</v>
      </c>
      <c r="E31" s="19">
        <v>3164742</v>
      </c>
      <c r="F31" s="10">
        <f t="shared" si="0"/>
        <v>6.4244229157019532</v>
      </c>
      <c r="G31" s="1"/>
      <c r="H31" s="1"/>
      <c r="I31" s="1"/>
    </row>
    <row r="32" spans="1:9" x14ac:dyDescent="0.25">
      <c r="A32" s="11" t="s">
        <v>66</v>
      </c>
      <c r="B32" s="20">
        <v>718328</v>
      </c>
      <c r="C32" s="20">
        <v>789791</v>
      </c>
      <c r="D32" s="20">
        <v>1901147</v>
      </c>
      <c r="E32" s="20">
        <v>1850639</v>
      </c>
      <c r="F32" s="13">
        <f t="shared" si="0"/>
        <v>-2.6567119744028247</v>
      </c>
      <c r="G32" s="1"/>
      <c r="H32" s="1"/>
      <c r="I32" s="1"/>
    </row>
    <row r="33" spans="1:9" x14ac:dyDescent="0.25">
      <c r="A33" s="8" t="s">
        <v>67</v>
      </c>
      <c r="B33" s="19">
        <v>62157</v>
      </c>
      <c r="C33" s="19">
        <v>45593</v>
      </c>
      <c r="D33" s="19">
        <v>174371</v>
      </c>
      <c r="E33" s="19">
        <v>153995</v>
      </c>
      <c r="F33" s="10">
        <f t="shared" si="0"/>
        <v>-11.685429343182065</v>
      </c>
      <c r="G33" s="1"/>
      <c r="H33" s="1"/>
      <c r="I33" s="1"/>
    </row>
    <row r="34" spans="1:9" x14ac:dyDescent="0.25">
      <c r="A34" s="11" t="s">
        <v>68</v>
      </c>
      <c r="B34" s="20">
        <v>43946</v>
      </c>
      <c r="C34" s="20">
        <v>27506</v>
      </c>
      <c r="D34" s="20">
        <v>149219</v>
      </c>
      <c r="E34" s="20">
        <v>124385</v>
      </c>
      <c r="F34" s="13">
        <f t="shared" si="0"/>
        <v>-16.64265274529383</v>
      </c>
      <c r="G34" s="1"/>
      <c r="H34" s="1"/>
      <c r="I34" s="1"/>
    </row>
    <row r="35" spans="1:9" x14ac:dyDescent="0.25">
      <c r="A35" s="14" t="s">
        <v>69</v>
      </c>
      <c r="B35" s="15">
        <f>SUM(B7:B34)</f>
        <v>9745582</v>
      </c>
      <c r="C35" s="15">
        <f t="shared" ref="C35:E35" si="1">SUM(C7:C34)</f>
        <v>9369163</v>
      </c>
      <c r="D35" s="15">
        <f t="shared" si="1"/>
        <v>27664132</v>
      </c>
      <c r="E35" s="15">
        <f t="shared" si="1"/>
        <v>25760302</v>
      </c>
      <c r="F35" s="16">
        <f t="shared" si="0"/>
        <v>-6.8819437385564868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965379</v>
      </c>
      <c r="C38" s="41">
        <f>D7</f>
        <v>1001315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3605140</v>
      </c>
      <c r="G38" s="42">
        <f>LOOKUP(E38,$A$38:$A$65,$C$38:$C$65)</f>
        <v>4571143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580886</v>
      </c>
      <c r="C39" s="41">
        <f t="shared" ref="C39:C65" si="5">D8</f>
        <v>424658</v>
      </c>
      <c r="D39" s="41">
        <f t="shared" ref="D39:D65" si="6">_xlfn.RANK.EQ(B39,$B$38:$B$65)+COUNTIF($B$38:$B$65,B39)-1</f>
        <v>18</v>
      </c>
      <c r="E39" s="42" t="str">
        <f t="shared" si="2"/>
        <v>TARRAGONA</v>
      </c>
      <c r="F39" s="42">
        <f t="shared" ref="F39:F54" si="7">LOOKUP(E39,$A$38:$A$65,$B$38:$B$65)</f>
        <v>3164742</v>
      </c>
      <c r="G39" s="42">
        <f t="shared" ref="G39:G65" si="8">LOOKUP(E39,$A$38:$A$65,$C$38:$C$65)</f>
        <v>2973699</v>
      </c>
    </row>
    <row r="40" spans="1:9" x14ac:dyDescent="0.25">
      <c r="A40" s="42" t="str">
        <f t="shared" si="3"/>
        <v>ALMERIA</v>
      </c>
      <c r="B40" s="41">
        <f t="shared" si="4"/>
        <v>1407908</v>
      </c>
      <c r="C40" s="41">
        <f t="shared" si="5"/>
        <v>1239173</v>
      </c>
      <c r="D40" s="41">
        <f t="shared" si="6"/>
        <v>5</v>
      </c>
      <c r="E40" s="42" t="str">
        <f t="shared" si="2"/>
        <v>FERROL-SAN CIBRAO</v>
      </c>
      <c r="F40" s="42">
        <f t="shared" si="7"/>
        <v>1952616</v>
      </c>
      <c r="G40" s="42">
        <f t="shared" si="8"/>
        <v>2053578</v>
      </c>
    </row>
    <row r="41" spans="1:9" x14ac:dyDescent="0.25">
      <c r="A41" s="42" t="str">
        <f t="shared" si="3"/>
        <v>AVILES</v>
      </c>
      <c r="B41" s="41">
        <f t="shared" si="4"/>
        <v>657764</v>
      </c>
      <c r="C41" s="41">
        <f t="shared" si="5"/>
        <v>963116</v>
      </c>
      <c r="D41" s="41">
        <f t="shared" si="6"/>
        <v>16</v>
      </c>
      <c r="E41" s="42" t="str">
        <f t="shared" si="2"/>
        <v>VALENCIA</v>
      </c>
      <c r="F41" s="42">
        <f t="shared" si="7"/>
        <v>1850639</v>
      </c>
      <c r="G41" s="42">
        <f t="shared" si="8"/>
        <v>1901147</v>
      </c>
    </row>
    <row r="42" spans="1:9" x14ac:dyDescent="0.25">
      <c r="A42" s="42" t="str">
        <f t="shared" si="3"/>
        <v>BAHIA DE ALGECIRAS</v>
      </c>
      <c r="B42" s="41">
        <f t="shared" si="4"/>
        <v>673299</v>
      </c>
      <c r="C42" s="41">
        <f t="shared" si="5"/>
        <v>551669</v>
      </c>
      <c r="D42" s="41">
        <f t="shared" si="6"/>
        <v>15</v>
      </c>
      <c r="E42" s="42" t="str">
        <f t="shared" si="2"/>
        <v>ALMERIA</v>
      </c>
      <c r="F42" s="42">
        <f t="shared" si="7"/>
        <v>1407908</v>
      </c>
      <c r="G42" s="42">
        <f t="shared" si="8"/>
        <v>1239173</v>
      </c>
    </row>
    <row r="43" spans="1:9" x14ac:dyDescent="0.25">
      <c r="A43" s="42" t="str">
        <f t="shared" si="3"/>
        <v>BAHIA DE CADIZ</v>
      </c>
      <c r="B43" s="41">
        <f t="shared" si="4"/>
        <v>834569</v>
      </c>
      <c r="C43" s="41">
        <f t="shared" si="5"/>
        <v>787253</v>
      </c>
      <c r="D43" s="41">
        <f t="shared" si="6"/>
        <v>13</v>
      </c>
      <c r="E43" s="42" t="str">
        <f t="shared" si="2"/>
        <v>HUELVA</v>
      </c>
      <c r="F43" s="42">
        <f t="shared" si="7"/>
        <v>1376324</v>
      </c>
      <c r="G43" s="42">
        <f t="shared" si="8"/>
        <v>1749282</v>
      </c>
    </row>
    <row r="44" spans="1:9" x14ac:dyDescent="0.25">
      <c r="A44" s="42" t="str">
        <f t="shared" si="3"/>
        <v>BALEARES</v>
      </c>
      <c r="B44" s="41">
        <f t="shared" si="4"/>
        <v>676969</v>
      </c>
      <c r="C44" s="41">
        <f t="shared" si="5"/>
        <v>569510</v>
      </c>
      <c r="D44" s="41">
        <f t="shared" si="6"/>
        <v>14</v>
      </c>
      <c r="E44" s="42" t="str">
        <f t="shared" si="2"/>
        <v>CARTAGENA</v>
      </c>
      <c r="F44" s="42">
        <f t="shared" si="7"/>
        <v>1120003</v>
      </c>
      <c r="G44" s="42">
        <f t="shared" si="8"/>
        <v>1424017</v>
      </c>
    </row>
    <row r="45" spans="1:9" x14ac:dyDescent="0.25">
      <c r="A45" s="42" t="str">
        <f t="shared" si="3"/>
        <v>BARCELONA</v>
      </c>
      <c r="B45" s="41">
        <f t="shared" si="4"/>
        <v>970586</v>
      </c>
      <c r="C45" s="41">
        <f t="shared" si="5"/>
        <v>959307</v>
      </c>
      <c r="D45" s="41">
        <f t="shared" si="6"/>
        <v>9</v>
      </c>
      <c r="E45" s="42" t="str">
        <f t="shared" si="2"/>
        <v>BILBAO</v>
      </c>
      <c r="F45" s="42">
        <f t="shared" si="7"/>
        <v>1093683</v>
      </c>
      <c r="G45" s="42">
        <f t="shared" si="8"/>
        <v>1192820</v>
      </c>
    </row>
    <row r="46" spans="1:9" x14ac:dyDescent="0.25">
      <c r="A46" s="42" t="str">
        <f t="shared" si="3"/>
        <v>BILBAO</v>
      </c>
      <c r="B46" s="41">
        <f t="shared" si="4"/>
        <v>1093683</v>
      </c>
      <c r="C46" s="41">
        <f t="shared" si="5"/>
        <v>1192820</v>
      </c>
      <c r="D46" s="41">
        <f t="shared" si="6"/>
        <v>8</v>
      </c>
      <c r="E46" s="42" t="str">
        <f t="shared" si="2"/>
        <v>BARCELONA</v>
      </c>
      <c r="F46" s="42">
        <f t="shared" si="7"/>
        <v>970586</v>
      </c>
      <c r="G46" s="42">
        <f t="shared" si="8"/>
        <v>959307</v>
      </c>
    </row>
    <row r="47" spans="1:9" x14ac:dyDescent="0.25">
      <c r="A47" s="42" t="str">
        <f t="shared" si="3"/>
        <v>CARTAGENA</v>
      </c>
      <c r="B47" s="41">
        <f t="shared" si="4"/>
        <v>1120003</v>
      </c>
      <c r="C47" s="41">
        <f t="shared" si="5"/>
        <v>1424017</v>
      </c>
      <c r="D47" s="41">
        <f t="shared" si="6"/>
        <v>7</v>
      </c>
      <c r="E47" s="42" t="str">
        <f t="shared" si="2"/>
        <v>A CORUÑA</v>
      </c>
      <c r="F47" s="42">
        <f t="shared" si="7"/>
        <v>965379</v>
      </c>
      <c r="G47" s="42">
        <f t="shared" si="8"/>
        <v>1001315</v>
      </c>
    </row>
    <row r="48" spans="1:9" x14ac:dyDescent="0.25">
      <c r="A48" s="42" t="str">
        <f t="shared" si="3"/>
        <v>CASTELLON</v>
      </c>
      <c r="B48" s="41">
        <f t="shared" si="4"/>
        <v>898141</v>
      </c>
      <c r="C48" s="41">
        <f t="shared" si="5"/>
        <v>659921</v>
      </c>
      <c r="D48" s="41">
        <f t="shared" si="6"/>
        <v>11</v>
      </c>
      <c r="E48" s="42" t="str">
        <f t="shared" si="2"/>
        <v>CASTELLON</v>
      </c>
      <c r="F48" s="42">
        <f t="shared" si="7"/>
        <v>898141</v>
      </c>
      <c r="G48" s="42">
        <f t="shared" si="8"/>
        <v>659921</v>
      </c>
    </row>
    <row r="49" spans="1:7" x14ac:dyDescent="0.25">
      <c r="A49" s="42" t="str">
        <f t="shared" si="3"/>
        <v>CEUTA</v>
      </c>
      <c r="B49" s="41">
        <f t="shared" si="4"/>
        <v>18387</v>
      </c>
      <c r="C49" s="41">
        <f t="shared" si="5"/>
        <v>16691</v>
      </c>
      <c r="D49" s="41">
        <f t="shared" si="6"/>
        <v>27</v>
      </c>
      <c r="E49" s="42" t="str">
        <f t="shared" si="2"/>
        <v>SANTANDER</v>
      </c>
      <c r="F49" s="42">
        <f t="shared" si="7"/>
        <v>894340</v>
      </c>
      <c r="G49" s="42">
        <f t="shared" si="8"/>
        <v>945538</v>
      </c>
    </row>
    <row r="50" spans="1:7" x14ac:dyDescent="0.25">
      <c r="A50" s="42" t="str">
        <f t="shared" si="3"/>
        <v>FERROL-SAN CIBRAO</v>
      </c>
      <c r="B50" s="41">
        <f t="shared" si="4"/>
        <v>1952616</v>
      </c>
      <c r="C50" s="41">
        <f t="shared" si="5"/>
        <v>2053578</v>
      </c>
      <c r="D50" s="41">
        <f t="shared" si="6"/>
        <v>3</v>
      </c>
      <c r="E50" s="42" t="str">
        <f t="shared" si="2"/>
        <v>BAHIA DE CADIZ</v>
      </c>
      <c r="F50" s="42">
        <f t="shared" si="7"/>
        <v>834569</v>
      </c>
      <c r="G50" s="42">
        <f t="shared" si="8"/>
        <v>787253</v>
      </c>
    </row>
    <row r="51" spans="1:7" x14ac:dyDescent="0.25">
      <c r="A51" s="42" t="str">
        <f t="shared" si="3"/>
        <v>GIJON</v>
      </c>
      <c r="B51" s="41">
        <f t="shared" si="4"/>
        <v>3605140</v>
      </c>
      <c r="C51" s="41">
        <f t="shared" si="5"/>
        <v>4571143</v>
      </c>
      <c r="D51" s="41">
        <f t="shared" si="6"/>
        <v>1</v>
      </c>
      <c r="E51" s="42" t="str">
        <f t="shared" si="2"/>
        <v>BALEARES</v>
      </c>
      <c r="F51" s="42">
        <f t="shared" si="7"/>
        <v>676969</v>
      </c>
      <c r="G51" s="42">
        <f t="shared" si="8"/>
        <v>569510</v>
      </c>
    </row>
    <row r="52" spans="1:7" x14ac:dyDescent="0.25">
      <c r="A52" s="42" t="str">
        <f t="shared" si="3"/>
        <v>HUELVA</v>
      </c>
      <c r="B52" s="41">
        <f t="shared" si="4"/>
        <v>1376324</v>
      </c>
      <c r="C52" s="41">
        <f t="shared" si="5"/>
        <v>1749282</v>
      </c>
      <c r="D52" s="41">
        <f t="shared" si="6"/>
        <v>6</v>
      </c>
      <c r="E52" s="42" t="str">
        <f t="shared" si="2"/>
        <v>BAHIA DE ALGECIRAS</v>
      </c>
      <c r="F52" s="42">
        <f t="shared" si="7"/>
        <v>673299</v>
      </c>
      <c r="G52" s="42">
        <f t="shared" si="8"/>
        <v>551669</v>
      </c>
    </row>
    <row r="53" spans="1:7" x14ac:dyDescent="0.25">
      <c r="A53" s="42" t="str">
        <f t="shared" si="3"/>
        <v>LAS PALMAS</v>
      </c>
      <c r="B53" s="41">
        <f t="shared" si="4"/>
        <v>435524</v>
      </c>
      <c r="C53" s="41">
        <f t="shared" si="5"/>
        <v>414852</v>
      </c>
      <c r="D53" s="41">
        <f t="shared" si="6"/>
        <v>20</v>
      </c>
      <c r="E53" s="42" t="str">
        <f t="shared" si="2"/>
        <v>AVILES</v>
      </c>
      <c r="F53" s="42">
        <f t="shared" si="7"/>
        <v>657764</v>
      </c>
      <c r="G53" s="42">
        <f t="shared" si="8"/>
        <v>963116</v>
      </c>
    </row>
    <row r="54" spans="1:7" x14ac:dyDescent="0.25">
      <c r="A54" s="42" t="str">
        <f t="shared" si="3"/>
        <v>MALAGA</v>
      </c>
      <c r="B54" s="41">
        <f t="shared" si="4"/>
        <v>385198</v>
      </c>
      <c r="C54" s="41">
        <f t="shared" si="5"/>
        <v>488593</v>
      </c>
      <c r="D54" s="41">
        <f t="shared" si="6"/>
        <v>21</v>
      </c>
      <c r="E54" s="42" t="str">
        <f t="shared" si="2"/>
        <v>SEVILLA</v>
      </c>
      <c r="F54" s="42">
        <f t="shared" si="7"/>
        <v>581825</v>
      </c>
      <c r="G54" s="42">
        <f t="shared" si="8"/>
        <v>709537</v>
      </c>
    </row>
    <row r="55" spans="1:7" x14ac:dyDescent="0.25">
      <c r="A55" s="42" t="str">
        <f t="shared" si="3"/>
        <v>MARIN Y RIA DE PONTEVEDRA</v>
      </c>
      <c r="B55" s="41">
        <f t="shared" si="4"/>
        <v>168483</v>
      </c>
      <c r="C55" s="41">
        <f t="shared" si="5"/>
        <v>208451</v>
      </c>
      <c r="D55" s="41">
        <f t="shared" si="6"/>
        <v>24</v>
      </c>
      <c r="E55" s="42" t="str">
        <f t="shared" si="2"/>
        <v>ALICANTE</v>
      </c>
      <c r="F55" s="42">
        <f t="shared" ref="F55:F65" si="9">LOOKUP(E55,$A$38:$A$65,$B$38:$B$65)</f>
        <v>580886</v>
      </c>
      <c r="G55" s="42">
        <f t="shared" si="8"/>
        <v>424658</v>
      </c>
    </row>
    <row r="56" spans="1:7" x14ac:dyDescent="0.25">
      <c r="A56" s="42" t="str">
        <f t="shared" si="3"/>
        <v>MELILLA</v>
      </c>
      <c r="B56" s="41">
        <f t="shared" si="4"/>
        <v>11891</v>
      </c>
      <c r="C56" s="41">
        <f t="shared" si="5"/>
        <v>10898</v>
      </c>
      <c r="D56" s="41">
        <f t="shared" si="6"/>
        <v>28</v>
      </c>
      <c r="E56" s="42" t="str">
        <f t="shared" si="2"/>
        <v>PASAIA</v>
      </c>
      <c r="F56" s="42">
        <f t="shared" si="9"/>
        <v>568333</v>
      </c>
      <c r="G56" s="42">
        <f t="shared" si="8"/>
        <v>828148</v>
      </c>
    </row>
    <row r="57" spans="1:7" x14ac:dyDescent="0.25">
      <c r="A57" s="42" t="str">
        <f t="shared" si="3"/>
        <v>MOTRIL</v>
      </c>
      <c r="B57" s="41">
        <f t="shared" si="4"/>
        <v>245523</v>
      </c>
      <c r="C57" s="41">
        <f t="shared" si="5"/>
        <v>255023</v>
      </c>
      <c r="D57" s="41">
        <f t="shared" si="6"/>
        <v>23</v>
      </c>
      <c r="E57" s="42" t="str">
        <f t="shared" si="2"/>
        <v>LAS PALMAS</v>
      </c>
      <c r="F57" s="42">
        <f t="shared" si="9"/>
        <v>435524</v>
      </c>
      <c r="G57" s="42">
        <f t="shared" si="8"/>
        <v>414852</v>
      </c>
    </row>
    <row r="58" spans="1:7" x14ac:dyDescent="0.25">
      <c r="A58" s="42" t="str">
        <f t="shared" si="3"/>
        <v>PASAIA</v>
      </c>
      <c r="B58" s="41">
        <f t="shared" si="4"/>
        <v>568333</v>
      </c>
      <c r="C58" s="41">
        <f t="shared" si="5"/>
        <v>828148</v>
      </c>
      <c r="D58" s="41">
        <f t="shared" si="6"/>
        <v>19</v>
      </c>
      <c r="E58" s="42" t="str">
        <f t="shared" si="2"/>
        <v>MALAGA</v>
      </c>
      <c r="F58" s="42">
        <f t="shared" si="9"/>
        <v>385198</v>
      </c>
      <c r="G58" s="42">
        <f t="shared" si="8"/>
        <v>488593</v>
      </c>
    </row>
    <row r="59" spans="1:7" x14ac:dyDescent="0.25">
      <c r="A59" s="42" t="str">
        <f t="shared" si="3"/>
        <v>SANTA CRUZ DE TENERIFE</v>
      </c>
      <c r="B59" s="41">
        <f t="shared" si="4"/>
        <v>343770</v>
      </c>
      <c r="C59" s="41">
        <f t="shared" si="5"/>
        <v>441203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343770</v>
      </c>
      <c r="G59" s="42">
        <f t="shared" si="8"/>
        <v>441203</v>
      </c>
    </row>
    <row r="60" spans="1:7" x14ac:dyDescent="0.25">
      <c r="A60" s="42" t="str">
        <f t="shared" si="3"/>
        <v>SANTANDER</v>
      </c>
      <c r="B60" s="41">
        <f t="shared" si="4"/>
        <v>894340</v>
      </c>
      <c r="C60" s="41">
        <f t="shared" si="5"/>
        <v>945538</v>
      </c>
      <c r="D60" s="41">
        <f t="shared" si="6"/>
        <v>12</v>
      </c>
      <c r="E60" s="42" t="str">
        <f t="shared" si="2"/>
        <v>MOTRIL</v>
      </c>
      <c r="F60" s="42">
        <f t="shared" si="9"/>
        <v>245523</v>
      </c>
      <c r="G60" s="42">
        <f t="shared" si="8"/>
        <v>255023</v>
      </c>
    </row>
    <row r="61" spans="1:7" x14ac:dyDescent="0.25">
      <c r="A61" s="42" t="str">
        <f t="shared" si="3"/>
        <v>SEVILLA</v>
      </c>
      <c r="B61" s="41">
        <f t="shared" si="4"/>
        <v>581825</v>
      </c>
      <c r="C61" s="41">
        <f t="shared" si="5"/>
        <v>709537</v>
      </c>
      <c r="D61" s="41">
        <f t="shared" si="6"/>
        <v>17</v>
      </c>
      <c r="E61" s="42" t="str">
        <f t="shared" si="2"/>
        <v>MARIN Y RIA DE PONTEVEDRA</v>
      </c>
      <c r="F61" s="42">
        <f t="shared" si="9"/>
        <v>168483</v>
      </c>
      <c r="G61" s="42">
        <f t="shared" si="8"/>
        <v>208451</v>
      </c>
    </row>
    <row r="62" spans="1:7" x14ac:dyDescent="0.25">
      <c r="A62" s="42" t="str">
        <f t="shared" si="3"/>
        <v>TARRAGONA</v>
      </c>
      <c r="B62" s="41">
        <f t="shared" si="4"/>
        <v>3164742</v>
      </c>
      <c r="C62" s="41">
        <f t="shared" si="5"/>
        <v>2973699</v>
      </c>
      <c r="D62" s="41">
        <f t="shared" si="6"/>
        <v>2</v>
      </c>
      <c r="E62" s="42" t="str">
        <f t="shared" si="2"/>
        <v>VIGO</v>
      </c>
      <c r="F62" s="42">
        <f t="shared" si="9"/>
        <v>153995</v>
      </c>
      <c r="G62" s="42">
        <f t="shared" si="8"/>
        <v>174371</v>
      </c>
    </row>
    <row r="63" spans="1:7" x14ac:dyDescent="0.25">
      <c r="A63" s="42" t="str">
        <f t="shared" si="3"/>
        <v>VALENCIA</v>
      </c>
      <c r="B63" s="41">
        <f t="shared" si="4"/>
        <v>1850639</v>
      </c>
      <c r="C63" s="41">
        <f t="shared" si="5"/>
        <v>1901147</v>
      </c>
      <c r="D63" s="41">
        <f t="shared" si="6"/>
        <v>4</v>
      </c>
      <c r="E63" s="42" t="str">
        <f t="shared" si="2"/>
        <v>VILAGARCIA</v>
      </c>
      <c r="F63" s="42">
        <f t="shared" si="9"/>
        <v>124385</v>
      </c>
      <c r="G63" s="42">
        <f t="shared" si="8"/>
        <v>149219</v>
      </c>
    </row>
    <row r="64" spans="1:7" x14ac:dyDescent="0.25">
      <c r="A64" s="42" t="str">
        <f t="shared" si="3"/>
        <v>VIGO</v>
      </c>
      <c r="B64" s="41">
        <f t="shared" si="4"/>
        <v>153995</v>
      </c>
      <c r="C64" s="41">
        <f t="shared" si="5"/>
        <v>174371</v>
      </c>
      <c r="D64" s="41">
        <f t="shared" si="6"/>
        <v>25</v>
      </c>
      <c r="E64" s="42" t="str">
        <f t="shared" si="2"/>
        <v>CEUTA</v>
      </c>
      <c r="F64" s="42">
        <f t="shared" si="9"/>
        <v>18387</v>
      </c>
      <c r="G64" s="42">
        <f t="shared" si="8"/>
        <v>16691</v>
      </c>
    </row>
    <row r="65" spans="1:7" x14ac:dyDescent="0.25">
      <c r="A65" s="42" t="str">
        <f t="shared" si="3"/>
        <v>VILAGARCIA</v>
      </c>
      <c r="B65" s="41">
        <f t="shared" si="4"/>
        <v>124385</v>
      </c>
      <c r="C65" s="41">
        <f t="shared" si="5"/>
        <v>149219</v>
      </c>
      <c r="D65" s="41">
        <f t="shared" si="6"/>
        <v>26</v>
      </c>
      <c r="E65" s="42" t="str">
        <f t="shared" si="2"/>
        <v>MELILLA</v>
      </c>
      <c r="F65" s="42">
        <f t="shared" si="9"/>
        <v>11891</v>
      </c>
      <c r="G65" s="42">
        <f t="shared" si="8"/>
        <v>10898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86743</v>
      </c>
      <c r="C7" s="21">
        <v>82047</v>
      </c>
      <c r="D7" s="21">
        <v>255494</v>
      </c>
      <c r="E7" s="21">
        <v>271026</v>
      </c>
      <c r="F7" s="10">
        <f>((E7*100)/D7)-100</f>
        <v>6.0792034255207597</v>
      </c>
      <c r="G7" s="1"/>
      <c r="H7" s="1"/>
      <c r="I7" s="1"/>
    </row>
    <row r="8" spans="1:12" x14ac:dyDescent="0.25">
      <c r="A8" s="11" t="s">
        <v>42</v>
      </c>
      <c r="B8" s="22">
        <v>157865</v>
      </c>
      <c r="C8" s="22">
        <v>182177</v>
      </c>
      <c r="D8" s="22">
        <v>404834</v>
      </c>
      <c r="E8" s="22">
        <v>539765</v>
      </c>
      <c r="F8" s="13">
        <f t="shared" ref="F8:F35" si="0">((E8*100)/D8)-100</f>
        <v>33.329957464046998</v>
      </c>
      <c r="G8" s="1"/>
      <c r="H8" s="1"/>
      <c r="I8" s="1"/>
    </row>
    <row r="9" spans="1:12" x14ac:dyDescent="0.25">
      <c r="A9" s="8" t="s">
        <v>43</v>
      </c>
      <c r="B9" s="21">
        <v>55782</v>
      </c>
      <c r="C9" s="21">
        <v>55415</v>
      </c>
      <c r="D9" s="21">
        <v>146608</v>
      </c>
      <c r="E9" s="21">
        <v>160272</v>
      </c>
      <c r="F9" s="10">
        <f t="shared" si="0"/>
        <v>9.3200916730328487</v>
      </c>
      <c r="G9" s="1"/>
      <c r="H9" s="1"/>
      <c r="I9" s="1"/>
    </row>
    <row r="10" spans="1:12" x14ac:dyDescent="0.25">
      <c r="A10" s="11" t="s">
        <v>44</v>
      </c>
      <c r="B10" s="22">
        <v>142171</v>
      </c>
      <c r="C10" s="22">
        <v>106532</v>
      </c>
      <c r="D10" s="22">
        <v>354494</v>
      </c>
      <c r="E10" s="22">
        <v>320433</v>
      </c>
      <c r="F10" s="13">
        <f t="shared" si="0"/>
        <v>-9.6083431595457256</v>
      </c>
      <c r="G10" s="1"/>
      <c r="H10" s="1"/>
      <c r="I10" s="1"/>
    </row>
    <row r="11" spans="1:12" x14ac:dyDescent="0.25">
      <c r="A11" s="8" t="s">
        <v>45</v>
      </c>
      <c r="B11" s="21">
        <v>3657809</v>
      </c>
      <c r="C11" s="21">
        <v>4144479</v>
      </c>
      <c r="D11" s="21">
        <v>9579448</v>
      </c>
      <c r="E11" s="21">
        <v>11109969</v>
      </c>
      <c r="F11" s="10">
        <f t="shared" si="0"/>
        <v>15.977131458931666</v>
      </c>
      <c r="G11" s="1"/>
      <c r="H11" s="1"/>
      <c r="I11" s="1"/>
    </row>
    <row r="12" spans="1:12" x14ac:dyDescent="0.25">
      <c r="A12" s="11" t="s">
        <v>46</v>
      </c>
      <c r="B12" s="22">
        <v>266548</v>
      </c>
      <c r="C12" s="22">
        <v>215291</v>
      </c>
      <c r="D12" s="22">
        <v>752405</v>
      </c>
      <c r="E12" s="22">
        <v>604585</v>
      </c>
      <c r="F12" s="13">
        <f t="shared" si="0"/>
        <v>-19.646334088688931</v>
      </c>
      <c r="G12" s="1"/>
      <c r="H12" s="1"/>
      <c r="I12" s="1"/>
    </row>
    <row r="13" spans="1:12" x14ac:dyDescent="0.25">
      <c r="A13" s="8" t="s">
        <v>47</v>
      </c>
      <c r="B13" s="21">
        <v>859323</v>
      </c>
      <c r="C13" s="21">
        <v>897841</v>
      </c>
      <c r="D13" s="21">
        <v>2165067</v>
      </c>
      <c r="E13" s="21">
        <v>2396495</v>
      </c>
      <c r="F13" s="10">
        <f t="shared" si="0"/>
        <v>10.689184214622458</v>
      </c>
      <c r="G13" s="1"/>
      <c r="H13" s="1"/>
      <c r="I13" s="1"/>
    </row>
    <row r="14" spans="1:12" x14ac:dyDescent="0.25">
      <c r="A14" s="11" t="s">
        <v>48</v>
      </c>
      <c r="B14" s="22">
        <v>2717478</v>
      </c>
      <c r="C14" s="22">
        <v>3107804</v>
      </c>
      <c r="D14" s="22">
        <v>7248756</v>
      </c>
      <c r="E14" s="22">
        <v>8534691</v>
      </c>
      <c r="F14" s="13">
        <f t="shared" si="0"/>
        <v>17.740078435527423</v>
      </c>
      <c r="G14" s="1"/>
      <c r="H14" s="1"/>
      <c r="I14" s="1"/>
    </row>
    <row r="15" spans="1:12" x14ac:dyDescent="0.25">
      <c r="A15" s="8" t="s">
        <v>49</v>
      </c>
      <c r="B15" s="21">
        <v>856105</v>
      </c>
      <c r="C15" s="21">
        <v>900074</v>
      </c>
      <c r="D15" s="21">
        <v>2029289</v>
      </c>
      <c r="E15" s="21">
        <v>2213559</v>
      </c>
      <c r="F15" s="10">
        <f t="shared" si="0"/>
        <v>9.0805203201712459</v>
      </c>
      <c r="G15" s="1"/>
      <c r="H15" s="1"/>
      <c r="I15" s="1"/>
    </row>
    <row r="16" spans="1:12" x14ac:dyDescent="0.25">
      <c r="A16" s="11" t="s">
        <v>50</v>
      </c>
      <c r="B16" s="22">
        <v>47901</v>
      </c>
      <c r="C16" s="22">
        <v>64165</v>
      </c>
      <c r="D16" s="22">
        <v>214137</v>
      </c>
      <c r="E16" s="22">
        <v>197125</v>
      </c>
      <c r="F16" s="13">
        <f t="shared" si="0"/>
        <v>-7.9444467793982341</v>
      </c>
      <c r="G16" s="1"/>
      <c r="H16" s="1"/>
      <c r="I16" s="1"/>
    </row>
    <row r="17" spans="1:9" x14ac:dyDescent="0.25">
      <c r="A17" s="8" t="s">
        <v>51</v>
      </c>
      <c r="B17" s="21">
        <v>106176</v>
      </c>
      <c r="C17" s="21">
        <v>163259</v>
      </c>
      <c r="D17" s="21">
        <v>304086</v>
      </c>
      <c r="E17" s="21">
        <v>430922</v>
      </c>
      <c r="F17" s="10">
        <f t="shared" si="0"/>
        <v>41.710568720690844</v>
      </c>
      <c r="G17" s="1"/>
      <c r="H17" s="1"/>
      <c r="I17" s="1"/>
    </row>
    <row r="18" spans="1:9" x14ac:dyDescent="0.25">
      <c r="A18" s="11" t="s">
        <v>52</v>
      </c>
      <c r="B18" s="22">
        <v>77660</v>
      </c>
      <c r="C18" s="22">
        <v>81762</v>
      </c>
      <c r="D18" s="22">
        <v>209566</v>
      </c>
      <c r="E18" s="22">
        <v>238919</v>
      </c>
      <c r="F18" s="13">
        <f t="shared" si="0"/>
        <v>14.006565950583592</v>
      </c>
      <c r="G18" s="1"/>
      <c r="H18" s="1"/>
      <c r="I18" s="1"/>
    </row>
    <row r="19" spans="1:9" x14ac:dyDescent="0.25">
      <c r="A19" s="8" t="s">
        <v>53</v>
      </c>
      <c r="B19" s="21">
        <v>30382</v>
      </c>
      <c r="C19" s="21">
        <v>56920</v>
      </c>
      <c r="D19" s="21">
        <v>107615</v>
      </c>
      <c r="E19" s="21">
        <v>186519</v>
      </c>
      <c r="F19" s="10">
        <f t="shared" si="0"/>
        <v>73.320633740649527</v>
      </c>
      <c r="G19" s="1"/>
      <c r="H19" s="1"/>
      <c r="I19" s="1"/>
    </row>
    <row r="20" spans="1:9" x14ac:dyDescent="0.25">
      <c r="A20" s="11" t="s">
        <v>54</v>
      </c>
      <c r="B20" s="22">
        <v>59959</v>
      </c>
      <c r="C20" s="22">
        <v>54360</v>
      </c>
      <c r="D20" s="22">
        <v>150163</v>
      </c>
      <c r="E20" s="22">
        <v>165730</v>
      </c>
      <c r="F20" s="13">
        <f t="shared" si="0"/>
        <v>10.366734814834544</v>
      </c>
      <c r="G20" s="1"/>
      <c r="H20" s="1"/>
      <c r="I20" s="1"/>
    </row>
    <row r="21" spans="1:9" x14ac:dyDescent="0.25">
      <c r="A21" s="8" t="s">
        <v>55</v>
      </c>
      <c r="B21" s="21">
        <v>42577</v>
      </c>
      <c r="C21" s="21">
        <v>43573</v>
      </c>
      <c r="D21" s="21">
        <v>103503</v>
      </c>
      <c r="E21" s="21">
        <v>140417</v>
      </c>
      <c r="F21" s="10">
        <f t="shared" si="0"/>
        <v>35.664666724635993</v>
      </c>
      <c r="G21" s="1"/>
      <c r="H21" s="1"/>
      <c r="I21" s="1"/>
    </row>
    <row r="22" spans="1:9" x14ac:dyDescent="0.25">
      <c r="A22" s="11" t="s">
        <v>56</v>
      </c>
      <c r="B22" s="22">
        <v>1406147</v>
      </c>
      <c r="C22" s="22">
        <v>1543138</v>
      </c>
      <c r="D22" s="22">
        <v>3963402</v>
      </c>
      <c r="E22" s="22">
        <v>4262109</v>
      </c>
      <c r="F22" s="13">
        <f t="shared" si="0"/>
        <v>7.5366314090773585</v>
      </c>
      <c r="G22" s="1"/>
      <c r="H22" s="1"/>
      <c r="I22" s="1"/>
    </row>
    <row r="23" spans="1:9" x14ac:dyDescent="0.25">
      <c r="A23" s="8" t="s">
        <v>57</v>
      </c>
      <c r="B23" s="21">
        <v>185109</v>
      </c>
      <c r="C23" s="21">
        <v>310264</v>
      </c>
      <c r="D23" s="21">
        <v>679423</v>
      </c>
      <c r="E23" s="21">
        <v>1151894</v>
      </c>
      <c r="F23" s="10">
        <f t="shared" si="0"/>
        <v>69.540036177756718</v>
      </c>
      <c r="G23" s="1"/>
      <c r="H23" s="1"/>
      <c r="I23" s="1"/>
    </row>
    <row r="24" spans="1:9" x14ac:dyDescent="0.25">
      <c r="A24" s="11" t="s">
        <v>58</v>
      </c>
      <c r="B24" s="22">
        <v>67977</v>
      </c>
      <c r="C24" s="22">
        <v>82747</v>
      </c>
      <c r="D24" s="22">
        <v>218039</v>
      </c>
      <c r="E24" s="22">
        <v>215098</v>
      </c>
      <c r="F24" s="13">
        <f t="shared" si="0"/>
        <v>-1.3488412623429724</v>
      </c>
      <c r="G24" s="1"/>
      <c r="H24" s="1"/>
      <c r="I24" s="1"/>
    </row>
    <row r="25" spans="1:9" x14ac:dyDescent="0.25">
      <c r="A25" s="8" t="s">
        <v>59</v>
      </c>
      <c r="B25" s="21">
        <v>57440</v>
      </c>
      <c r="C25" s="21">
        <v>59835</v>
      </c>
      <c r="D25" s="21">
        <v>169171</v>
      </c>
      <c r="E25" s="21">
        <v>165312</v>
      </c>
      <c r="F25" s="10">
        <f t="shared" si="0"/>
        <v>-2.2811238332811143</v>
      </c>
      <c r="G25" s="1"/>
      <c r="H25" s="1"/>
      <c r="I25" s="1"/>
    </row>
    <row r="26" spans="1:9" x14ac:dyDescent="0.25">
      <c r="A26" s="11" t="s">
        <v>60</v>
      </c>
      <c r="B26" s="22">
        <v>12801</v>
      </c>
      <c r="C26" s="22">
        <v>23244</v>
      </c>
      <c r="D26" s="22">
        <v>52859</v>
      </c>
      <c r="E26" s="22">
        <v>54717</v>
      </c>
      <c r="F26" s="13">
        <f t="shared" si="0"/>
        <v>3.5150116347263491</v>
      </c>
      <c r="G26" s="1"/>
      <c r="H26" s="1"/>
      <c r="I26" s="1"/>
    </row>
    <row r="27" spans="1:9" x14ac:dyDescent="0.25">
      <c r="A27" s="8" t="s">
        <v>61</v>
      </c>
      <c r="B27" s="21">
        <v>225760</v>
      </c>
      <c r="C27" s="21">
        <v>218357</v>
      </c>
      <c r="D27" s="21">
        <v>593339</v>
      </c>
      <c r="E27" s="21">
        <v>574501</v>
      </c>
      <c r="F27" s="10">
        <f t="shared" si="0"/>
        <v>-3.1749134980171476</v>
      </c>
      <c r="G27" s="1"/>
      <c r="H27" s="1"/>
      <c r="I27" s="1"/>
    </row>
    <row r="28" spans="1:9" x14ac:dyDescent="0.25">
      <c r="A28" s="11" t="s">
        <v>62</v>
      </c>
      <c r="B28" s="22">
        <v>656862</v>
      </c>
      <c r="C28" s="22">
        <v>703021</v>
      </c>
      <c r="D28" s="22">
        <v>1774737</v>
      </c>
      <c r="E28" s="22">
        <v>1912002</v>
      </c>
      <c r="F28" s="13">
        <f t="shared" si="0"/>
        <v>7.7343854328838546</v>
      </c>
      <c r="G28" s="1"/>
      <c r="H28" s="1"/>
      <c r="I28" s="1"/>
    </row>
    <row r="29" spans="1:9" x14ac:dyDescent="0.25">
      <c r="A29" s="8" t="s">
        <v>63</v>
      </c>
      <c r="B29" s="21">
        <v>105414</v>
      </c>
      <c r="C29" s="21">
        <v>128710</v>
      </c>
      <c r="D29" s="21">
        <v>270864</v>
      </c>
      <c r="E29" s="21">
        <v>326467</v>
      </c>
      <c r="F29" s="10">
        <f t="shared" si="0"/>
        <v>20.528014058715812</v>
      </c>
      <c r="G29" s="1"/>
      <c r="H29" s="1"/>
      <c r="I29" s="1"/>
    </row>
    <row r="30" spans="1:9" x14ac:dyDescent="0.25">
      <c r="A30" s="11" t="s">
        <v>64</v>
      </c>
      <c r="B30" s="22">
        <v>205748</v>
      </c>
      <c r="C30" s="22">
        <v>203579</v>
      </c>
      <c r="D30" s="22">
        <v>507716</v>
      </c>
      <c r="E30" s="22">
        <v>531791</v>
      </c>
      <c r="F30" s="13">
        <f t="shared" si="0"/>
        <v>4.7418241694175549</v>
      </c>
      <c r="G30" s="1"/>
      <c r="H30" s="1"/>
      <c r="I30" s="1"/>
    </row>
    <row r="31" spans="1:9" x14ac:dyDescent="0.25">
      <c r="A31" s="8" t="s">
        <v>65</v>
      </c>
      <c r="B31" s="21">
        <v>116046</v>
      </c>
      <c r="C31" s="21">
        <v>155074</v>
      </c>
      <c r="D31" s="21">
        <v>334646</v>
      </c>
      <c r="E31" s="21">
        <v>384783</v>
      </c>
      <c r="F31" s="10">
        <f t="shared" si="0"/>
        <v>14.982100488277169</v>
      </c>
      <c r="G31" s="1"/>
      <c r="H31" s="1"/>
      <c r="I31" s="1"/>
    </row>
    <row r="32" spans="1:9" x14ac:dyDescent="0.25">
      <c r="A32" s="11" t="s">
        <v>66</v>
      </c>
      <c r="B32" s="22">
        <v>2822744</v>
      </c>
      <c r="C32" s="22">
        <v>3514992</v>
      </c>
      <c r="D32" s="22">
        <v>8415257</v>
      </c>
      <c r="E32" s="22">
        <v>9675699</v>
      </c>
      <c r="F32" s="13">
        <f t="shared" si="0"/>
        <v>14.978057116972181</v>
      </c>
      <c r="G32" s="1"/>
      <c r="H32" s="1"/>
      <c r="I32" s="1"/>
    </row>
    <row r="33" spans="1:9" x14ac:dyDescent="0.25">
      <c r="A33" s="8" t="s">
        <v>67</v>
      </c>
      <c r="B33" s="21">
        <v>302038</v>
      </c>
      <c r="C33" s="21">
        <v>366068</v>
      </c>
      <c r="D33" s="21">
        <v>863018</v>
      </c>
      <c r="E33" s="21">
        <v>982483</v>
      </c>
      <c r="F33" s="10">
        <f t="shared" si="0"/>
        <v>13.842700847491017</v>
      </c>
      <c r="G33" s="1"/>
      <c r="H33" s="1"/>
      <c r="I33" s="1"/>
    </row>
    <row r="34" spans="1:9" x14ac:dyDescent="0.25">
      <c r="A34" s="11" t="s">
        <v>68</v>
      </c>
      <c r="B34" s="22">
        <v>16519</v>
      </c>
      <c r="C34" s="22">
        <v>22131</v>
      </c>
      <c r="D34" s="22">
        <v>44032</v>
      </c>
      <c r="E34" s="22">
        <v>46550</v>
      </c>
      <c r="F34" s="13">
        <f t="shared" si="0"/>
        <v>5.7185683139534831</v>
      </c>
      <c r="G34" s="1"/>
      <c r="H34" s="1"/>
      <c r="I34" s="1"/>
    </row>
    <row r="35" spans="1:9" x14ac:dyDescent="0.25">
      <c r="A35" s="14" t="s">
        <v>69</v>
      </c>
      <c r="B35" s="15">
        <f>SUM(B7:B34)</f>
        <v>15345084</v>
      </c>
      <c r="C35" s="15">
        <f t="shared" ref="C35:E35" si="1">SUM(C7:C34)</f>
        <v>17486859</v>
      </c>
      <c r="D35" s="15">
        <f t="shared" si="1"/>
        <v>41911968</v>
      </c>
      <c r="E35" s="15">
        <f t="shared" si="1"/>
        <v>47793833</v>
      </c>
      <c r="F35" s="16">
        <f t="shared" si="0"/>
        <v>14.033855437186816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271026</v>
      </c>
      <c r="C38" s="41">
        <f>D7</f>
        <v>255494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11109969</v>
      </c>
      <c r="G38" s="42">
        <f>LOOKUP(E38,$A$38:$A$65,$C$38:$C$65)</f>
        <v>9579448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539765</v>
      </c>
      <c r="C39" s="41">
        <f t="shared" ref="C39:C65" si="5">D8</f>
        <v>404834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9675699</v>
      </c>
      <c r="G39" s="42">
        <f t="shared" ref="G39:G65" si="8">LOOKUP(E39,$A$38:$A$65,$C$38:$C$65)</f>
        <v>8415257</v>
      </c>
    </row>
    <row r="40" spans="1:9" x14ac:dyDescent="0.25">
      <c r="A40" s="42" t="str">
        <f t="shared" si="3"/>
        <v>ALMERIA</v>
      </c>
      <c r="B40" s="41">
        <f t="shared" si="4"/>
        <v>160272</v>
      </c>
      <c r="C40" s="41">
        <f t="shared" si="5"/>
        <v>146608</v>
      </c>
      <c r="D40" s="41">
        <f t="shared" si="6"/>
        <v>25</v>
      </c>
      <c r="E40" s="42" t="str">
        <f t="shared" si="2"/>
        <v>BARCELONA</v>
      </c>
      <c r="F40" s="42">
        <f t="shared" si="7"/>
        <v>8534691</v>
      </c>
      <c r="G40" s="42">
        <f t="shared" si="8"/>
        <v>7248756</v>
      </c>
    </row>
    <row r="41" spans="1:9" x14ac:dyDescent="0.25">
      <c r="A41" s="42" t="str">
        <f t="shared" si="3"/>
        <v>AVILES</v>
      </c>
      <c r="B41" s="41">
        <f t="shared" si="4"/>
        <v>320433</v>
      </c>
      <c r="C41" s="41">
        <f t="shared" si="5"/>
        <v>354494</v>
      </c>
      <c r="D41" s="41">
        <f t="shared" si="6"/>
        <v>17</v>
      </c>
      <c r="E41" s="42" t="str">
        <f t="shared" si="2"/>
        <v>LAS PALMAS</v>
      </c>
      <c r="F41" s="42">
        <f t="shared" si="7"/>
        <v>4262109</v>
      </c>
      <c r="G41" s="42">
        <f t="shared" si="8"/>
        <v>3963402</v>
      </c>
    </row>
    <row r="42" spans="1:9" x14ac:dyDescent="0.25">
      <c r="A42" s="42" t="str">
        <f t="shared" si="3"/>
        <v>BAHIA DE ALGECIRAS</v>
      </c>
      <c r="B42" s="41">
        <f t="shared" si="4"/>
        <v>11109969</v>
      </c>
      <c r="C42" s="41">
        <f t="shared" si="5"/>
        <v>9579448</v>
      </c>
      <c r="D42" s="41">
        <f t="shared" si="6"/>
        <v>1</v>
      </c>
      <c r="E42" s="42" t="str">
        <f t="shared" si="2"/>
        <v>BALEARES</v>
      </c>
      <c r="F42" s="42">
        <f t="shared" si="7"/>
        <v>2396495</v>
      </c>
      <c r="G42" s="42">
        <f t="shared" si="8"/>
        <v>2165067</v>
      </c>
    </row>
    <row r="43" spans="1:9" x14ac:dyDescent="0.25">
      <c r="A43" s="42" t="str">
        <f t="shared" si="3"/>
        <v>BAHIA DE CADIZ</v>
      </c>
      <c r="B43" s="41">
        <f t="shared" si="4"/>
        <v>604585</v>
      </c>
      <c r="C43" s="41">
        <f t="shared" si="5"/>
        <v>752405</v>
      </c>
      <c r="D43" s="41">
        <f t="shared" si="6"/>
        <v>10</v>
      </c>
      <c r="E43" s="42" t="str">
        <f t="shared" si="2"/>
        <v>BILBAO</v>
      </c>
      <c r="F43" s="42">
        <f t="shared" si="7"/>
        <v>2213559</v>
      </c>
      <c r="G43" s="42">
        <f t="shared" si="8"/>
        <v>2029289</v>
      </c>
    </row>
    <row r="44" spans="1:9" x14ac:dyDescent="0.25">
      <c r="A44" s="42" t="str">
        <f t="shared" si="3"/>
        <v>BALEARES</v>
      </c>
      <c r="B44" s="41">
        <f t="shared" si="4"/>
        <v>2396495</v>
      </c>
      <c r="C44" s="41">
        <f t="shared" si="5"/>
        <v>2165067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1912002</v>
      </c>
      <c r="G44" s="42">
        <f t="shared" si="8"/>
        <v>1774737</v>
      </c>
    </row>
    <row r="45" spans="1:9" x14ac:dyDescent="0.25">
      <c r="A45" s="42" t="str">
        <f t="shared" si="3"/>
        <v>BARCELONA</v>
      </c>
      <c r="B45" s="41">
        <f t="shared" si="4"/>
        <v>8534691</v>
      </c>
      <c r="C45" s="41">
        <f t="shared" si="5"/>
        <v>7248756</v>
      </c>
      <c r="D45" s="41">
        <f t="shared" si="6"/>
        <v>3</v>
      </c>
      <c r="E45" s="42" t="str">
        <f t="shared" si="2"/>
        <v>MALAGA</v>
      </c>
      <c r="F45" s="42">
        <f t="shared" si="7"/>
        <v>1151894</v>
      </c>
      <c r="G45" s="42">
        <f t="shared" si="8"/>
        <v>679423</v>
      </c>
    </row>
    <row r="46" spans="1:9" x14ac:dyDescent="0.25">
      <c r="A46" s="42" t="str">
        <f t="shared" si="3"/>
        <v>BILBAO</v>
      </c>
      <c r="B46" s="41">
        <f t="shared" si="4"/>
        <v>2213559</v>
      </c>
      <c r="C46" s="41">
        <f t="shared" si="5"/>
        <v>2029289</v>
      </c>
      <c r="D46" s="41">
        <f t="shared" si="6"/>
        <v>6</v>
      </c>
      <c r="E46" s="42" t="str">
        <f t="shared" si="2"/>
        <v>VIGO</v>
      </c>
      <c r="F46" s="42">
        <f t="shared" si="7"/>
        <v>982483</v>
      </c>
      <c r="G46" s="42">
        <f t="shared" si="8"/>
        <v>863018</v>
      </c>
    </row>
    <row r="47" spans="1:9" x14ac:dyDescent="0.25">
      <c r="A47" s="42" t="str">
        <f t="shared" si="3"/>
        <v>CARTAGENA</v>
      </c>
      <c r="B47" s="41">
        <f t="shared" si="4"/>
        <v>197125</v>
      </c>
      <c r="C47" s="41">
        <f t="shared" si="5"/>
        <v>214137</v>
      </c>
      <c r="D47" s="41">
        <f t="shared" si="6"/>
        <v>21</v>
      </c>
      <c r="E47" s="42" t="str">
        <f t="shared" si="2"/>
        <v>BAHIA DE CADIZ</v>
      </c>
      <c r="F47" s="42">
        <f t="shared" si="7"/>
        <v>604585</v>
      </c>
      <c r="G47" s="42">
        <f t="shared" si="8"/>
        <v>752405</v>
      </c>
    </row>
    <row r="48" spans="1:9" x14ac:dyDescent="0.25">
      <c r="A48" s="42" t="str">
        <f t="shared" si="3"/>
        <v>CASTELLON</v>
      </c>
      <c r="B48" s="41">
        <f t="shared" si="4"/>
        <v>430922</v>
      </c>
      <c r="C48" s="41">
        <f t="shared" si="5"/>
        <v>304086</v>
      </c>
      <c r="D48" s="41">
        <f t="shared" si="6"/>
        <v>14</v>
      </c>
      <c r="E48" s="42" t="str">
        <f t="shared" si="2"/>
        <v>PASAIA</v>
      </c>
      <c r="F48" s="42">
        <f t="shared" si="7"/>
        <v>574501</v>
      </c>
      <c r="G48" s="42">
        <f t="shared" si="8"/>
        <v>593339</v>
      </c>
    </row>
    <row r="49" spans="1:7" x14ac:dyDescent="0.25">
      <c r="A49" s="42" t="str">
        <f t="shared" si="3"/>
        <v>CEUTA</v>
      </c>
      <c r="B49" s="41">
        <f t="shared" si="4"/>
        <v>238919</v>
      </c>
      <c r="C49" s="41">
        <f t="shared" si="5"/>
        <v>209566</v>
      </c>
      <c r="D49" s="41">
        <f t="shared" si="6"/>
        <v>19</v>
      </c>
      <c r="E49" s="42" t="str">
        <f t="shared" si="2"/>
        <v>ALICANTE</v>
      </c>
      <c r="F49" s="42">
        <f t="shared" si="7"/>
        <v>539765</v>
      </c>
      <c r="G49" s="42">
        <f t="shared" si="8"/>
        <v>404834</v>
      </c>
    </row>
    <row r="50" spans="1:7" x14ac:dyDescent="0.25">
      <c r="A50" s="42" t="str">
        <f t="shared" si="3"/>
        <v>FERROL-SAN CIBRAO</v>
      </c>
      <c r="B50" s="41">
        <f t="shared" si="4"/>
        <v>186519</v>
      </c>
      <c r="C50" s="41">
        <f t="shared" si="5"/>
        <v>107615</v>
      </c>
      <c r="D50" s="41">
        <f t="shared" si="6"/>
        <v>22</v>
      </c>
      <c r="E50" s="42" t="str">
        <f t="shared" si="2"/>
        <v>SEVILLA</v>
      </c>
      <c r="F50" s="42">
        <f t="shared" si="7"/>
        <v>531791</v>
      </c>
      <c r="G50" s="42">
        <f t="shared" si="8"/>
        <v>507716</v>
      </c>
    </row>
    <row r="51" spans="1:7" x14ac:dyDescent="0.25">
      <c r="A51" s="42" t="str">
        <f t="shared" si="3"/>
        <v>GIJON</v>
      </c>
      <c r="B51" s="41">
        <f t="shared" si="4"/>
        <v>165730</v>
      </c>
      <c r="C51" s="41">
        <f t="shared" si="5"/>
        <v>150163</v>
      </c>
      <c r="D51" s="41">
        <f t="shared" si="6"/>
        <v>23</v>
      </c>
      <c r="E51" s="42" t="str">
        <f t="shared" si="2"/>
        <v>CASTELLON</v>
      </c>
      <c r="F51" s="42">
        <f t="shared" si="7"/>
        <v>430922</v>
      </c>
      <c r="G51" s="42">
        <f t="shared" si="8"/>
        <v>304086</v>
      </c>
    </row>
    <row r="52" spans="1:7" x14ac:dyDescent="0.25">
      <c r="A52" s="42" t="str">
        <f t="shared" si="3"/>
        <v>HUELVA</v>
      </c>
      <c r="B52" s="41">
        <f t="shared" si="4"/>
        <v>140417</v>
      </c>
      <c r="C52" s="41">
        <f t="shared" si="5"/>
        <v>103503</v>
      </c>
      <c r="D52" s="41">
        <f t="shared" si="6"/>
        <v>26</v>
      </c>
      <c r="E52" s="42" t="str">
        <f t="shared" si="2"/>
        <v>TARRAGONA</v>
      </c>
      <c r="F52" s="42">
        <f t="shared" si="7"/>
        <v>384783</v>
      </c>
      <c r="G52" s="42">
        <f t="shared" si="8"/>
        <v>334646</v>
      </c>
    </row>
    <row r="53" spans="1:7" x14ac:dyDescent="0.25">
      <c r="A53" s="42" t="str">
        <f t="shared" si="3"/>
        <v>LAS PALMAS</v>
      </c>
      <c r="B53" s="41">
        <f t="shared" si="4"/>
        <v>4262109</v>
      </c>
      <c r="C53" s="41">
        <f t="shared" si="5"/>
        <v>3963402</v>
      </c>
      <c r="D53" s="41">
        <f t="shared" si="6"/>
        <v>4</v>
      </c>
      <c r="E53" s="42" t="str">
        <f t="shared" si="2"/>
        <v>SANTANDER</v>
      </c>
      <c r="F53" s="42">
        <f t="shared" si="7"/>
        <v>326467</v>
      </c>
      <c r="G53" s="42">
        <f t="shared" si="8"/>
        <v>270864</v>
      </c>
    </row>
    <row r="54" spans="1:7" x14ac:dyDescent="0.25">
      <c r="A54" s="42" t="str">
        <f t="shared" si="3"/>
        <v>MALAGA</v>
      </c>
      <c r="B54" s="41">
        <f t="shared" si="4"/>
        <v>1151894</v>
      </c>
      <c r="C54" s="41">
        <f t="shared" si="5"/>
        <v>679423</v>
      </c>
      <c r="D54" s="41">
        <f t="shared" si="6"/>
        <v>8</v>
      </c>
      <c r="E54" s="42" t="str">
        <f t="shared" si="2"/>
        <v>AVILES</v>
      </c>
      <c r="F54" s="42">
        <f t="shared" si="7"/>
        <v>320433</v>
      </c>
      <c r="G54" s="42">
        <f t="shared" si="8"/>
        <v>354494</v>
      </c>
    </row>
    <row r="55" spans="1:7" x14ac:dyDescent="0.25">
      <c r="A55" s="42" t="str">
        <f t="shared" si="3"/>
        <v>MARIN Y RIA DE PONTEVEDRA</v>
      </c>
      <c r="B55" s="41">
        <f t="shared" si="4"/>
        <v>215098</v>
      </c>
      <c r="C55" s="41">
        <f t="shared" si="5"/>
        <v>218039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271026</v>
      </c>
      <c r="G55" s="42">
        <f t="shared" si="8"/>
        <v>255494</v>
      </c>
    </row>
    <row r="56" spans="1:7" x14ac:dyDescent="0.25">
      <c r="A56" s="42" t="str">
        <f t="shared" si="3"/>
        <v>MELILLA</v>
      </c>
      <c r="B56" s="41">
        <f t="shared" si="4"/>
        <v>165312</v>
      </c>
      <c r="C56" s="41">
        <f t="shared" si="5"/>
        <v>169171</v>
      </c>
      <c r="D56" s="41">
        <f t="shared" si="6"/>
        <v>24</v>
      </c>
      <c r="E56" s="42" t="str">
        <f t="shared" si="2"/>
        <v>CEUTA</v>
      </c>
      <c r="F56" s="42">
        <f t="shared" si="9"/>
        <v>238919</v>
      </c>
      <c r="G56" s="42">
        <f t="shared" si="8"/>
        <v>209566</v>
      </c>
    </row>
    <row r="57" spans="1:7" x14ac:dyDescent="0.25">
      <c r="A57" s="42" t="str">
        <f t="shared" si="3"/>
        <v>MOTRIL</v>
      </c>
      <c r="B57" s="41">
        <f t="shared" si="4"/>
        <v>54717</v>
      </c>
      <c r="C57" s="41">
        <f t="shared" si="5"/>
        <v>52859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215098</v>
      </c>
      <c r="G57" s="42">
        <f t="shared" si="8"/>
        <v>218039</v>
      </c>
    </row>
    <row r="58" spans="1:7" x14ac:dyDescent="0.25">
      <c r="A58" s="42" t="str">
        <f t="shared" si="3"/>
        <v>PASAIA</v>
      </c>
      <c r="B58" s="41">
        <f t="shared" si="4"/>
        <v>574501</v>
      </c>
      <c r="C58" s="41">
        <f t="shared" si="5"/>
        <v>593339</v>
      </c>
      <c r="D58" s="41">
        <f t="shared" si="6"/>
        <v>11</v>
      </c>
      <c r="E58" s="42" t="str">
        <f t="shared" si="2"/>
        <v>CARTAGENA</v>
      </c>
      <c r="F58" s="42">
        <f t="shared" si="9"/>
        <v>197125</v>
      </c>
      <c r="G58" s="42">
        <f t="shared" si="8"/>
        <v>214137</v>
      </c>
    </row>
    <row r="59" spans="1:7" x14ac:dyDescent="0.25">
      <c r="A59" s="42" t="str">
        <f t="shared" si="3"/>
        <v>SANTA CRUZ DE TENERIFE</v>
      </c>
      <c r="B59" s="41">
        <f t="shared" si="4"/>
        <v>1912002</v>
      </c>
      <c r="C59" s="41">
        <f t="shared" si="5"/>
        <v>1774737</v>
      </c>
      <c r="D59" s="41">
        <f t="shared" si="6"/>
        <v>7</v>
      </c>
      <c r="E59" s="42" t="str">
        <f t="shared" si="2"/>
        <v>FERROL-SAN CIBRAO</v>
      </c>
      <c r="F59" s="42">
        <f t="shared" si="9"/>
        <v>186519</v>
      </c>
      <c r="G59" s="42">
        <f t="shared" si="8"/>
        <v>107615</v>
      </c>
    </row>
    <row r="60" spans="1:7" x14ac:dyDescent="0.25">
      <c r="A60" s="42" t="str">
        <f t="shared" si="3"/>
        <v>SANTANDER</v>
      </c>
      <c r="B60" s="41">
        <f t="shared" si="4"/>
        <v>326467</v>
      </c>
      <c r="C60" s="41">
        <f t="shared" si="5"/>
        <v>270864</v>
      </c>
      <c r="D60" s="41">
        <f t="shared" si="6"/>
        <v>16</v>
      </c>
      <c r="E60" s="42" t="str">
        <f t="shared" si="2"/>
        <v>GIJON</v>
      </c>
      <c r="F60" s="42">
        <f t="shared" si="9"/>
        <v>165730</v>
      </c>
      <c r="G60" s="42">
        <f t="shared" si="8"/>
        <v>150163</v>
      </c>
    </row>
    <row r="61" spans="1:7" x14ac:dyDescent="0.25">
      <c r="A61" s="42" t="str">
        <f t="shared" si="3"/>
        <v>SEVILLA</v>
      </c>
      <c r="B61" s="41">
        <f t="shared" si="4"/>
        <v>531791</v>
      </c>
      <c r="C61" s="41">
        <f t="shared" si="5"/>
        <v>507716</v>
      </c>
      <c r="D61" s="41">
        <f t="shared" si="6"/>
        <v>13</v>
      </c>
      <c r="E61" s="42" t="str">
        <f t="shared" si="2"/>
        <v>MELILLA</v>
      </c>
      <c r="F61" s="42">
        <f t="shared" si="9"/>
        <v>165312</v>
      </c>
      <c r="G61" s="42">
        <f t="shared" si="8"/>
        <v>169171</v>
      </c>
    </row>
    <row r="62" spans="1:7" x14ac:dyDescent="0.25">
      <c r="A62" s="42" t="str">
        <f t="shared" si="3"/>
        <v>TARRAGONA</v>
      </c>
      <c r="B62" s="41">
        <f t="shared" si="4"/>
        <v>384783</v>
      </c>
      <c r="C62" s="41">
        <f t="shared" si="5"/>
        <v>334646</v>
      </c>
      <c r="D62" s="41">
        <f t="shared" si="6"/>
        <v>15</v>
      </c>
      <c r="E62" s="42" t="str">
        <f t="shared" si="2"/>
        <v>ALMERIA</v>
      </c>
      <c r="F62" s="42">
        <f t="shared" si="9"/>
        <v>160272</v>
      </c>
      <c r="G62" s="42">
        <f t="shared" si="8"/>
        <v>146608</v>
      </c>
    </row>
    <row r="63" spans="1:7" x14ac:dyDescent="0.25">
      <c r="A63" s="42" t="str">
        <f t="shared" si="3"/>
        <v>VALENCIA</v>
      </c>
      <c r="B63" s="41">
        <f t="shared" si="4"/>
        <v>9675699</v>
      </c>
      <c r="C63" s="41">
        <f t="shared" si="5"/>
        <v>8415257</v>
      </c>
      <c r="D63" s="41">
        <f t="shared" si="6"/>
        <v>2</v>
      </c>
      <c r="E63" s="42" t="str">
        <f t="shared" si="2"/>
        <v>HUELVA</v>
      </c>
      <c r="F63" s="42">
        <f t="shared" si="9"/>
        <v>140417</v>
      </c>
      <c r="G63" s="42">
        <f t="shared" si="8"/>
        <v>103503</v>
      </c>
    </row>
    <row r="64" spans="1:7" x14ac:dyDescent="0.25">
      <c r="A64" s="42" t="str">
        <f t="shared" si="3"/>
        <v>VIGO</v>
      </c>
      <c r="B64" s="41">
        <f t="shared" si="4"/>
        <v>982483</v>
      </c>
      <c r="C64" s="41">
        <f t="shared" si="5"/>
        <v>863018</v>
      </c>
      <c r="D64" s="41">
        <f t="shared" si="6"/>
        <v>9</v>
      </c>
      <c r="E64" s="42" t="str">
        <f t="shared" si="2"/>
        <v>MOTRIL</v>
      </c>
      <c r="F64" s="42">
        <f t="shared" si="9"/>
        <v>54717</v>
      </c>
      <c r="G64" s="42">
        <f t="shared" si="8"/>
        <v>52859</v>
      </c>
    </row>
    <row r="65" spans="1:7" x14ac:dyDescent="0.25">
      <c r="A65" s="42" t="str">
        <f t="shared" si="3"/>
        <v>VILAGARCIA</v>
      </c>
      <c r="B65" s="41">
        <f t="shared" si="4"/>
        <v>46550</v>
      </c>
      <c r="C65" s="41">
        <f t="shared" si="5"/>
        <v>44032</v>
      </c>
      <c r="D65" s="41">
        <f t="shared" si="6"/>
        <v>28</v>
      </c>
      <c r="E65" s="42" t="str">
        <f t="shared" si="2"/>
        <v>VILAGARCIA</v>
      </c>
      <c r="F65" s="42">
        <f t="shared" si="9"/>
        <v>46550</v>
      </c>
      <c r="G65" s="42">
        <f t="shared" si="8"/>
        <v>44032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3188</v>
      </c>
      <c r="C7" s="23">
        <v>0</v>
      </c>
      <c r="D7" s="23">
        <v>7545</v>
      </c>
      <c r="E7" s="23">
        <v>4684</v>
      </c>
      <c r="F7" s="10">
        <f>((E7*100)/D7)-100</f>
        <v>-37.919151756129885</v>
      </c>
      <c r="G7" s="1"/>
      <c r="H7" s="1"/>
      <c r="I7" s="1"/>
    </row>
    <row r="8" spans="1:12" x14ac:dyDescent="0.25">
      <c r="A8" s="11" t="s">
        <v>42</v>
      </c>
      <c r="B8" s="24">
        <v>151</v>
      </c>
      <c r="C8" s="24">
        <v>501</v>
      </c>
      <c r="D8" s="24">
        <v>525</v>
      </c>
      <c r="E8" s="24">
        <v>1238</v>
      </c>
      <c r="F8" s="13">
        <f t="shared" ref="F8:F35" si="0">((E8*100)/D8)-100</f>
        <v>135.8095238095238</v>
      </c>
      <c r="G8" s="1"/>
      <c r="H8" s="1"/>
      <c r="I8" s="1"/>
    </row>
    <row r="9" spans="1:12" x14ac:dyDescent="0.25">
      <c r="A9" s="8" t="s">
        <v>43</v>
      </c>
      <c r="B9" s="23">
        <v>772</v>
      </c>
      <c r="C9" s="23">
        <v>372</v>
      </c>
      <c r="D9" s="23">
        <v>1000</v>
      </c>
      <c r="E9" s="23">
        <v>620</v>
      </c>
      <c r="F9" s="10">
        <f t="shared" si="0"/>
        <v>-38</v>
      </c>
      <c r="G9" s="1"/>
      <c r="H9" s="1"/>
      <c r="I9" s="1"/>
    </row>
    <row r="10" spans="1:12" x14ac:dyDescent="0.25">
      <c r="A10" s="11" t="s">
        <v>44</v>
      </c>
      <c r="B10" s="24">
        <v>2795</v>
      </c>
      <c r="C10" s="24">
        <v>1466</v>
      </c>
      <c r="D10" s="24">
        <v>5206</v>
      </c>
      <c r="E10" s="24">
        <v>2791</v>
      </c>
      <c r="F10" s="13">
        <f t="shared" si="0"/>
        <v>-46.388782174414139</v>
      </c>
      <c r="G10" s="1"/>
      <c r="H10" s="1"/>
      <c r="I10" s="1"/>
    </row>
    <row r="11" spans="1:12" x14ac:dyDescent="0.25">
      <c r="A11" s="8" t="s">
        <v>45</v>
      </c>
      <c r="B11" s="23">
        <v>120</v>
      </c>
      <c r="C11" s="23">
        <v>50</v>
      </c>
      <c r="D11" s="23">
        <v>300</v>
      </c>
      <c r="E11" s="23">
        <v>218</v>
      </c>
      <c r="F11" s="10">
        <f t="shared" si="0"/>
        <v>-27.333333333333329</v>
      </c>
      <c r="G11" s="1"/>
      <c r="H11" s="1"/>
      <c r="I11" s="1"/>
    </row>
    <row r="12" spans="1:12" x14ac:dyDescent="0.25">
      <c r="A12" s="11" t="s">
        <v>46</v>
      </c>
      <c r="B12" s="24">
        <v>2268</v>
      </c>
      <c r="C12" s="24">
        <v>1712</v>
      </c>
      <c r="D12" s="24">
        <v>6045</v>
      </c>
      <c r="E12" s="24">
        <v>5579</v>
      </c>
      <c r="F12" s="13">
        <f t="shared" si="0"/>
        <v>-7.7088502894954445</v>
      </c>
      <c r="G12" s="1"/>
      <c r="H12" s="1"/>
      <c r="I12" s="1"/>
    </row>
    <row r="13" spans="1:12" x14ac:dyDescent="0.25">
      <c r="A13" s="8" t="s">
        <v>47</v>
      </c>
      <c r="B13" s="23">
        <v>207</v>
      </c>
      <c r="C13" s="23">
        <v>189</v>
      </c>
      <c r="D13" s="23">
        <v>669</v>
      </c>
      <c r="E13" s="23">
        <v>617</v>
      </c>
      <c r="F13" s="10">
        <f t="shared" si="0"/>
        <v>-7.7727952167414003</v>
      </c>
      <c r="G13" s="1"/>
      <c r="H13" s="1"/>
      <c r="I13" s="1"/>
    </row>
    <row r="14" spans="1:12" x14ac:dyDescent="0.25">
      <c r="A14" s="11" t="s">
        <v>48</v>
      </c>
      <c r="B14" s="24">
        <v>276</v>
      </c>
      <c r="C14" s="24">
        <v>219</v>
      </c>
      <c r="D14" s="24">
        <v>884</v>
      </c>
      <c r="E14" s="24">
        <v>663</v>
      </c>
      <c r="F14" s="13">
        <f t="shared" si="0"/>
        <v>-25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135</v>
      </c>
      <c r="C16" s="24">
        <v>98</v>
      </c>
      <c r="D16" s="24">
        <v>334</v>
      </c>
      <c r="E16" s="24">
        <v>323</v>
      </c>
      <c r="F16" s="13">
        <f t="shared" si="0"/>
        <v>-3.293413173652695</v>
      </c>
      <c r="G16" s="1"/>
      <c r="H16" s="1"/>
      <c r="I16" s="1"/>
    </row>
    <row r="17" spans="1:9" x14ac:dyDescent="0.25">
      <c r="A17" s="8" t="s">
        <v>51</v>
      </c>
      <c r="B17" s="23">
        <v>675</v>
      </c>
      <c r="C17" s="23">
        <v>322</v>
      </c>
      <c r="D17" s="23">
        <v>1523</v>
      </c>
      <c r="E17" s="23">
        <v>1555</v>
      </c>
      <c r="F17" s="10">
        <f t="shared" si="0"/>
        <v>2.1011162179908069</v>
      </c>
      <c r="G17" s="1"/>
      <c r="H17" s="1"/>
      <c r="I17" s="1"/>
    </row>
    <row r="18" spans="1:9" x14ac:dyDescent="0.25">
      <c r="A18" s="11" t="s">
        <v>52</v>
      </c>
      <c r="B18" s="24">
        <v>2</v>
      </c>
      <c r="C18" s="24">
        <v>15</v>
      </c>
      <c r="D18" s="24">
        <v>21</v>
      </c>
      <c r="E18" s="24">
        <v>21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53</v>
      </c>
      <c r="B19" s="23">
        <v>10</v>
      </c>
      <c r="C19" s="23">
        <v>15</v>
      </c>
      <c r="D19" s="23">
        <v>31</v>
      </c>
      <c r="E19" s="23">
        <v>32</v>
      </c>
      <c r="F19" s="10">
        <f t="shared" si="0"/>
        <v>3.2258064516128968</v>
      </c>
      <c r="G19" s="1"/>
      <c r="H19" s="1"/>
      <c r="I19" s="1"/>
    </row>
    <row r="20" spans="1:9" x14ac:dyDescent="0.25">
      <c r="A20" s="11" t="s">
        <v>54</v>
      </c>
      <c r="B20" s="24">
        <v>884</v>
      </c>
      <c r="C20" s="24">
        <v>1123</v>
      </c>
      <c r="D20" s="24">
        <v>2209</v>
      </c>
      <c r="E20" s="24">
        <v>2514</v>
      </c>
      <c r="F20" s="13">
        <f t="shared" si="0"/>
        <v>13.807152557718425</v>
      </c>
      <c r="G20" s="1"/>
      <c r="H20" s="1"/>
      <c r="I20" s="1"/>
    </row>
    <row r="21" spans="1:9" x14ac:dyDescent="0.25">
      <c r="A21" s="8" t="s">
        <v>55</v>
      </c>
      <c r="B21" s="23">
        <v>280</v>
      </c>
      <c r="C21" s="23">
        <v>412</v>
      </c>
      <c r="D21" s="23">
        <v>562</v>
      </c>
      <c r="E21" s="23">
        <v>1125</v>
      </c>
      <c r="F21" s="10">
        <f t="shared" si="0"/>
        <v>100.1779359430605</v>
      </c>
      <c r="G21" s="1"/>
      <c r="H21" s="1"/>
      <c r="I21" s="1"/>
    </row>
    <row r="22" spans="1:9" x14ac:dyDescent="0.25">
      <c r="A22" s="11" t="s">
        <v>56</v>
      </c>
      <c r="B22" s="24">
        <v>372</v>
      </c>
      <c r="C22" s="24">
        <v>319</v>
      </c>
      <c r="D22" s="24">
        <v>1092</v>
      </c>
      <c r="E22" s="24">
        <v>968</v>
      </c>
      <c r="F22" s="13">
        <f t="shared" si="0"/>
        <v>-11.355311355311358</v>
      </c>
      <c r="G22" s="1"/>
      <c r="H22" s="1"/>
      <c r="I22" s="1"/>
    </row>
    <row r="23" spans="1:9" x14ac:dyDescent="0.25">
      <c r="A23" s="8" t="s">
        <v>57</v>
      </c>
      <c r="B23" s="23">
        <v>49</v>
      </c>
      <c r="C23" s="23">
        <v>107</v>
      </c>
      <c r="D23" s="23">
        <v>488</v>
      </c>
      <c r="E23" s="23">
        <v>416</v>
      </c>
      <c r="F23" s="10">
        <f t="shared" si="0"/>
        <v>-14.754098360655732</v>
      </c>
      <c r="G23" s="1"/>
      <c r="H23" s="1"/>
      <c r="I23" s="1"/>
    </row>
    <row r="24" spans="1:9" x14ac:dyDescent="0.25">
      <c r="A24" s="11" t="s">
        <v>58</v>
      </c>
      <c r="B24" s="24">
        <v>542</v>
      </c>
      <c r="C24" s="24">
        <v>400</v>
      </c>
      <c r="D24" s="24">
        <v>1224</v>
      </c>
      <c r="E24" s="24">
        <v>1017</v>
      </c>
      <c r="F24" s="13">
        <f t="shared" si="0"/>
        <v>-16.911764705882348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587</v>
      </c>
      <c r="C26" s="24">
        <v>172</v>
      </c>
      <c r="D26" s="24">
        <v>751</v>
      </c>
      <c r="E26" s="24">
        <v>359</v>
      </c>
      <c r="F26" s="13">
        <f t="shared" si="0"/>
        <v>-52.197070572569906</v>
      </c>
      <c r="G26" s="1"/>
      <c r="H26" s="1"/>
      <c r="I26" s="1"/>
    </row>
    <row r="27" spans="1:9" x14ac:dyDescent="0.25">
      <c r="A27" s="8" t="s">
        <v>61</v>
      </c>
      <c r="B27" s="23">
        <v>1158</v>
      </c>
      <c r="C27" s="23">
        <v>937</v>
      </c>
      <c r="D27" s="23">
        <v>3869</v>
      </c>
      <c r="E27" s="23">
        <v>2836</v>
      </c>
      <c r="F27" s="10">
        <f t="shared" si="0"/>
        <v>-26.699405531145004</v>
      </c>
      <c r="G27" s="1"/>
      <c r="H27" s="1"/>
      <c r="I27" s="1"/>
    </row>
    <row r="28" spans="1:9" x14ac:dyDescent="0.25">
      <c r="A28" s="11" t="s">
        <v>62</v>
      </c>
      <c r="B28" s="24">
        <v>361</v>
      </c>
      <c r="C28" s="24">
        <v>295</v>
      </c>
      <c r="D28" s="24">
        <v>680</v>
      </c>
      <c r="E28" s="24">
        <v>680</v>
      </c>
      <c r="F28" s="13">
        <f t="shared" si="0"/>
        <v>0</v>
      </c>
      <c r="G28" s="1"/>
      <c r="H28" s="1"/>
      <c r="I28" s="1"/>
    </row>
    <row r="29" spans="1:9" x14ac:dyDescent="0.25">
      <c r="A29" s="8" t="s">
        <v>63</v>
      </c>
      <c r="B29" s="23">
        <v>2170</v>
      </c>
      <c r="C29" s="23">
        <v>1883</v>
      </c>
      <c r="D29" s="23">
        <v>2657</v>
      </c>
      <c r="E29" s="23">
        <v>2664</v>
      </c>
      <c r="F29" s="10">
        <f t="shared" si="0"/>
        <v>0.2634550244636813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363</v>
      </c>
      <c r="C31" s="23">
        <v>373</v>
      </c>
      <c r="D31" s="23">
        <v>637</v>
      </c>
      <c r="E31" s="23">
        <v>757</v>
      </c>
      <c r="F31" s="10">
        <f t="shared" si="0"/>
        <v>18.838304552590273</v>
      </c>
      <c r="G31" s="1"/>
      <c r="H31" s="1"/>
      <c r="I31" s="1"/>
    </row>
    <row r="32" spans="1:9" x14ac:dyDescent="0.25">
      <c r="A32" s="11" t="s">
        <v>66</v>
      </c>
      <c r="B32" s="24">
        <v>167</v>
      </c>
      <c r="C32" s="24">
        <v>92</v>
      </c>
      <c r="D32" s="24">
        <v>409</v>
      </c>
      <c r="E32" s="24">
        <v>265</v>
      </c>
      <c r="F32" s="13">
        <f t="shared" si="0"/>
        <v>-35.207823960880191</v>
      </c>
      <c r="G32" s="1"/>
      <c r="H32" s="1"/>
      <c r="I32" s="1"/>
    </row>
    <row r="33" spans="1:9" x14ac:dyDescent="0.25">
      <c r="A33" s="8" t="s">
        <v>67</v>
      </c>
      <c r="B33" s="23">
        <v>6638</v>
      </c>
      <c r="C33" s="23">
        <v>5618</v>
      </c>
      <c r="D33" s="23">
        <v>15879</v>
      </c>
      <c r="E33" s="23">
        <v>14605</v>
      </c>
      <c r="F33" s="10">
        <f t="shared" si="0"/>
        <v>-8.023175262925875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24170</v>
      </c>
      <c r="C35" s="15">
        <f t="shared" ref="C35:E35" si="1">SUM(C7:C34)</f>
        <v>16690</v>
      </c>
      <c r="D35" s="15">
        <f t="shared" si="1"/>
        <v>54540</v>
      </c>
      <c r="E35" s="15">
        <f t="shared" si="1"/>
        <v>46547</v>
      </c>
      <c r="F35" s="16">
        <f t="shared" si="0"/>
        <v>-14.655298863219656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4684</v>
      </c>
      <c r="C38" s="41">
        <f>D7</f>
        <v>7545</v>
      </c>
      <c r="D38" s="41">
        <f>_xlfn.RANK.EQ(B38,$B$38:$B$65)+COUNTIF($B$38:$B$65,B38)-1</f>
        <v>3</v>
      </c>
      <c r="E38" s="42" t="str">
        <f t="shared" ref="E38:E65" si="2">INDEX($A$38:$B$65,MATCH(ROW()-37,$D$38:$D$65,0),1)</f>
        <v>VIGO</v>
      </c>
      <c r="F38" s="42">
        <f>LOOKUP(E38,$A$38:$A$65,$B$38:$B$65)</f>
        <v>14605</v>
      </c>
      <c r="G38" s="42">
        <f>LOOKUP(E38,$A$38:$A$65,$C$38:$C$65)</f>
        <v>15879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1238</v>
      </c>
      <c r="C39" s="41">
        <f t="shared" ref="C39:C65" si="5">D8</f>
        <v>525</v>
      </c>
      <c r="D39" s="41">
        <f t="shared" ref="D39:D65" si="6">_xlfn.RANK.EQ(B39,$B$38:$B$65)+COUNTIF($B$38:$B$65,B39)-1</f>
        <v>9</v>
      </c>
      <c r="E39" s="42" t="str">
        <f t="shared" si="2"/>
        <v>BAHIA DE CADIZ</v>
      </c>
      <c r="F39" s="42">
        <f t="shared" ref="F39:F54" si="7">LOOKUP(E39,$A$38:$A$65,$B$38:$B$65)</f>
        <v>5579</v>
      </c>
      <c r="G39" s="42">
        <f t="shared" ref="G39:G65" si="8">LOOKUP(E39,$A$38:$A$65,$C$38:$C$65)</f>
        <v>6045</v>
      </c>
    </row>
    <row r="40" spans="1:9" x14ac:dyDescent="0.25">
      <c r="A40" s="42" t="str">
        <f t="shared" si="3"/>
        <v>ALMERIA</v>
      </c>
      <c r="B40" s="41">
        <f t="shared" si="4"/>
        <v>620</v>
      </c>
      <c r="C40" s="41">
        <f t="shared" si="5"/>
        <v>1000</v>
      </c>
      <c r="D40" s="41">
        <f t="shared" si="6"/>
        <v>16</v>
      </c>
      <c r="E40" s="42" t="str">
        <f t="shared" si="2"/>
        <v>A CORUÑA</v>
      </c>
      <c r="F40" s="42">
        <f t="shared" si="7"/>
        <v>4684</v>
      </c>
      <c r="G40" s="42">
        <f t="shared" si="8"/>
        <v>7545</v>
      </c>
    </row>
    <row r="41" spans="1:9" x14ac:dyDescent="0.25">
      <c r="A41" s="42" t="str">
        <f t="shared" si="3"/>
        <v>AVILES</v>
      </c>
      <c r="B41" s="41">
        <f t="shared" si="4"/>
        <v>2791</v>
      </c>
      <c r="C41" s="41">
        <f t="shared" si="5"/>
        <v>5206</v>
      </c>
      <c r="D41" s="41">
        <f t="shared" si="6"/>
        <v>5</v>
      </c>
      <c r="E41" s="42" t="str">
        <f t="shared" si="2"/>
        <v>PASAIA</v>
      </c>
      <c r="F41" s="42">
        <f t="shared" si="7"/>
        <v>2836</v>
      </c>
      <c r="G41" s="42">
        <f t="shared" si="8"/>
        <v>3869</v>
      </c>
    </row>
    <row r="42" spans="1:9" x14ac:dyDescent="0.25">
      <c r="A42" s="42" t="str">
        <f t="shared" si="3"/>
        <v>BAHIA DE ALGECIRAS</v>
      </c>
      <c r="B42" s="41">
        <f t="shared" si="4"/>
        <v>218</v>
      </c>
      <c r="C42" s="41">
        <f t="shared" si="5"/>
        <v>300</v>
      </c>
      <c r="D42" s="41">
        <f t="shared" si="6"/>
        <v>22</v>
      </c>
      <c r="E42" s="42" t="str">
        <f t="shared" si="2"/>
        <v>AVILES</v>
      </c>
      <c r="F42" s="42">
        <f t="shared" si="7"/>
        <v>2791</v>
      </c>
      <c r="G42" s="42">
        <f t="shared" si="8"/>
        <v>5206</v>
      </c>
    </row>
    <row r="43" spans="1:9" x14ac:dyDescent="0.25">
      <c r="A43" s="42" t="str">
        <f t="shared" si="3"/>
        <v>BAHIA DE CADIZ</v>
      </c>
      <c r="B43" s="41">
        <f t="shared" si="4"/>
        <v>5579</v>
      </c>
      <c r="C43" s="41">
        <f t="shared" si="5"/>
        <v>6045</v>
      </c>
      <c r="D43" s="41">
        <f t="shared" si="6"/>
        <v>2</v>
      </c>
      <c r="E43" s="42" t="str">
        <f t="shared" si="2"/>
        <v>SANTANDER</v>
      </c>
      <c r="F43" s="42">
        <f t="shared" si="7"/>
        <v>2664</v>
      </c>
      <c r="G43" s="42">
        <f t="shared" si="8"/>
        <v>2657</v>
      </c>
    </row>
    <row r="44" spans="1:9" x14ac:dyDescent="0.25">
      <c r="A44" s="42" t="str">
        <f t="shared" si="3"/>
        <v>BALEARES</v>
      </c>
      <c r="B44" s="41">
        <f t="shared" si="4"/>
        <v>617</v>
      </c>
      <c r="C44" s="41">
        <f t="shared" si="5"/>
        <v>669</v>
      </c>
      <c r="D44" s="41">
        <f t="shared" si="6"/>
        <v>17</v>
      </c>
      <c r="E44" s="42" t="str">
        <f t="shared" si="2"/>
        <v>GIJON</v>
      </c>
      <c r="F44" s="42">
        <f t="shared" si="7"/>
        <v>2514</v>
      </c>
      <c r="G44" s="42">
        <f t="shared" si="8"/>
        <v>2209</v>
      </c>
    </row>
    <row r="45" spans="1:9" x14ac:dyDescent="0.25">
      <c r="A45" s="42" t="str">
        <f t="shared" si="3"/>
        <v>BARCELONA</v>
      </c>
      <c r="B45" s="41">
        <f t="shared" si="4"/>
        <v>663</v>
      </c>
      <c r="C45" s="41">
        <f t="shared" si="5"/>
        <v>884</v>
      </c>
      <c r="D45" s="41">
        <f t="shared" si="6"/>
        <v>15</v>
      </c>
      <c r="E45" s="42" t="str">
        <f t="shared" si="2"/>
        <v>CASTELLON</v>
      </c>
      <c r="F45" s="42">
        <f t="shared" si="7"/>
        <v>1555</v>
      </c>
      <c r="G45" s="42">
        <f t="shared" si="8"/>
        <v>1523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ALICANTE</v>
      </c>
      <c r="F46" s="42">
        <f t="shared" si="7"/>
        <v>1238</v>
      </c>
      <c r="G46" s="42">
        <f t="shared" si="8"/>
        <v>525</v>
      </c>
    </row>
    <row r="47" spans="1:9" x14ac:dyDescent="0.25">
      <c r="A47" s="42" t="str">
        <f t="shared" si="3"/>
        <v>CARTAGENA</v>
      </c>
      <c r="B47" s="41">
        <f t="shared" si="4"/>
        <v>323</v>
      </c>
      <c r="C47" s="41">
        <f t="shared" si="5"/>
        <v>334</v>
      </c>
      <c r="D47" s="41">
        <f t="shared" si="6"/>
        <v>20</v>
      </c>
      <c r="E47" s="42" t="str">
        <f t="shared" si="2"/>
        <v>HUELVA</v>
      </c>
      <c r="F47" s="42">
        <f t="shared" si="7"/>
        <v>1125</v>
      </c>
      <c r="G47" s="42">
        <f t="shared" si="8"/>
        <v>562</v>
      </c>
    </row>
    <row r="48" spans="1:9" x14ac:dyDescent="0.25">
      <c r="A48" s="42" t="str">
        <f t="shared" si="3"/>
        <v>CASTELLON</v>
      </c>
      <c r="B48" s="41">
        <f t="shared" si="4"/>
        <v>1555</v>
      </c>
      <c r="C48" s="41">
        <f t="shared" si="5"/>
        <v>1523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1017</v>
      </c>
      <c r="G48" s="42">
        <f t="shared" si="8"/>
        <v>1224</v>
      </c>
    </row>
    <row r="49" spans="1:7" x14ac:dyDescent="0.25">
      <c r="A49" s="42" t="str">
        <f t="shared" si="3"/>
        <v>CEUTA</v>
      </c>
      <c r="B49" s="41">
        <f t="shared" si="4"/>
        <v>21</v>
      </c>
      <c r="C49" s="41">
        <f t="shared" si="5"/>
        <v>21</v>
      </c>
      <c r="D49" s="41">
        <f t="shared" si="6"/>
        <v>24</v>
      </c>
      <c r="E49" s="42" t="str">
        <f t="shared" si="2"/>
        <v>LAS PALMAS</v>
      </c>
      <c r="F49" s="42">
        <f t="shared" si="7"/>
        <v>968</v>
      </c>
      <c r="G49" s="42">
        <f t="shared" si="8"/>
        <v>1092</v>
      </c>
    </row>
    <row r="50" spans="1:7" x14ac:dyDescent="0.25">
      <c r="A50" s="42" t="str">
        <f t="shared" si="3"/>
        <v>FERROL-SAN CIBRAO</v>
      </c>
      <c r="B50" s="41">
        <f t="shared" si="4"/>
        <v>32</v>
      </c>
      <c r="C50" s="41">
        <f t="shared" si="5"/>
        <v>31</v>
      </c>
      <c r="D50" s="41">
        <f t="shared" si="6"/>
        <v>23</v>
      </c>
      <c r="E50" s="42" t="str">
        <f t="shared" si="2"/>
        <v>TARRAGONA</v>
      </c>
      <c r="F50" s="42">
        <f t="shared" si="7"/>
        <v>757</v>
      </c>
      <c r="G50" s="42">
        <f t="shared" si="8"/>
        <v>637</v>
      </c>
    </row>
    <row r="51" spans="1:7" x14ac:dyDescent="0.25">
      <c r="A51" s="42" t="str">
        <f t="shared" si="3"/>
        <v>GIJON</v>
      </c>
      <c r="B51" s="41">
        <f t="shared" si="4"/>
        <v>2514</v>
      </c>
      <c r="C51" s="41">
        <f t="shared" si="5"/>
        <v>2209</v>
      </c>
      <c r="D51" s="41">
        <f t="shared" si="6"/>
        <v>7</v>
      </c>
      <c r="E51" s="42" t="str">
        <f t="shared" si="2"/>
        <v>SANTA CRUZ DE TENERIFE</v>
      </c>
      <c r="F51" s="42">
        <f t="shared" si="7"/>
        <v>680</v>
      </c>
      <c r="G51" s="42">
        <f t="shared" si="8"/>
        <v>680</v>
      </c>
    </row>
    <row r="52" spans="1:7" x14ac:dyDescent="0.25">
      <c r="A52" s="42" t="str">
        <f t="shared" si="3"/>
        <v>HUELVA</v>
      </c>
      <c r="B52" s="41">
        <f t="shared" si="4"/>
        <v>1125</v>
      </c>
      <c r="C52" s="41">
        <f t="shared" si="5"/>
        <v>562</v>
      </c>
      <c r="D52" s="41">
        <f t="shared" si="6"/>
        <v>10</v>
      </c>
      <c r="E52" s="42" t="str">
        <f t="shared" si="2"/>
        <v>BARCELONA</v>
      </c>
      <c r="F52" s="42">
        <f t="shared" si="7"/>
        <v>663</v>
      </c>
      <c r="G52" s="42">
        <f t="shared" si="8"/>
        <v>884</v>
      </c>
    </row>
    <row r="53" spans="1:7" x14ac:dyDescent="0.25">
      <c r="A53" s="42" t="str">
        <f t="shared" si="3"/>
        <v>LAS PALMAS</v>
      </c>
      <c r="B53" s="41">
        <f t="shared" si="4"/>
        <v>968</v>
      </c>
      <c r="C53" s="41">
        <f t="shared" si="5"/>
        <v>1092</v>
      </c>
      <c r="D53" s="41">
        <f t="shared" si="6"/>
        <v>12</v>
      </c>
      <c r="E53" s="42" t="str">
        <f t="shared" si="2"/>
        <v>ALMERIA</v>
      </c>
      <c r="F53" s="42">
        <f t="shared" si="7"/>
        <v>620</v>
      </c>
      <c r="G53" s="42">
        <f t="shared" si="8"/>
        <v>1000</v>
      </c>
    </row>
    <row r="54" spans="1:7" x14ac:dyDescent="0.25">
      <c r="A54" s="42" t="str">
        <f t="shared" si="3"/>
        <v>MALAGA</v>
      </c>
      <c r="B54" s="41">
        <f t="shared" si="4"/>
        <v>416</v>
      </c>
      <c r="C54" s="41">
        <f t="shared" si="5"/>
        <v>488</v>
      </c>
      <c r="D54" s="41">
        <f t="shared" si="6"/>
        <v>18</v>
      </c>
      <c r="E54" s="42" t="str">
        <f t="shared" si="2"/>
        <v>BALEARES</v>
      </c>
      <c r="F54" s="42">
        <f t="shared" si="7"/>
        <v>617</v>
      </c>
      <c r="G54" s="42">
        <f t="shared" si="8"/>
        <v>669</v>
      </c>
    </row>
    <row r="55" spans="1:7" x14ac:dyDescent="0.25">
      <c r="A55" s="42" t="str">
        <f t="shared" si="3"/>
        <v>MARIN Y RIA DE PONTEVEDRA</v>
      </c>
      <c r="B55" s="41">
        <f t="shared" si="4"/>
        <v>1017</v>
      </c>
      <c r="C55" s="41">
        <f t="shared" si="5"/>
        <v>1224</v>
      </c>
      <c r="D55" s="41">
        <f t="shared" si="6"/>
        <v>11</v>
      </c>
      <c r="E55" s="42" t="str">
        <f t="shared" si="2"/>
        <v>MALAGA</v>
      </c>
      <c r="F55" s="42">
        <f t="shared" ref="F55:F65" si="9">LOOKUP(E55,$A$38:$A$65,$B$38:$B$65)</f>
        <v>416</v>
      </c>
      <c r="G55" s="42">
        <f t="shared" si="8"/>
        <v>488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359</v>
      </c>
      <c r="G56" s="42">
        <f t="shared" si="8"/>
        <v>751</v>
      </c>
    </row>
    <row r="57" spans="1:7" x14ac:dyDescent="0.25">
      <c r="A57" s="42" t="str">
        <f t="shared" si="3"/>
        <v>MOTRIL</v>
      </c>
      <c r="B57" s="41">
        <f t="shared" si="4"/>
        <v>359</v>
      </c>
      <c r="C57" s="41">
        <f t="shared" si="5"/>
        <v>751</v>
      </c>
      <c r="D57" s="41">
        <f t="shared" si="6"/>
        <v>19</v>
      </c>
      <c r="E57" s="42" t="str">
        <f t="shared" si="2"/>
        <v>CARTAGENA</v>
      </c>
      <c r="F57" s="42">
        <f t="shared" si="9"/>
        <v>323</v>
      </c>
      <c r="G57" s="42">
        <f t="shared" si="8"/>
        <v>334</v>
      </c>
    </row>
    <row r="58" spans="1:7" x14ac:dyDescent="0.25">
      <c r="A58" s="42" t="str">
        <f t="shared" si="3"/>
        <v>PASAIA</v>
      </c>
      <c r="B58" s="41">
        <f t="shared" si="4"/>
        <v>2836</v>
      </c>
      <c r="C58" s="41">
        <f t="shared" si="5"/>
        <v>3869</v>
      </c>
      <c r="D58" s="41">
        <f t="shared" si="6"/>
        <v>4</v>
      </c>
      <c r="E58" s="42" t="str">
        <f t="shared" si="2"/>
        <v>VALENCIA</v>
      </c>
      <c r="F58" s="42">
        <f t="shared" si="9"/>
        <v>265</v>
      </c>
      <c r="G58" s="42">
        <f t="shared" si="8"/>
        <v>409</v>
      </c>
    </row>
    <row r="59" spans="1:7" x14ac:dyDescent="0.25">
      <c r="A59" s="42" t="str">
        <f t="shared" si="3"/>
        <v>SANTA CRUZ DE TENERIFE</v>
      </c>
      <c r="B59" s="41">
        <f t="shared" si="4"/>
        <v>680</v>
      </c>
      <c r="C59" s="41">
        <f t="shared" si="5"/>
        <v>680</v>
      </c>
      <c r="D59" s="41">
        <f t="shared" si="6"/>
        <v>14</v>
      </c>
      <c r="E59" s="42" t="str">
        <f t="shared" si="2"/>
        <v>BAHIA DE ALGECIRAS</v>
      </c>
      <c r="F59" s="42">
        <f t="shared" si="9"/>
        <v>218</v>
      </c>
      <c r="G59" s="42">
        <f t="shared" si="8"/>
        <v>300</v>
      </c>
    </row>
    <row r="60" spans="1:7" x14ac:dyDescent="0.25">
      <c r="A60" s="42" t="str">
        <f t="shared" si="3"/>
        <v>SANTANDER</v>
      </c>
      <c r="B60" s="41">
        <f t="shared" si="4"/>
        <v>2664</v>
      </c>
      <c r="C60" s="41">
        <f t="shared" si="5"/>
        <v>2657</v>
      </c>
      <c r="D60" s="41">
        <f t="shared" si="6"/>
        <v>6</v>
      </c>
      <c r="E60" s="42" t="str">
        <f t="shared" si="2"/>
        <v>FERROL-SAN CIBRAO</v>
      </c>
      <c r="F60" s="42">
        <f t="shared" si="9"/>
        <v>32</v>
      </c>
      <c r="G60" s="42">
        <f t="shared" si="8"/>
        <v>31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21</v>
      </c>
      <c r="G61" s="42">
        <f t="shared" si="8"/>
        <v>21</v>
      </c>
    </row>
    <row r="62" spans="1:7" x14ac:dyDescent="0.25">
      <c r="A62" s="42" t="str">
        <f t="shared" si="3"/>
        <v>TARRAGONA</v>
      </c>
      <c r="B62" s="41">
        <f t="shared" si="4"/>
        <v>757</v>
      </c>
      <c r="C62" s="41">
        <f t="shared" si="5"/>
        <v>637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265</v>
      </c>
      <c r="C63" s="41">
        <f t="shared" si="5"/>
        <v>409</v>
      </c>
      <c r="D63" s="41">
        <f t="shared" si="6"/>
        <v>21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14605</v>
      </c>
      <c r="C64" s="41">
        <f t="shared" si="5"/>
        <v>15879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3632</v>
      </c>
      <c r="C7" s="25">
        <v>45979</v>
      </c>
      <c r="D7" s="25">
        <v>14644</v>
      </c>
      <c r="E7" s="25">
        <v>55678</v>
      </c>
      <c r="F7" s="10">
        <f>((E7*100)/D7)-100</f>
        <v>280.21032504780112</v>
      </c>
      <c r="G7" s="1"/>
      <c r="H7" s="1"/>
      <c r="I7" s="1"/>
    </row>
    <row r="8" spans="1:12" x14ac:dyDescent="0.25">
      <c r="A8" s="11" t="s">
        <v>42</v>
      </c>
      <c r="B8" s="26">
        <v>5130</v>
      </c>
      <c r="C8" s="26">
        <v>4083</v>
      </c>
      <c r="D8" s="26">
        <v>12014</v>
      </c>
      <c r="E8" s="26">
        <v>13568</v>
      </c>
      <c r="F8" s="13">
        <f t="shared" ref="F8:F35" si="0">((E8*100)/D8)-100</f>
        <v>12.934909272515398</v>
      </c>
      <c r="G8" s="1"/>
      <c r="H8" s="1"/>
      <c r="I8" s="1"/>
    </row>
    <row r="9" spans="1:12" x14ac:dyDescent="0.25">
      <c r="A9" s="8" t="s">
        <v>43</v>
      </c>
      <c r="B9" s="25">
        <v>7699</v>
      </c>
      <c r="C9" s="25">
        <v>6529</v>
      </c>
      <c r="D9" s="25">
        <v>25612</v>
      </c>
      <c r="E9" s="25">
        <v>24771</v>
      </c>
      <c r="F9" s="10">
        <f t="shared" si="0"/>
        <v>-3.2836170545056973</v>
      </c>
      <c r="G9" s="1"/>
      <c r="H9" s="1"/>
      <c r="I9" s="1"/>
    </row>
    <row r="10" spans="1:12" x14ac:dyDescent="0.25">
      <c r="A10" s="11" t="s">
        <v>44</v>
      </c>
      <c r="B10" s="26">
        <v>4170</v>
      </c>
      <c r="C10" s="26">
        <v>3623</v>
      </c>
      <c r="D10" s="26">
        <v>14095</v>
      </c>
      <c r="E10" s="26">
        <v>10685</v>
      </c>
      <c r="F10" s="13">
        <f t="shared" si="0"/>
        <v>-24.192976232706627</v>
      </c>
      <c r="G10" s="1"/>
      <c r="H10" s="1"/>
      <c r="I10" s="1"/>
    </row>
    <row r="11" spans="1:12" x14ac:dyDescent="0.25">
      <c r="A11" s="8" t="s">
        <v>45</v>
      </c>
      <c r="B11" s="25">
        <v>271839</v>
      </c>
      <c r="C11" s="25">
        <v>296215</v>
      </c>
      <c r="D11" s="25">
        <v>750663</v>
      </c>
      <c r="E11" s="25">
        <v>816419</v>
      </c>
      <c r="F11" s="10">
        <f t="shared" si="0"/>
        <v>8.759723071471484</v>
      </c>
      <c r="G11" s="1"/>
      <c r="H11" s="1"/>
      <c r="I11" s="1"/>
    </row>
    <row r="12" spans="1:12" x14ac:dyDescent="0.25">
      <c r="A12" s="11" t="s">
        <v>46</v>
      </c>
      <c r="B12" s="26">
        <v>5587</v>
      </c>
      <c r="C12" s="26">
        <v>5851</v>
      </c>
      <c r="D12" s="26">
        <v>17067</v>
      </c>
      <c r="E12" s="26">
        <v>15398</v>
      </c>
      <c r="F12" s="13">
        <f t="shared" si="0"/>
        <v>-9.7791058768383436</v>
      </c>
      <c r="G12" s="1"/>
      <c r="H12" s="1"/>
      <c r="I12" s="1"/>
    </row>
    <row r="13" spans="1:12" x14ac:dyDescent="0.25">
      <c r="A13" s="8" t="s">
        <v>47</v>
      </c>
      <c r="B13" s="25">
        <v>4589</v>
      </c>
      <c r="C13" s="25">
        <v>6006</v>
      </c>
      <c r="D13" s="25">
        <v>7479</v>
      </c>
      <c r="E13" s="25">
        <v>7666</v>
      </c>
      <c r="F13" s="10">
        <f t="shared" si="0"/>
        <v>2.500334269287336</v>
      </c>
      <c r="G13" s="1"/>
      <c r="H13" s="1"/>
      <c r="I13" s="1"/>
    </row>
    <row r="14" spans="1:12" x14ac:dyDescent="0.25">
      <c r="A14" s="11" t="s">
        <v>48</v>
      </c>
      <c r="B14" s="26">
        <v>73296</v>
      </c>
      <c r="C14" s="26">
        <v>95859</v>
      </c>
      <c r="D14" s="26">
        <v>220295</v>
      </c>
      <c r="E14" s="26">
        <v>249963</v>
      </c>
      <c r="F14" s="13">
        <f t="shared" si="0"/>
        <v>13.467395991738357</v>
      </c>
      <c r="G14" s="1"/>
      <c r="H14" s="1"/>
      <c r="I14" s="1"/>
    </row>
    <row r="15" spans="1:12" x14ac:dyDescent="0.25">
      <c r="A15" s="8" t="s">
        <v>49</v>
      </c>
      <c r="B15" s="25">
        <v>12555</v>
      </c>
      <c r="C15" s="25">
        <v>11930</v>
      </c>
      <c r="D15" s="25">
        <v>32405</v>
      </c>
      <c r="E15" s="25">
        <v>33265</v>
      </c>
      <c r="F15" s="10">
        <f t="shared" si="0"/>
        <v>2.6539114334207738</v>
      </c>
      <c r="G15" s="1"/>
      <c r="H15" s="1"/>
      <c r="I15" s="1"/>
    </row>
    <row r="16" spans="1:12" x14ac:dyDescent="0.25">
      <c r="A16" s="11" t="s">
        <v>50</v>
      </c>
      <c r="B16" s="26">
        <v>5913</v>
      </c>
      <c r="C16" s="26">
        <v>9086</v>
      </c>
      <c r="D16" s="26">
        <v>30636</v>
      </c>
      <c r="E16" s="26">
        <v>20060</v>
      </c>
      <c r="F16" s="13">
        <f t="shared" si="0"/>
        <v>-34.521477999738863</v>
      </c>
      <c r="G16" s="1"/>
      <c r="H16" s="1"/>
      <c r="I16" s="1"/>
    </row>
    <row r="17" spans="1:9" x14ac:dyDescent="0.25">
      <c r="A17" s="8" t="s">
        <v>51</v>
      </c>
      <c r="B17" s="25">
        <v>3295</v>
      </c>
      <c r="C17" s="25">
        <v>4604</v>
      </c>
      <c r="D17" s="25">
        <v>8816</v>
      </c>
      <c r="E17" s="25">
        <v>11985</v>
      </c>
      <c r="F17" s="10">
        <f t="shared" si="0"/>
        <v>35.94600725952813</v>
      </c>
      <c r="G17" s="1"/>
      <c r="H17" s="1"/>
      <c r="I17" s="1"/>
    </row>
    <row r="18" spans="1:9" x14ac:dyDescent="0.25">
      <c r="A18" s="11" t="s">
        <v>52</v>
      </c>
      <c r="B18" s="26">
        <v>43125</v>
      </c>
      <c r="C18" s="26">
        <v>49366</v>
      </c>
      <c r="D18" s="26">
        <v>116229</v>
      </c>
      <c r="E18" s="26">
        <v>134568</v>
      </c>
      <c r="F18" s="13">
        <f t="shared" si="0"/>
        <v>15.778334150685282</v>
      </c>
      <c r="G18" s="1"/>
      <c r="H18" s="1"/>
      <c r="I18" s="1"/>
    </row>
    <row r="19" spans="1:9" x14ac:dyDescent="0.25">
      <c r="A19" s="8" t="s">
        <v>53</v>
      </c>
      <c r="B19" s="25">
        <v>750</v>
      </c>
      <c r="C19" s="25">
        <v>1730</v>
      </c>
      <c r="D19" s="25">
        <v>2738</v>
      </c>
      <c r="E19" s="25">
        <v>5964</v>
      </c>
      <c r="F19" s="10">
        <f t="shared" si="0"/>
        <v>117.82322863403945</v>
      </c>
      <c r="G19" s="1"/>
      <c r="H19" s="1"/>
      <c r="I19" s="1"/>
    </row>
    <row r="20" spans="1:9" x14ac:dyDescent="0.25">
      <c r="A20" s="11" t="s">
        <v>54</v>
      </c>
      <c r="B20" s="26">
        <v>21793</v>
      </c>
      <c r="C20" s="26">
        <v>22875</v>
      </c>
      <c r="D20" s="26">
        <v>56215</v>
      </c>
      <c r="E20" s="26">
        <v>61718</v>
      </c>
      <c r="F20" s="13">
        <f t="shared" si="0"/>
        <v>9.789202170239264</v>
      </c>
      <c r="G20" s="1"/>
      <c r="H20" s="1"/>
      <c r="I20" s="1"/>
    </row>
    <row r="21" spans="1:9" x14ac:dyDescent="0.25">
      <c r="A21" s="8" t="s">
        <v>55</v>
      </c>
      <c r="B21" s="25">
        <v>10370</v>
      </c>
      <c r="C21" s="25">
        <v>8291</v>
      </c>
      <c r="D21" s="25">
        <v>27945</v>
      </c>
      <c r="E21" s="25">
        <v>22812</v>
      </c>
      <c r="F21" s="10">
        <f t="shared" si="0"/>
        <v>-18.368223295759535</v>
      </c>
      <c r="G21" s="1"/>
      <c r="H21" s="1"/>
      <c r="I21" s="1"/>
    </row>
    <row r="22" spans="1:9" x14ac:dyDescent="0.25">
      <c r="A22" s="11" t="s">
        <v>56</v>
      </c>
      <c r="B22" s="26">
        <v>132975</v>
      </c>
      <c r="C22" s="26">
        <v>180743</v>
      </c>
      <c r="D22" s="26">
        <v>470678</v>
      </c>
      <c r="E22" s="26">
        <v>505789</v>
      </c>
      <c r="F22" s="13">
        <f t="shared" si="0"/>
        <v>7.4596645689834702</v>
      </c>
      <c r="G22" s="1"/>
      <c r="H22" s="1"/>
      <c r="I22" s="1"/>
    </row>
    <row r="23" spans="1:9" x14ac:dyDescent="0.25">
      <c r="A23" s="8" t="s">
        <v>57</v>
      </c>
      <c r="B23" s="25">
        <v>8485</v>
      </c>
      <c r="C23" s="25">
        <v>5842</v>
      </c>
      <c r="D23" s="25">
        <v>15451</v>
      </c>
      <c r="E23" s="25">
        <v>14364</v>
      </c>
      <c r="F23" s="10">
        <f t="shared" si="0"/>
        <v>-7.0351433564170662</v>
      </c>
      <c r="G23" s="1"/>
      <c r="H23" s="1"/>
      <c r="I23" s="1"/>
    </row>
    <row r="24" spans="1:9" x14ac:dyDescent="0.25">
      <c r="A24" s="11" t="s">
        <v>58</v>
      </c>
      <c r="B24" s="26">
        <v>5449</v>
      </c>
      <c r="C24" s="26">
        <v>4625</v>
      </c>
      <c r="D24" s="26">
        <v>16808</v>
      </c>
      <c r="E24" s="26">
        <v>15495</v>
      </c>
      <c r="F24" s="13">
        <f t="shared" si="0"/>
        <v>-7.8117563065207065</v>
      </c>
      <c r="G24" s="1"/>
      <c r="H24" s="1"/>
      <c r="I24" s="1"/>
    </row>
    <row r="25" spans="1:9" x14ac:dyDescent="0.25">
      <c r="A25" s="8" t="s">
        <v>59</v>
      </c>
      <c r="B25" s="25">
        <v>7548</v>
      </c>
      <c r="C25" s="25">
        <v>0</v>
      </c>
      <c r="D25" s="25">
        <v>9741</v>
      </c>
      <c r="E25" s="25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6">
        <v>1839</v>
      </c>
      <c r="C26" s="26">
        <v>1111</v>
      </c>
      <c r="D26" s="26">
        <v>4154</v>
      </c>
      <c r="E26" s="26">
        <v>3290</v>
      </c>
      <c r="F26" s="13">
        <f t="shared" si="0"/>
        <v>-20.799229658160812</v>
      </c>
      <c r="G26" s="1"/>
      <c r="H26" s="1"/>
      <c r="I26" s="1"/>
    </row>
    <row r="27" spans="1:9" x14ac:dyDescent="0.25">
      <c r="A27" s="8" t="s">
        <v>61</v>
      </c>
      <c r="B27" s="25">
        <v>3770</v>
      </c>
      <c r="C27" s="25">
        <v>4292</v>
      </c>
      <c r="D27" s="25">
        <v>10958</v>
      </c>
      <c r="E27" s="25">
        <v>10302</v>
      </c>
      <c r="F27" s="10">
        <f t="shared" si="0"/>
        <v>-5.9864938857455741</v>
      </c>
      <c r="G27" s="1"/>
      <c r="H27" s="1"/>
      <c r="I27" s="1"/>
    </row>
    <row r="28" spans="1:9" x14ac:dyDescent="0.25">
      <c r="A28" s="11" t="s">
        <v>62</v>
      </c>
      <c r="B28" s="26">
        <v>113997</v>
      </c>
      <c r="C28" s="26">
        <v>95282</v>
      </c>
      <c r="D28" s="26">
        <v>245031</v>
      </c>
      <c r="E28" s="26">
        <v>246712</v>
      </c>
      <c r="F28" s="13">
        <f t="shared" si="0"/>
        <v>0.68603564446947018</v>
      </c>
      <c r="G28" s="1"/>
      <c r="H28" s="1"/>
      <c r="I28" s="1"/>
    </row>
    <row r="29" spans="1:9" x14ac:dyDescent="0.25">
      <c r="A29" s="8" t="s">
        <v>63</v>
      </c>
      <c r="B29" s="25">
        <v>5286</v>
      </c>
      <c r="C29" s="25">
        <v>5331</v>
      </c>
      <c r="D29" s="25">
        <v>13941</v>
      </c>
      <c r="E29" s="25">
        <v>13940</v>
      </c>
      <c r="F29" s="10">
        <f t="shared" si="0"/>
        <v>-7.173086579157939E-3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16642</v>
      </c>
      <c r="C31" s="25">
        <v>13110</v>
      </c>
      <c r="D31" s="25">
        <v>52885</v>
      </c>
      <c r="E31" s="25">
        <v>41906</v>
      </c>
      <c r="F31" s="10">
        <f t="shared" si="0"/>
        <v>-20.760139926255079</v>
      </c>
      <c r="G31" s="1"/>
      <c r="H31" s="1"/>
      <c r="I31" s="1"/>
    </row>
    <row r="32" spans="1:9" x14ac:dyDescent="0.25">
      <c r="A32" s="11" t="s">
        <v>66</v>
      </c>
      <c r="B32" s="26">
        <v>21850</v>
      </c>
      <c r="C32" s="26">
        <v>28342</v>
      </c>
      <c r="D32" s="26">
        <v>64633</v>
      </c>
      <c r="E32" s="26">
        <v>68690</v>
      </c>
      <c r="F32" s="13">
        <f t="shared" si="0"/>
        <v>6.2769792520848426</v>
      </c>
      <c r="G32" s="1"/>
      <c r="H32" s="1"/>
      <c r="I32" s="1"/>
    </row>
    <row r="33" spans="1:9" x14ac:dyDescent="0.25">
      <c r="A33" s="8" t="s">
        <v>67</v>
      </c>
      <c r="B33" s="25">
        <v>36164</v>
      </c>
      <c r="C33" s="25">
        <v>26132</v>
      </c>
      <c r="D33" s="25">
        <v>99284</v>
      </c>
      <c r="E33" s="25">
        <v>90539</v>
      </c>
      <c r="F33" s="10">
        <f t="shared" si="0"/>
        <v>-8.8080657507755546</v>
      </c>
      <c r="G33" s="1"/>
      <c r="H33" s="1"/>
      <c r="I33" s="1"/>
    </row>
    <row r="34" spans="1:9" x14ac:dyDescent="0.25">
      <c r="A34" s="11" t="s">
        <v>68</v>
      </c>
      <c r="B34" s="26">
        <v>742</v>
      </c>
      <c r="C34" s="26">
        <v>1242</v>
      </c>
      <c r="D34" s="26">
        <v>1491</v>
      </c>
      <c r="E34" s="26">
        <v>2454</v>
      </c>
      <c r="F34" s="13">
        <f t="shared" si="0"/>
        <v>64.587525150905435</v>
      </c>
      <c r="G34" s="1"/>
      <c r="H34" s="1"/>
      <c r="I34" s="1"/>
    </row>
    <row r="35" spans="1:9" x14ac:dyDescent="0.25">
      <c r="A35" s="14" t="s">
        <v>69</v>
      </c>
      <c r="B35" s="15">
        <f>SUM(B7:B34)</f>
        <v>828490</v>
      </c>
      <c r="C35" s="15">
        <f t="shared" ref="C35:E35" si="1">SUM(C7:C34)</f>
        <v>938079</v>
      </c>
      <c r="D35" s="15">
        <f t="shared" si="1"/>
        <v>2341908</v>
      </c>
      <c r="E35" s="15">
        <f t="shared" si="1"/>
        <v>2498001</v>
      </c>
      <c r="F35" s="16">
        <f t="shared" si="0"/>
        <v>6.6652063189501831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55678</v>
      </c>
      <c r="C38" s="41">
        <f>D7</f>
        <v>14644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816419</v>
      </c>
      <c r="G38" s="42">
        <f>LOOKUP(E38,$A$38:$A$65,$C$38:$C$65)</f>
        <v>750663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13568</v>
      </c>
      <c r="C39" s="41">
        <f t="shared" ref="C39:C65" si="5">D8</f>
        <v>12014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505789</v>
      </c>
      <c r="G39" s="42">
        <f t="shared" ref="G39:G65" si="8">LOOKUP(E39,$A$38:$A$65,$C$38:$C$65)</f>
        <v>470678</v>
      </c>
    </row>
    <row r="40" spans="1:9" x14ac:dyDescent="0.25">
      <c r="A40" s="42" t="str">
        <f t="shared" si="3"/>
        <v>ALMERIA</v>
      </c>
      <c r="B40" s="41">
        <f t="shared" si="4"/>
        <v>24771</v>
      </c>
      <c r="C40" s="41">
        <f t="shared" si="5"/>
        <v>25612</v>
      </c>
      <c r="D40" s="41">
        <f t="shared" si="6"/>
        <v>12</v>
      </c>
      <c r="E40" s="42" t="str">
        <f t="shared" si="2"/>
        <v>BARCELONA</v>
      </c>
      <c r="F40" s="42">
        <f t="shared" si="7"/>
        <v>249963</v>
      </c>
      <c r="G40" s="42">
        <f t="shared" si="8"/>
        <v>220295</v>
      </c>
    </row>
    <row r="41" spans="1:9" x14ac:dyDescent="0.25">
      <c r="A41" s="42" t="str">
        <f t="shared" si="3"/>
        <v>AVILES</v>
      </c>
      <c r="B41" s="41">
        <f t="shared" si="4"/>
        <v>10685</v>
      </c>
      <c r="C41" s="41">
        <f t="shared" si="5"/>
        <v>14095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246712</v>
      </c>
      <c r="G41" s="42">
        <f t="shared" si="8"/>
        <v>245031</v>
      </c>
    </row>
    <row r="42" spans="1:9" x14ac:dyDescent="0.25">
      <c r="A42" s="42" t="str">
        <f t="shared" si="3"/>
        <v>BAHIA DE ALGECIRAS</v>
      </c>
      <c r="B42" s="41">
        <f t="shared" si="4"/>
        <v>816419</v>
      </c>
      <c r="C42" s="41">
        <f t="shared" si="5"/>
        <v>750663</v>
      </c>
      <c r="D42" s="41">
        <f t="shared" si="6"/>
        <v>1</v>
      </c>
      <c r="E42" s="42" t="str">
        <f t="shared" si="2"/>
        <v>CEUTA</v>
      </c>
      <c r="F42" s="42">
        <f t="shared" si="7"/>
        <v>134568</v>
      </c>
      <c r="G42" s="42">
        <f t="shared" si="8"/>
        <v>116229</v>
      </c>
    </row>
    <row r="43" spans="1:9" x14ac:dyDescent="0.25">
      <c r="A43" s="42" t="str">
        <f t="shared" si="3"/>
        <v>BAHIA DE CADIZ</v>
      </c>
      <c r="B43" s="41">
        <f t="shared" si="4"/>
        <v>15398</v>
      </c>
      <c r="C43" s="41">
        <f t="shared" si="5"/>
        <v>17067</v>
      </c>
      <c r="D43" s="41">
        <f t="shared" si="6"/>
        <v>16</v>
      </c>
      <c r="E43" s="42" t="str">
        <f t="shared" si="2"/>
        <v>VIGO</v>
      </c>
      <c r="F43" s="42">
        <f t="shared" si="7"/>
        <v>90539</v>
      </c>
      <c r="G43" s="42">
        <f t="shared" si="8"/>
        <v>99284</v>
      </c>
    </row>
    <row r="44" spans="1:9" x14ac:dyDescent="0.25">
      <c r="A44" s="42" t="str">
        <f t="shared" si="3"/>
        <v>BALEARES</v>
      </c>
      <c r="B44" s="41">
        <f t="shared" si="4"/>
        <v>7666</v>
      </c>
      <c r="C44" s="41">
        <f t="shared" si="5"/>
        <v>7479</v>
      </c>
      <c r="D44" s="41">
        <f t="shared" si="6"/>
        <v>23</v>
      </c>
      <c r="E44" s="42" t="str">
        <f t="shared" si="2"/>
        <v>VALENCIA</v>
      </c>
      <c r="F44" s="42">
        <f t="shared" si="7"/>
        <v>68690</v>
      </c>
      <c r="G44" s="42">
        <f t="shared" si="8"/>
        <v>64633</v>
      </c>
    </row>
    <row r="45" spans="1:9" x14ac:dyDescent="0.25">
      <c r="A45" s="42" t="str">
        <f t="shared" si="3"/>
        <v>BARCELONA</v>
      </c>
      <c r="B45" s="41">
        <f t="shared" si="4"/>
        <v>249963</v>
      </c>
      <c r="C45" s="41">
        <f t="shared" si="5"/>
        <v>220295</v>
      </c>
      <c r="D45" s="41">
        <f t="shared" si="6"/>
        <v>3</v>
      </c>
      <c r="E45" s="42" t="str">
        <f t="shared" si="2"/>
        <v>GIJON</v>
      </c>
      <c r="F45" s="42">
        <f t="shared" si="7"/>
        <v>61718</v>
      </c>
      <c r="G45" s="42">
        <f t="shared" si="8"/>
        <v>56215</v>
      </c>
    </row>
    <row r="46" spans="1:9" x14ac:dyDescent="0.25">
      <c r="A46" s="42" t="str">
        <f t="shared" si="3"/>
        <v>BILBAO</v>
      </c>
      <c r="B46" s="41">
        <f t="shared" si="4"/>
        <v>33265</v>
      </c>
      <c r="C46" s="41">
        <f t="shared" si="5"/>
        <v>32405</v>
      </c>
      <c r="D46" s="41">
        <f t="shared" si="6"/>
        <v>11</v>
      </c>
      <c r="E46" s="42" t="str">
        <f t="shared" si="2"/>
        <v>A CORUÑA</v>
      </c>
      <c r="F46" s="42">
        <f t="shared" si="7"/>
        <v>55678</v>
      </c>
      <c r="G46" s="42">
        <f t="shared" si="8"/>
        <v>14644</v>
      </c>
    </row>
    <row r="47" spans="1:9" x14ac:dyDescent="0.25">
      <c r="A47" s="42" t="str">
        <f t="shared" si="3"/>
        <v>CARTAGENA</v>
      </c>
      <c r="B47" s="41">
        <f t="shared" si="4"/>
        <v>20060</v>
      </c>
      <c r="C47" s="41">
        <f t="shared" si="5"/>
        <v>30636</v>
      </c>
      <c r="D47" s="41">
        <f t="shared" si="6"/>
        <v>14</v>
      </c>
      <c r="E47" s="42" t="str">
        <f t="shared" si="2"/>
        <v>TARRAGONA</v>
      </c>
      <c r="F47" s="42">
        <f t="shared" si="7"/>
        <v>41906</v>
      </c>
      <c r="G47" s="42">
        <f t="shared" si="8"/>
        <v>52885</v>
      </c>
    </row>
    <row r="48" spans="1:9" x14ac:dyDescent="0.25">
      <c r="A48" s="42" t="str">
        <f t="shared" si="3"/>
        <v>CASTELLON</v>
      </c>
      <c r="B48" s="41">
        <f t="shared" si="4"/>
        <v>11985</v>
      </c>
      <c r="C48" s="41">
        <f t="shared" si="5"/>
        <v>8816</v>
      </c>
      <c r="D48" s="41">
        <f t="shared" si="6"/>
        <v>20</v>
      </c>
      <c r="E48" s="42" t="str">
        <f t="shared" si="2"/>
        <v>BILBAO</v>
      </c>
      <c r="F48" s="42">
        <f t="shared" si="7"/>
        <v>33265</v>
      </c>
      <c r="G48" s="42">
        <f t="shared" si="8"/>
        <v>32405</v>
      </c>
    </row>
    <row r="49" spans="1:7" x14ac:dyDescent="0.25">
      <c r="A49" s="42" t="str">
        <f t="shared" si="3"/>
        <v>CEUTA</v>
      </c>
      <c r="B49" s="41">
        <f t="shared" si="4"/>
        <v>134568</v>
      </c>
      <c r="C49" s="41">
        <f t="shared" si="5"/>
        <v>116229</v>
      </c>
      <c r="D49" s="41">
        <f t="shared" si="6"/>
        <v>5</v>
      </c>
      <c r="E49" s="42" t="str">
        <f t="shared" si="2"/>
        <v>ALMERIA</v>
      </c>
      <c r="F49" s="42">
        <f t="shared" si="7"/>
        <v>24771</v>
      </c>
      <c r="G49" s="42">
        <f t="shared" si="8"/>
        <v>25612</v>
      </c>
    </row>
    <row r="50" spans="1:7" x14ac:dyDescent="0.25">
      <c r="A50" s="42" t="str">
        <f t="shared" si="3"/>
        <v>FERROL-SAN CIBRAO</v>
      </c>
      <c r="B50" s="41">
        <f t="shared" si="4"/>
        <v>5964</v>
      </c>
      <c r="C50" s="41">
        <f t="shared" si="5"/>
        <v>2738</v>
      </c>
      <c r="D50" s="41">
        <f t="shared" si="6"/>
        <v>24</v>
      </c>
      <c r="E50" s="42" t="str">
        <f t="shared" si="2"/>
        <v>HUELVA</v>
      </c>
      <c r="F50" s="42">
        <f t="shared" si="7"/>
        <v>22812</v>
      </c>
      <c r="G50" s="42">
        <f t="shared" si="8"/>
        <v>27945</v>
      </c>
    </row>
    <row r="51" spans="1:7" x14ac:dyDescent="0.25">
      <c r="A51" s="42" t="str">
        <f t="shared" si="3"/>
        <v>GIJON</v>
      </c>
      <c r="B51" s="41">
        <f t="shared" si="4"/>
        <v>61718</v>
      </c>
      <c r="C51" s="41">
        <f t="shared" si="5"/>
        <v>56215</v>
      </c>
      <c r="D51" s="41">
        <f t="shared" si="6"/>
        <v>8</v>
      </c>
      <c r="E51" s="42" t="str">
        <f t="shared" si="2"/>
        <v>CARTAGENA</v>
      </c>
      <c r="F51" s="42">
        <f t="shared" si="7"/>
        <v>20060</v>
      </c>
      <c r="G51" s="42">
        <f t="shared" si="8"/>
        <v>30636</v>
      </c>
    </row>
    <row r="52" spans="1:7" x14ac:dyDescent="0.25">
      <c r="A52" s="42" t="str">
        <f t="shared" si="3"/>
        <v>HUELVA</v>
      </c>
      <c r="B52" s="41">
        <f t="shared" si="4"/>
        <v>22812</v>
      </c>
      <c r="C52" s="41">
        <f t="shared" si="5"/>
        <v>27945</v>
      </c>
      <c r="D52" s="41">
        <f t="shared" si="6"/>
        <v>13</v>
      </c>
      <c r="E52" s="42" t="str">
        <f t="shared" si="2"/>
        <v>MARIN Y RIA DE PONTEVEDRA</v>
      </c>
      <c r="F52" s="42">
        <f t="shared" si="7"/>
        <v>15495</v>
      </c>
      <c r="G52" s="42">
        <f t="shared" si="8"/>
        <v>16808</v>
      </c>
    </row>
    <row r="53" spans="1:7" x14ac:dyDescent="0.25">
      <c r="A53" s="42" t="str">
        <f t="shared" si="3"/>
        <v>LAS PALMAS</v>
      </c>
      <c r="B53" s="41">
        <f t="shared" si="4"/>
        <v>505789</v>
      </c>
      <c r="C53" s="41">
        <f t="shared" si="5"/>
        <v>470678</v>
      </c>
      <c r="D53" s="41">
        <f t="shared" si="6"/>
        <v>2</v>
      </c>
      <c r="E53" s="42" t="str">
        <f t="shared" si="2"/>
        <v>BAHIA DE CADIZ</v>
      </c>
      <c r="F53" s="42">
        <f t="shared" si="7"/>
        <v>15398</v>
      </c>
      <c r="G53" s="42">
        <f t="shared" si="8"/>
        <v>17067</v>
      </c>
    </row>
    <row r="54" spans="1:7" x14ac:dyDescent="0.25">
      <c r="A54" s="42" t="str">
        <f t="shared" si="3"/>
        <v>MALAGA</v>
      </c>
      <c r="B54" s="41">
        <f t="shared" si="4"/>
        <v>14364</v>
      </c>
      <c r="C54" s="41">
        <f t="shared" si="5"/>
        <v>15451</v>
      </c>
      <c r="D54" s="41">
        <f t="shared" si="6"/>
        <v>17</v>
      </c>
      <c r="E54" s="42" t="str">
        <f t="shared" si="2"/>
        <v>MALAGA</v>
      </c>
      <c r="F54" s="42">
        <f t="shared" si="7"/>
        <v>14364</v>
      </c>
      <c r="G54" s="42">
        <f t="shared" si="8"/>
        <v>15451</v>
      </c>
    </row>
    <row r="55" spans="1:7" x14ac:dyDescent="0.25">
      <c r="A55" s="42" t="str">
        <f t="shared" si="3"/>
        <v>MARIN Y RIA DE PONTEVEDRA</v>
      </c>
      <c r="B55" s="41">
        <f t="shared" si="4"/>
        <v>15495</v>
      </c>
      <c r="C55" s="41">
        <f t="shared" si="5"/>
        <v>16808</v>
      </c>
      <c r="D55" s="41">
        <f t="shared" si="6"/>
        <v>15</v>
      </c>
      <c r="E55" s="42" t="str">
        <f t="shared" si="2"/>
        <v>SANTANDER</v>
      </c>
      <c r="F55" s="42">
        <f t="shared" ref="F55:F65" si="9">LOOKUP(E55,$A$38:$A$65,$B$38:$B$65)</f>
        <v>13940</v>
      </c>
      <c r="G55" s="42">
        <f t="shared" si="8"/>
        <v>13941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9741</v>
      </c>
      <c r="D56" s="41">
        <f t="shared" si="6"/>
        <v>28</v>
      </c>
      <c r="E56" s="42" t="str">
        <f t="shared" si="2"/>
        <v>ALICANTE</v>
      </c>
      <c r="F56" s="42">
        <f t="shared" si="9"/>
        <v>13568</v>
      </c>
      <c r="G56" s="42">
        <f t="shared" si="8"/>
        <v>12014</v>
      </c>
    </row>
    <row r="57" spans="1:7" x14ac:dyDescent="0.25">
      <c r="A57" s="42" t="str">
        <f t="shared" si="3"/>
        <v>MOTRIL</v>
      </c>
      <c r="B57" s="41">
        <f t="shared" si="4"/>
        <v>3290</v>
      </c>
      <c r="C57" s="41">
        <f t="shared" si="5"/>
        <v>4154</v>
      </c>
      <c r="D57" s="41">
        <f t="shared" si="6"/>
        <v>25</v>
      </c>
      <c r="E57" s="42" t="str">
        <f t="shared" si="2"/>
        <v>CASTELLON</v>
      </c>
      <c r="F57" s="42">
        <f t="shared" si="9"/>
        <v>11985</v>
      </c>
      <c r="G57" s="42">
        <f t="shared" si="8"/>
        <v>8816</v>
      </c>
    </row>
    <row r="58" spans="1:7" x14ac:dyDescent="0.25">
      <c r="A58" s="42" t="str">
        <f t="shared" si="3"/>
        <v>PASAIA</v>
      </c>
      <c r="B58" s="41">
        <f t="shared" si="4"/>
        <v>10302</v>
      </c>
      <c r="C58" s="41">
        <f t="shared" si="5"/>
        <v>10958</v>
      </c>
      <c r="D58" s="41">
        <f t="shared" si="6"/>
        <v>22</v>
      </c>
      <c r="E58" s="42" t="str">
        <f t="shared" si="2"/>
        <v>AVILES</v>
      </c>
      <c r="F58" s="42">
        <f t="shared" si="9"/>
        <v>10685</v>
      </c>
      <c r="G58" s="42">
        <f t="shared" si="8"/>
        <v>14095</v>
      </c>
    </row>
    <row r="59" spans="1:7" x14ac:dyDescent="0.25">
      <c r="A59" s="42" t="str">
        <f t="shared" si="3"/>
        <v>SANTA CRUZ DE TENERIFE</v>
      </c>
      <c r="B59" s="41">
        <f t="shared" si="4"/>
        <v>246712</v>
      </c>
      <c r="C59" s="41">
        <f t="shared" si="5"/>
        <v>245031</v>
      </c>
      <c r="D59" s="41">
        <f t="shared" si="6"/>
        <v>4</v>
      </c>
      <c r="E59" s="42" t="str">
        <f t="shared" si="2"/>
        <v>PASAIA</v>
      </c>
      <c r="F59" s="42">
        <f t="shared" si="9"/>
        <v>10302</v>
      </c>
      <c r="G59" s="42">
        <f t="shared" si="8"/>
        <v>10958</v>
      </c>
    </row>
    <row r="60" spans="1:7" x14ac:dyDescent="0.25">
      <c r="A60" s="42" t="str">
        <f t="shared" si="3"/>
        <v>SANTANDER</v>
      </c>
      <c r="B60" s="41">
        <f t="shared" si="4"/>
        <v>13940</v>
      </c>
      <c r="C60" s="41">
        <f t="shared" si="5"/>
        <v>13941</v>
      </c>
      <c r="D60" s="41">
        <f t="shared" si="6"/>
        <v>18</v>
      </c>
      <c r="E60" s="42" t="str">
        <f t="shared" si="2"/>
        <v>BALEARES</v>
      </c>
      <c r="F60" s="42">
        <f t="shared" si="9"/>
        <v>7666</v>
      </c>
      <c r="G60" s="42">
        <f t="shared" si="8"/>
        <v>7479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5964</v>
      </c>
      <c r="G61" s="42">
        <f t="shared" si="8"/>
        <v>2738</v>
      </c>
    </row>
    <row r="62" spans="1:7" x14ac:dyDescent="0.25">
      <c r="A62" s="42" t="str">
        <f t="shared" si="3"/>
        <v>TARRAGONA</v>
      </c>
      <c r="B62" s="41">
        <f t="shared" si="4"/>
        <v>41906</v>
      </c>
      <c r="C62" s="41">
        <f t="shared" si="5"/>
        <v>52885</v>
      </c>
      <c r="D62" s="41">
        <f t="shared" si="6"/>
        <v>10</v>
      </c>
      <c r="E62" s="42" t="str">
        <f t="shared" si="2"/>
        <v>MOTRIL</v>
      </c>
      <c r="F62" s="42">
        <f t="shared" si="9"/>
        <v>3290</v>
      </c>
      <c r="G62" s="42">
        <f t="shared" si="8"/>
        <v>4154</v>
      </c>
    </row>
    <row r="63" spans="1:7" x14ac:dyDescent="0.25">
      <c r="A63" s="42" t="str">
        <f t="shared" si="3"/>
        <v>VALENCIA</v>
      </c>
      <c r="B63" s="41">
        <f t="shared" si="4"/>
        <v>68690</v>
      </c>
      <c r="C63" s="41">
        <f t="shared" si="5"/>
        <v>64633</v>
      </c>
      <c r="D63" s="41">
        <f t="shared" si="6"/>
        <v>7</v>
      </c>
      <c r="E63" s="42" t="str">
        <f t="shared" si="2"/>
        <v>VILAGARCIA</v>
      </c>
      <c r="F63" s="42">
        <f t="shared" si="9"/>
        <v>2454</v>
      </c>
      <c r="G63" s="42">
        <f t="shared" si="8"/>
        <v>1491</v>
      </c>
    </row>
    <row r="64" spans="1:7" x14ac:dyDescent="0.25">
      <c r="A64" s="42" t="str">
        <f t="shared" si="3"/>
        <v>VIGO</v>
      </c>
      <c r="B64" s="41">
        <f t="shared" si="4"/>
        <v>90539</v>
      </c>
      <c r="C64" s="41">
        <f t="shared" si="5"/>
        <v>99284</v>
      </c>
      <c r="D64" s="41">
        <f t="shared" si="6"/>
        <v>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2454</v>
      </c>
      <c r="C65" s="41">
        <f t="shared" si="5"/>
        <v>1491</v>
      </c>
      <c r="D65" s="41">
        <f t="shared" si="6"/>
        <v>26</v>
      </c>
      <c r="E65" s="42" t="str">
        <f t="shared" si="2"/>
        <v>MELILLA</v>
      </c>
      <c r="F65" s="42">
        <f t="shared" si="9"/>
        <v>0</v>
      </c>
      <c r="G65" s="42">
        <f t="shared" si="8"/>
        <v>9741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0</v>
      </c>
      <c r="E10" s="28">
        <v>1978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7">
        <v>2944603</v>
      </c>
      <c r="C11" s="27">
        <v>3463914</v>
      </c>
      <c r="D11" s="27">
        <v>7612184</v>
      </c>
      <c r="E11" s="27">
        <v>9258387</v>
      </c>
      <c r="F11" s="10">
        <f t="shared" si="0"/>
        <v>21.625896063468772</v>
      </c>
      <c r="G11" s="1"/>
      <c r="H11" s="1"/>
      <c r="I11" s="1"/>
    </row>
    <row r="12" spans="1:12" x14ac:dyDescent="0.25">
      <c r="A12" s="11" t="s">
        <v>46</v>
      </c>
      <c r="B12" s="28">
        <v>19710</v>
      </c>
      <c r="C12" s="28">
        <v>206048</v>
      </c>
      <c r="D12" s="28">
        <v>46486</v>
      </c>
      <c r="E12" s="28">
        <v>307576</v>
      </c>
      <c r="F12" s="13">
        <f t="shared" si="0"/>
        <v>561.65297078690355</v>
      </c>
      <c r="G12" s="1"/>
      <c r="H12" s="1"/>
      <c r="I12" s="1"/>
    </row>
    <row r="13" spans="1:12" x14ac:dyDescent="0.25">
      <c r="A13" s="8" t="s">
        <v>47</v>
      </c>
      <c r="B13" s="27">
        <v>2530</v>
      </c>
      <c r="C13" s="27">
        <v>877</v>
      </c>
      <c r="D13" s="27">
        <v>5983</v>
      </c>
      <c r="E13" s="27">
        <v>4229</v>
      </c>
      <c r="F13" s="10">
        <f t="shared" si="0"/>
        <v>-29.316396456627103</v>
      </c>
      <c r="G13" s="1"/>
      <c r="H13" s="1"/>
      <c r="I13" s="1"/>
    </row>
    <row r="14" spans="1:12" x14ac:dyDescent="0.25">
      <c r="A14" s="11" t="s">
        <v>48</v>
      </c>
      <c r="B14" s="28">
        <v>916536</v>
      </c>
      <c r="C14" s="28">
        <v>1082262</v>
      </c>
      <c r="D14" s="28">
        <v>2385113</v>
      </c>
      <c r="E14" s="28">
        <v>3020966</v>
      </c>
      <c r="F14" s="13">
        <f t="shared" si="0"/>
        <v>26.659240044392021</v>
      </c>
      <c r="G14" s="1"/>
      <c r="H14" s="1"/>
      <c r="I14" s="1"/>
    </row>
    <row r="15" spans="1:12" x14ac:dyDescent="0.25">
      <c r="A15" s="8" t="s">
        <v>49</v>
      </c>
      <c r="B15" s="27">
        <v>121707</v>
      </c>
      <c r="C15" s="27">
        <v>42860</v>
      </c>
      <c r="D15" s="27">
        <v>302718</v>
      </c>
      <c r="E15" s="27">
        <v>182128</v>
      </c>
      <c r="F15" s="10">
        <f t="shared" si="0"/>
        <v>-39.835754728823524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0</v>
      </c>
      <c r="E16" s="2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796</v>
      </c>
      <c r="D17" s="27">
        <v>94</v>
      </c>
      <c r="E17" s="27">
        <v>1039</v>
      </c>
      <c r="F17" s="10">
        <f t="shared" si="0"/>
        <v>1005.3191489361702</v>
      </c>
      <c r="G17" s="1"/>
      <c r="H17" s="1"/>
      <c r="I17" s="1"/>
    </row>
    <row r="18" spans="1:9" x14ac:dyDescent="0.25">
      <c r="A18" s="11" t="s">
        <v>52</v>
      </c>
      <c r="B18" s="28">
        <v>9121</v>
      </c>
      <c r="C18" s="28">
        <v>54833</v>
      </c>
      <c r="D18" s="28">
        <v>115145</v>
      </c>
      <c r="E18" s="28">
        <v>196933</v>
      </c>
      <c r="F18" s="13">
        <f t="shared" si="0"/>
        <v>71.030439880151107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13966</v>
      </c>
      <c r="C20" s="28">
        <v>10214</v>
      </c>
      <c r="D20" s="28">
        <v>46318</v>
      </c>
      <c r="E20" s="28">
        <v>37250</v>
      </c>
      <c r="F20" s="13">
        <f t="shared" si="0"/>
        <v>-19.577701973314916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859149</v>
      </c>
      <c r="C22" s="28">
        <v>878513</v>
      </c>
      <c r="D22" s="28">
        <v>2323791</v>
      </c>
      <c r="E22" s="28">
        <v>2466929</v>
      </c>
      <c r="F22" s="13">
        <f t="shared" si="0"/>
        <v>6.1596761498775123</v>
      </c>
      <c r="G22" s="1"/>
      <c r="H22" s="1"/>
      <c r="I22" s="1"/>
    </row>
    <row r="23" spans="1:9" x14ac:dyDescent="0.25">
      <c r="A23" s="8" t="s">
        <v>57</v>
      </c>
      <c r="B23" s="27">
        <v>139316</v>
      </c>
      <c r="C23" s="27">
        <v>85191</v>
      </c>
      <c r="D23" s="27">
        <v>543841</v>
      </c>
      <c r="E23" s="27">
        <v>386223</v>
      </c>
      <c r="F23" s="10">
        <f t="shared" si="0"/>
        <v>-28.982368008296547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2</v>
      </c>
      <c r="E26" s="28">
        <v>7</v>
      </c>
      <c r="F26" s="13">
        <f t="shared" si="0"/>
        <v>250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30233</v>
      </c>
      <c r="C28" s="28">
        <v>32153</v>
      </c>
      <c r="D28" s="28">
        <v>79012</v>
      </c>
      <c r="E28" s="28">
        <v>112221</v>
      </c>
      <c r="F28" s="13">
        <f t="shared" si="0"/>
        <v>42.030324507669718</v>
      </c>
      <c r="G28" s="1"/>
      <c r="H28" s="1"/>
      <c r="I28" s="1"/>
    </row>
    <row r="29" spans="1:9" x14ac:dyDescent="0.25">
      <c r="A29" s="8" t="s">
        <v>63</v>
      </c>
      <c r="B29" s="27">
        <v>696</v>
      </c>
      <c r="C29" s="27">
        <v>600</v>
      </c>
      <c r="D29" s="27">
        <v>2436</v>
      </c>
      <c r="E29" s="27">
        <v>1678</v>
      </c>
      <c r="F29" s="10">
        <f t="shared" si="0"/>
        <v>-31.116584564860432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120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207033</v>
      </c>
      <c r="C31" s="27">
        <v>232572</v>
      </c>
      <c r="D31" s="27">
        <v>687007</v>
      </c>
      <c r="E31" s="27">
        <v>956786</v>
      </c>
      <c r="F31" s="10">
        <f t="shared" si="0"/>
        <v>39.268741075418433</v>
      </c>
      <c r="G31" s="1"/>
      <c r="H31" s="1"/>
      <c r="I31" s="1"/>
    </row>
    <row r="32" spans="1:9" x14ac:dyDescent="0.25">
      <c r="A32" s="11" t="s">
        <v>66</v>
      </c>
      <c r="B32" s="28">
        <v>788611</v>
      </c>
      <c r="C32" s="28">
        <v>1216884</v>
      </c>
      <c r="D32" s="28">
        <v>2555914</v>
      </c>
      <c r="E32" s="28">
        <v>3319397</v>
      </c>
      <c r="F32" s="13">
        <f t="shared" si="0"/>
        <v>29.871231974158746</v>
      </c>
      <c r="G32" s="1"/>
      <c r="H32" s="1"/>
      <c r="I32" s="1"/>
    </row>
    <row r="33" spans="1:9" x14ac:dyDescent="0.25">
      <c r="A33" s="8" t="s">
        <v>67</v>
      </c>
      <c r="B33" s="27">
        <v>7564</v>
      </c>
      <c r="C33" s="27">
        <v>11190</v>
      </c>
      <c r="D33" s="27">
        <v>18869</v>
      </c>
      <c r="E33" s="27">
        <v>29331</v>
      </c>
      <c r="F33" s="10">
        <f t="shared" si="0"/>
        <v>55.445439609942241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10003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6060775</v>
      </c>
      <c r="C35" s="15">
        <f t="shared" ref="C35:E35" si="1">SUM(C7:C34)</f>
        <v>7319027</v>
      </c>
      <c r="D35" s="15">
        <f t="shared" si="1"/>
        <v>16724913</v>
      </c>
      <c r="E35" s="15">
        <f t="shared" si="1"/>
        <v>20293181</v>
      </c>
      <c r="F35" s="16">
        <f t="shared" si="0"/>
        <v>21.335046705474639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9258387</v>
      </c>
      <c r="G38" s="42">
        <f>LOOKUP(E38,$A$38:$A$65,$C$38:$C$65)</f>
        <v>7612184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3319397</v>
      </c>
      <c r="G39" s="42">
        <f t="shared" ref="G39:G65" si="8">LOOKUP(E39,$A$38:$A$65,$C$38:$C$65)</f>
        <v>2555914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3020966</v>
      </c>
      <c r="G40" s="42">
        <f t="shared" si="8"/>
        <v>2385113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0</v>
      </c>
      <c r="D41" s="41">
        <f t="shared" si="6"/>
        <v>15</v>
      </c>
      <c r="E41" s="42" t="str">
        <f t="shared" si="2"/>
        <v>LAS PALMAS</v>
      </c>
      <c r="F41" s="42">
        <f t="shared" si="7"/>
        <v>2466929</v>
      </c>
      <c r="G41" s="42">
        <f t="shared" si="8"/>
        <v>2323791</v>
      </c>
    </row>
    <row r="42" spans="1:9" x14ac:dyDescent="0.25">
      <c r="A42" s="42" t="str">
        <f t="shared" si="3"/>
        <v>BAHIA DE ALGECIRAS</v>
      </c>
      <c r="B42" s="41">
        <f t="shared" si="4"/>
        <v>9258387</v>
      </c>
      <c r="C42" s="41">
        <f t="shared" si="5"/>
        <v>7612184</v>
      </c>
      <c r="D42" s="41">
        <f t="shared" si="6"/>
        <v>1</v>
      </c>
      <c r="E42" s="42" t="str">
        <f t="shared" si="2"/>
        <v>TARRAGONA</v>
      </c>
      <c r="F42" s="42">
        <f t="shared" si="7"/>
        <v>956786</v>
      </c>
      <c r="G42" s="42">
        <f t="shared" si="8"/>
        <v>687007</v>
      </c>
    </row>
    <row r="43" spans="1:9" x14ac:dyDescent="0.25">
      <c r="A43" s="42" t="str">
        <f t="shared" si="3"/>
        <v>BAHIA DE CADIZ</v>
      </c>
      <c r="B43" s="41">
        <f t="shared" si="4"/>
        <v>307576</v>
      </c>
      <c r="C43" s="41">
        <f t="shared" si="5"/>
        <v>46486</v>
      </c>
      <c r="D43" s="41">
        <f t="shared" si="6"/>
        <v>7</v>
      </c>
      <c r="E43" s="42" t="str">
        <f t="shared" si="2"/>
        <v>MALAGA</v>
      </c>
      <c r="F43" s="42">
        <f t="shared" si="7"/>
        <v>386223</v>
      </c>
      <c r="G43" s="42">
        <f t="shared" si="8"/>
        <v>543841</v>
      </c>
    </row>
    <row r="44" spans="1:9" x14ac:dyDescent="0.25">
      <c r="A44" s="42" t="str">
        <f t="shared" si="3"/>
        <v>BALEARES</v>
      </c>
      <c r="B44" s="41">
        <f t="shared" si="4"/>
        <v>4229</v>
      </c>
      <c r="C44" s="41">
        <f t="shared" si="5"/>
        <v>5983</v>
      </c>
      <c r="D44" s="41">
        <f t="shared" si="6"/>
        <v>14</v>
      </c>
      <c r="E44" s="42" t="str">
        <f t="shared" si="2"/>
        <v>BAHIA DE CADIZ</v>
      </c>
      <c r="F44" s="42">
        <f t="shared" si="7"/>
        <v>307576</v>
      </c>
      <c r="G44" s="42">
        <f t="shared" si="8"/>
        <v>46486</v>
      </c>
    </row>
    <row r="45" spans="1:9" x14ac:dyDescent="0.25">
      <c r="A45" s="42" t="str">
        <f t="shared" si="3"/>
        <v>BARCELONA</v>
      </c>
      <c r="B45" s="41">
        <f t="shared" si="4"/>
        <v>3020966</v>
      </c>
      <c r="C45" s="41">
        <f t="shared" si="5"/>
        <v>2385113</v>
      </c>
      <c r="D45" s="41">
        <f t="shared" si="6"/>
        <v>3</v>
      </c>
      <c r="E45" s="42" t="str">
        <f t="shared" si="2"/>
        <v>CEUTA</v>
      </c>
      <c r="F45" s="42">
        <f t="shared" si="7"/>
        <v>196933</v>
      </c>
      <c r="G45" s="42">
        <f t="shared" si="8"/>
        <v>115145</v>
      </c>
    </row>
    <row r="46" spans="1:9" x14ac:dyDescent="0.25">
      <c r="A46" s="42" t="str">
        <f t="shared" si="3"/>
        <v>BILBAO</v>
      </c>
      <c r="B46" s="41">
        <f t="shared" si="4"/>
        <v>182128</v>
      </c>
      <c r="C46" s="41">
        <f t="shared" si="5"/>
        <v>302718</v>
      </c>
      <c r="D46" s="41">
        <f t="shared" si="6"/>
        <v>9</v>
      </c>
      <c r="E46" s="42" t="str">
        <f t="shared" si="2"/>
        <v>BILBAO</v>
      </c>
      <c r="F46" s="42">
        <f t="shared" si="7"/>
        <v>182128</v>
      </c>
      <c r="G46" s="42">
        <f t="shared" si="8"/>
        <v>302718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 CRUZ DE TENERIFE</v>
      </c>
      <c r="F47" s="42">
        <f t="shared" si="7"/>
        <v>112221</v>
      </c>
      <c r="G47" s="42">
        <f t="shared" si="8"/>
        <v>79012</v>
      </c>
    </row>
    <row r="48" spans="1:9" x14ac:dyDescent="0.25">
      <c r="A48" s="42" t="str">
        <f t="shared" si="3"/>
        <v>CASTELLON</v>
      </c>
      <c r="B48" s="41">
        <f t="shared" si="4"/>
        <v>1039</v>
      </c>
      <c r="C48" s="41">
        <f t="shared" si="5"/>
        <v>94</v>
      </c>
      <c r="D48" s="41">
        <f t="shared" si="6"/>
        <v>17</v>
      </c>
      <c r="E48" s="42" t="str">
        <f t="shared" si="2"/>
        <v>GIJON</v>
      </c>
      <c r="F48" s="42">
        <f t="shared" si="7"/>
        <v>37250</v>
      </c>
      <c r="G48" s="42">
        <f t="shared" si="8"/>
        <v>46318</v>
      </c>
    </row>
    <row r="49" spans="1:7" x14ac:dyDescent="0.25">
      <c r="A49" s="42" t="str">
        <f t="shared" si="3"/>
        <v>CEUTA</v>
      </c>
      <c r="B49" s="41">
        <f t="shared" si="4"/>
        <v>196933</v>
      </c>
      <c r="C49" s="41">
        <f t="shared" si="5"/>
        <v>115145</v>
      </c>
      <c r="D49" s="41">
        <f t="shared" si="6"/>
        <v>8</v>
      </c>
      <c r="E49" s="42" t="str">
        <f t="shared" si="2"/>
        <v>VIGO</v>
      </c>
      <c r="F49" s="42">
        <f t="shared" si="7"/>
        <v>29331</v>
      </c>
      <c r="G49" s="42">
        <f t="shared" si="8"/>
        <v>18869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10003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37250</v>
      </c>
      <c r="C51" s="41">
        <f t="shared" si="5"/>
        <v>46318</v>
      </c>
      <c r="D51" s="41">
        <f t="shared" si="6"/>
        <v>11</v>
      </c>
      <c r="E51" s="42" t="str">
        <f t="shared" si="2"/>
        <v>BALEARES</v>
      </c>
      <c r="F51" s="42">
        <f t="shared" si="7"/>
        <v>4229</v>
      </c>
      <c r="G51" s="42">
        <f t="shared" si="8"/>
        <v>5983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AVILES</v>
      </c>
      <c r="F52" s="42">
        <f t="shared" si="7"/>
        <v>1978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2466929</v>
      </c>
      <c r="C53" s="41">
        <f t="shared" si="5"/>
        <v>2323791</v>
      </c>
      <c r="D53" s="41">
        <f t="shared" si="6"/>
        <v>4</v>
      </c>
      <c r="E53" s="42" t="str">
        <f t="shared" si="2"/>
        <v>SANTANDER</v>
      </c>
      <c r="F53" s="42">
        <f t="shared" si="7"/>
        <v>1678</v>
      </c>
      <c r="G53" s="42">
        <f t="shared" si="8"/>
        <v>2436</v>
      </c>
    </row>
    <row r="54" spans="1:7" x14ac:dyDescent="0.25">
      <c r="A54" s="42" t="str">
        <f t="shared" si="3"/>
        <v>MALAGA</v>
      </c>
      <c r="B54" s="41">
        <f t="shared" si="4"/>
        <v>386223</v>
      </c>
      <c r="C54" s="41">
        <f t="shared" si="5"/>
        <v>543841</v>
      </c>
      <c r="D54" s="41">
        <f t="shared" si="6"/>
        <v>6</v>
      </c>
      <c r="E54" s="42" t="str">
        <f t="shared" si="2"/>
        <v>CASTELLON</v>
      </c>
      <c r="F54" s="42">
        <f t="shared" si="7"/>
        <v>1039</v>
      </c>
      <c r="G54" s="42">
        <f t="shared" si="8"/>
        <v>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7</v>
      </c>
      <c r="G56" s="42">
        <f t="shared" si="8"/>
        <v>2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2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112221</v>
      </c>
      <c r="C59" s="41">
        <f t="shared" si="5"/>
        <v>79012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1678</v>
      </c>
      <c r="C60" s="41">
        <f t="shared" si="5"/>
        <v>2436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956786</v>
      </c>
      <c r="C62" s="41">
        <f t="shared" si="5"/>
        <v>687007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3319397</v>
      </c>
      <c r="C63" s="41">
        <f t="shared" si="5"/>
        <v>2555914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29331</v>
      </c>
      <c r="C64" s="41">
        <f t="shared" si="5"/>
        <v>18869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10003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2944506</v>
      </c>
      <c r="C11" s="29">
        <v>3434557</v>
      </c>
      <c r="D11" s="29">
        <v>7608951</v>
      </c>
      <c r="E11" s="29">
        <v>9219590</v>
      </c>
      <c r="F11" s="10">
        <f t="shared" si="0"/>
        <v>21.167687898108426</v>
      </c>
      <c r="G11" s="1"/>
      <c r="H11" s="1"/>
      <c r="I11" s="1"/>
    </row>
    <row r="12" spans="1:12" x14ac:dyDescent="0.25">
      <c r="A12" s="11" t="s">
        <v>46</v>
      </c>
      <c r="B12" s="30">
        <v>4590</v>
      </c>
      <c r="C12" s="30">
        <v>62</v>
      </c>
      <c r="D12" s="30">
        <v>31366</v>
      </c>
      <c r="E12" s="30">
        <v>4177</v>
      </c>
      <c r="F12" s="13">
        <f t="shared" si="0"/>
        <v>-86.683032583051713</v>
      </c>
      <c r="G12" s="1"/>
      <c r="H12" s="1"/>
      <c r="I12" s="1"/>
    </row>
    <row r="13" spans="1:12" x14ac:dyDescent="0.25">
      <c r="A13" s="8" t="s">
        <v>47</v>
      </c>
      <c r="B13" s="29">
        <v>422</v>
      </c>
      <c r="C13" s="29">
        <v>76</v>
      </c>
      <c r="D13" s="29">
        <v>1539</v>
      </c>
      <c r="E13" s="29">
        <v>605</v>
      </c>
      <c r="F13" s="10">
        <f t="shared" si="0"/>
        <v>-60.68875893437297</v>
      </c>
      <c r="G13" s="1"/>
      <c r="H13" s="1"/>
      <c r="I13" s="1"/>
    </row>
    <row r="14" spans="1:12" x14ac:dyDescent="0.25">
      <c r="A14" s="11" t="s">
        <v>48</v>
      </c>
      <c r="B14" s="30">
        <v>888869</v>
      </c>
      <c r="C14" s="30">
        <v>1065931</v>
      </c>
      <c r="D14" s="30">
        <v>2304244</v>
      </c>
      <c r="E14" s="30">
        <v>2961643</v>
      </c>
      <c r="F14" s="13">
        <f t="shared" si="0"/>
        <v>28.529921310416768</v>
      </c>
      <c r="G14" s="1"/>
      <c r="H14" s="1"/>
      <c r="I14" s="1"/>
    </row>
    <row r="15" spans="1:12" x14ac:dyDescent="0.25">
      <c r="A15" s="8" t="s">
        <v>49</v>
      </c>
      <c r="B15" s="29">
        <v>17515</v>
      </c>
      <c r="C15" s="29">
        <v>14665</v>
      </c>
      <c r="D15" s="29">
        <v>39287</v>
      </c>
      <c r="E15" s="29">
        <v>30572</v>
      </c>
      <c r="F15" s="10">
        <f t="shared" si="0"/>
        <v>-22.182910377478549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796</v>
      </c>
      <c r="D17" s="29">
        <v>94</v>
      </c>
      <c r="E17" s="29">
        <v>1039</v>
      </c>
      <c r="F17" s="10">
        <f t="shared" si="0"/>
        <v>1005.3191489361702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789341</v>
      </c>
      <c r="C22" s="30">
        <v>824567</v>
      </c>
      <c r="D22" s="30">
        <v>2238204</v>
      </c>
      <c r="E22" s="30">
        <v>2395897</v>
      </c>
      <c r="F22" s="13">
        <f t="shared" si="0"/>
        <v>7.0455150647572822</v>
      </c>
      <c r="G22" s="1"/>
      <c r="H22" s="1"/>
      <c r="I22" s="1"/>
    </row>
    <row r="23" spans="1:9" x14ac:dyDescent="0.25">
      <c r="A23" s="8" t="s">
        <v>57</v>
      </c>
      <c r="B23" s="29">
        <v>139316</v>
      </c>
      <c r="C23" s="29">
        <v>85191</v>
      </c>
      <c r="D23" s="29">
        <v>542836</v>
      </c>
      <c r="E23" s="29">
        <v>386223</v>
      </c>
      <c r="F23" s="10">
        <f t="shared" si="0"/>
        <v>-28.850886824013145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27720</v>
      </c>
      <c r="C28" s="30">
        <v>28951</v>
      </c>
      <c r="D28" s="30">
        <v>71821</v>
      </c>
      <c r="E28" s="30">
        <v>100964</v>
      </c>
      <c r="F28" s="13">
        <f t="shared" si="0"/>
        <v>40.57726848693278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120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744</v>
      </c>
      <c r="C31" s="29">
        <v>366</v>
      </c>
      <c r="D31" s="29">
        <v>3173</v>
      </c>
      <c r="E31" s="29">
        <v>424</v>
      </c>
      <c r="F31" s="10">
        <f t="shared" si="0"/>
        <v>-86.637251812165147</v>
      </c>
      <c r="G31" s="1"/>
      <c r="H31" s="1"/>
      <c r="I31" s="1"/>
    </row>
    <row r="32" spans="1:9" x14ac:dyDescent="0.25">
      <c r="A32" s="11" t="s">
        <v>66</v>
      </c>
      <c r="B32" s="30">
        <v>772934</v>
      </c>
      <c r="C32" s="30">
        <v>1214637</v>
      </c>
      <c r="D32" s="30">
        <v>2532014</v>
      </c>
      <c r="E32" s="30">
        <v>3307236</v>
      </c>
      <c r="F32" s="13">
        <f t="shared" si="0"/>
        <v>30.616813335155342</v>
      </c>
      <c r="G32" s="1"/>
      <c r="H32" s="1"/>
      <c r="I32" s="1"/>
    </row>
    <row r="33" spans="1:9" x14ac:dyDescent="0.25">
      <c r="A33" s="8" t="s">
        <v>67</v>
      </c>
      <c r="B33" s="29">
        <v>2723</v>
      </c>
      <c r="C33" s="29">
        <v>1887</v>
      </c>
      <c r="D33" s="29">
        <v>8304</v>
      </c>
      <c r="E33" s="29">
        <v>8350</v>
      </c>
      <c r="F33" s="10">
        <f t="shared" si="0"/>
        <v>0.55394990366089303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5588680</v>
      </c>
      <c r="C35" s="15">
        <f t="shared" ref="C35:E35" si="1">SUM(C7:C34)</f>
        <v>6671806</v>
      </c>
      <c r="D35" s="15">
        <f t="shared" si="1"/>
        <v>15381833</v>
      </c>
      <c r="E35" s="15">
        <f t="shared" si="1"/>
        <v>18416845</v>
      </c>
      <c r="F35" s="16">
        <f t="shared" si="0"/>
        <v>19.731146476496008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9219590</v>
      </c>
      <c r="G38" s="42">
        <f>LOOKUP(E38,$A$38:$A$65,$C$38:$C$65)</f>
        <v>7608951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3307236</v>
      </c>
      <c r="G39" s="42">
        <f t="shared" ref="G39:G65" si="8">LOOKUP(E39,$A$38:$A$65,$C$38:$C$65)</f>
        <v>2532014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2961643</v>
      </c>
      <c r="G40" s="42">
        <f t="shared" si="8"/>
        <v>2304244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2395897</v>
      </c>
      <c r="G41" s="42">
        <f t="shared" si="8"/>
        <v>2238204</v>
      </c>
    </row>
    <row r="42" spans="1:9" x14ac:dyDescent="0.25">
      <c r="A42" s="42" t="str">
        <f t="shared" si="3"/>
        <v>BAHIA DE ALGECIRAS</v>
      </c>
      <c r="B42" s="41">
        <f t="shared" si="4"/>
        <v>9219590</v>
      </c>
      <c r="C42" s="41">
        <f t="shared" si="5"/>
        <v>7608951</v>
      </c>
      <c r="D42" s="41">
        <f t="shared" si="6"/>
        <v>1</v>
      </c>
      <c r="E42" s="42" t="str">
        <f t="shared" si="2"/>
        <v>MALAGA</v>
      </c>
      <c r="F42" s="42">
        <f t="shared" si="7"/>
        <v>386223</v>
      </c>
      <c r="G42" s="42">
        <f t="shared" si="8"/>
        <v>542836</v>
      </c>
    </row>
    <row r="43" spans="1:9" x14ac:dyDescent="0.25">
      <c r="A43" s="42" t="str">
        <f t="shared" si="3"/>
        <v>BAHIA DE CADIZ</v>
      </c>
      <c r="B43" s="41">
        <f t="shared" si="4"/>
        <v>4177</v>
      </c>
      <c r="C43" s="41">
        <f t="shared" si="5"/>
        <v>31366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100964</v>
      </c>
      <c r="G43" s="42">
        <f t="shared" si="8"/>
        <v>71821</v>
      </c>
    </row>
    <row r="44" spans="1:9" x14ac:dyDescent="0.25">
      <c r="A44" s="42" t="str">
        <f t="shared" si="3"/>
        <v>BALEARES</v>
      </c>
      <c r="B44" s="41">
        <f t="shared" si="4"/>
        <v>605</v>
      </c>
      <c r="C44" s="41">
        <f t="shared" si="5"/>
        <v>1539</v>
      </c>
      <c r="D44" s="41">
        <f t="shared" si="6"/>
        <v>11</v>
      </c>
      <c r="E44" s="42" t="str">
        <f t="shared" si="2"/>
        <v>BILBAO</v>
      </c>
      <c r="F44" s="42">
        <f t="shared" si="7"/>
        <v>30572</v>
      </c>
      <c r="G44" s="42">
        <f t="shared" si="8"/>
        <v>39287</v>
      </c>
    </row>
    <row r="45" spans="1:9" x14ac:dyDescent="0.25">
      <c r="A45" s="42" t="str">
        <f t="shared" si="3"/>
        <v>BARCELONA</v>
      </c>
      <c r="B45" s="41">
        <f t="shared" si="4"/>
        <v>2961643</v>
      </c>
      <c r="C45" s="41">
        <f t="shared" si="5"/>
        <v>2304244</v>
      </c>
      <c r="D45" s="41">
        <f t="shared" si="6"/>
        <v>3</v>
      </c>
      <c r="E45" s="42" t="str">
        <f t="shared" si="2"/>
        <v>VIGO</v>
      </c>
      <c r="F45" s="42">
        <f t="shared" si="7"/>
        <v>8350</v>
      </c>
      <c r="G45" s="42">
        <f t="shared" si="8"/>
        <v>8304</v>
      </c>
    </row>
    <row r="46" spans="1:9" x14ac:dyDescent="0.25">
      <c r="A46" s="42" t="str">
        <f t="shared" si="3"/>
        <v>BILBAO</v>
      </c>
      <c r="B46" s="41">
        <f t="shared" si="4"/>
        <v>30572</v>
      </c>
      <c r="C46" s="41">
        <f t="shared" si="5"/>
        <v>39287</v>
      </c>
      <c r="D46" s="41">
        <f t="shared" si="6"/>
        <v>7</v>
      </c>
      <c r="E46" s="42" t="str">
        <f t="shared" si="2"/>
        <v>BAHIA DE CADIZ</v>
      </c>
      <c r="F46" s="42">
        <f t="shared" si="7"/>
        <v>4177</v>
      </c>
      <c r="G46" s="42">
        <f t="shared" si="8"/>
        <v>31366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CASTELLON</v>
      </c>
      <c r="F47" s="42">
        <f t="shared" si="7"/>
        <v>1039</v>
      </c>
      <c r="G47" s="42">
        <f t="shared" si="8"/>
        <v>94</v>
      </c>
    </row>
    <row r="48" spans="1:9" x14ac:dyDescent="0.25">
      <c r="A48" s="42" t="str">
        <f t="shared" si="3"/>
        <v>CASTELLON</v>
      </c>
      <c r="B48" s="41">
        <f t="shared" si="4"/>
        <v>1039</v>
      </c>
      <c r="C48" s="41">
        <f t="shared" si="5"/>
        <v>94</v>
      </c>
      <c r="D48" s="41">
        <f t="shared" si="6"/>
        <v>10</v>
      </c>
      <c r="E48" s="42" t="str">
        <f t="shared" si="2"/>
        <v>BALEARES</v>
      </c>
      <c r="F48" s="42">
        <f t="shared" si="7"/>
        <v>605</v>
      </c>
      <c r="G48" s="42">
        <f t="shared" si="8"/>
        <v>1539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TARRAGONA</v>
      </c>
      <c r="F49" s="42">
        <f t="shared" si="7"/>
        <v>424</v>
      </c>
      <c r="G49" s="42">
        <f t="shared" si="8"/>
        <v>3173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120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MOTRIL</v>
      </c>
      <c r="F51" s="42">
        <f t="shared" si="7"/>
        <v>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2395897</v>
      </c>
      <c r="C53" s="41">
        <f t="shared" si="5"/>
        <v>2238204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386223</v>
      </c>
      <c r="C54" s="41">
        <f t="shared" si="5"/>
        <v>542836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100964</v>
      </c>
      <c r="C59" s="41">
        <f t="shared" si="5"/>
        <v>71821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424</v>
      </c>
      <c r="C62" s="41">
        <f t="shared" si="5"/>
        <v>3173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3307236</v>
      </c>
      <c r="C63" s="41">
        <f t="shared" si="5"/>
        <v>2532014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8350</v>
      </c>
      <c r="C64" s="41">
        <f t="shared" si="5"/>
        <v>8304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4706</v>
      </c>
      <c r="D7" s="31">
        <v>0</v>
      </c>
      <c r="E7" s="31">
        <v>22311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93561</v>
      </c>
      <c r="C8" s="32">
        <v>110427</v>
      </c>
      <c r="D8" s="32">
        <v>262465</v>
      </c>
      <c r="E8" s="32">
        <v>343520</v>
      </c>
      <c r="F8" s="13">
        <f t="shared" ref="F8:F35" si="0">((E8*100)/D8)-100</f>
        <v>30.882212866477431</v>
      </c>
      <c r="G8" s="1"/>
      <c r="H8" s="1"/>
      <c r="I8" s="1"/>
    </row>
    <row r="9" spans="1:12" x14ac:dyDescent="0.25">
      <c r="A9" s="8" t="s">
        <v>43</v>
      </c>
      <c r="B9" s="31">
        <v>70</v>
      </c>
      <c r="C9" s="31">
        <v>20</v>
      </c>
      <c r="D9" s="31">
        <v>145</v>
      </c>
      <c r="E9" s="31">
        <v>63</v>
      </c>
      <c r="F9" s="10">
        <f t="shared" si="0"/>
        <v>-56.551724137931032</v>
      </c>
      <c r="G9" s="1"/>
      <c r="H9" s="1"/>
      <c r="I9" s="1"/>
    </row>
    <row r="10" spans="1:12" x14ac:dyDescent="0.25">
      <c r="A10" s="11" t="s">
        <v>44</v>
      </c>
      <c r="B10" s="32">
        <v>7162</v>
      </c>
      <c r="C10" s="32">
        <v>6889</v>
      </c>
      <c r="D10" s="32">
        <v>21816</v>
      </c>
      <c r="E10" s="32">
        <v>16296</v>
      </c>
      <c r="F10" s="17">
        <f t="shared" si="0"/>
        <v>-25.302530253025296</v>
      </c>
      <c r="G10" s="1"/>
      <c r="H10" s="1"/>
      <c r="I10" s="1"/>
    </row>
    <row r="11" spans="1:12" x14ac:dyDescent="0.25">
      <c r="A11" s="8" t="s">
        <v>45</v>
      </c>
      <c r="B11" s="31">
        <v>3216063</v>
      </c>
      <c r="C11" s="31">
        <v>3637725</v>
      </c>
      <c r="D11" s="31">
        <v>8390272</v>
      </c>
      <c r="E11" s="31">
        <v>9763132</v>
      </c>
      <c r="F11" s="10">
        <f t="shared" si="0"/>
        <v>16.362520785976898</v>
      </c>
      <c r="G11" s="1"/>
      <c r="H11" s="1"/>
      <c r="I11" s="1"/>
    </row>
    <row r="12" spans="1:12" x14ac:dyDescent="0.25">
      <c r="A12" s="11" t="s">
        <v>46</v>
      </c>
      <c r="B12" s="32">
        <v>108497</v>
      </c>
      <c r="C12" s="32">
        <v>105734</v>
      </c>
      <c r="D12" s="32">
        <v>333237</v>
      </c>
      <c r="E12" s="32">
        <v>286646</v>
      </c>
      <c r="F12" s="13">
        <f t="shared" si="0"/>
        <v>-13.981340607435556</v>
      </c>
      <c r="G12" s="1"/>
      <c r="H12" s="1"/>
      <c r="I12" s="1"/>
    </row>
    <row r="13" spans="1:12" x14ac:dyDescent="0.25">
      <c r="A13" s="8" t="s">
        <v>47</v>
      </c>
      <c r="B13" s="31">
        <v>130281</v>
      </c>
      <c r="C13" s="31">
        <v>97713</v>
      </c>
      <c r="D13" s="31">
        <v>338385</v>
      </c>
      <c r="E13" s="31">
        <v>241675</v>
      </c>
      <c r="F13" s="10">
        <f t="shared" si="0"/>
        <v>-28.579872039245245</v>
      </c>
      <c r="G13" s="1"/>
      <c r="H13" s="1"/>
      <c r="I13" s="1"/>
    </row>
    <row r="14" spans="1:12" x14ac:dyDescent="0.25">
      <c r="A14" s="11" t="s">
        <v>48</v>
      </c>
      <c r="B14" s="32">
        <v>1948357</v>
      </c>
      <c r="C14" s="32">
        <v>2303770</v>
      </c>
      <c r="D14" s="32">
        <v>5274296</v>
      </c>
      <c r="E14" s="32">
        <v>6284868</v>
      </c>
      <c r="F14" s="13">
        <f t="shared" si="0"/>
        <v>19.160320164056017</v>
      </c>
      <c r="G14" s="1"/>
      <c r="H14" s="1"/>
      <c r="I14" s="1"/>
    </row>
    <row r="15" spans="1:12" x14ac:dyDescent="0.25">
      <c r="A15" s="8" t="s">
        <v>49</v>
      </c>
      <c r="B15" s="31">
        <v>493130</v>
      </c>
      <c r="C15" s="31">
        <v>533121</v>
      </c>
      <c r="D15" s="31">
        <v>1255085</v>
      </c>
      <c r="E15" s="31">
        <v>1323160</v>
      </c>
      <c r="F15" s="10">
        <f t="shared" si="0"/>
        <v>5.4239354306680383</v>
      </c>
      <c r="G15" s="1"/>
      <c r="H15" s="1"/>
      <c r="I15" s="1"/>
    </row>
    <row r="16" spans="1:12" x14ac:dyDescent="0.25">
      <c r="A16" s="11" t="s">
        <v>50</v>
      </c>
      <c r="B16" s="32">
        <v>27412</v>
      </c>
      <c r="C16" s="32">
        <v>44831</v>
      </c>
      <c r="D16" s="32">
        <v>106926</v>
      </c>
      <c r="E16" s="32">
        <v>87122</v>
      </c>
      <c r="F16" s="13">
        <f t="shared" si="0"/>
        <v>-18.521220283186508</v>
      </c>
      <c r="G16" s="1"/>
      <c r="H16" s="1"/>
      <c r="I16" s="1"/>
    </row>
    <row r="17" spans="1:9" x14ac:dyDescent="0.25">
      <c r="A17" s="8" t="s">
        <v>51</v>
      </c>
      <c r="B17" s="31">
        <v>54555</v>
      </c>
      <c r="C17" s="31">
        <v>110360</v>
      </c>
      <c r="D17" s="31">
        <v>152359</v>
      </c>
      <c r="E17" s="31">
        <v>291348</v>
      </c>
      <c r="F17" s="10">
        <f t="shared" si="0"/>
        <v>91.224673304497941</v>
      </c>
      <c r="G17" s="1"/>
      <c r="H17" s="1"/>
      <c r="I17" s="1"/>
    </row>
    <row r="18" spans="1:9" x14ac:dyDescent="0.25">
      <c r="A18" s="11" t="s">
        <v>52</v>
      </c>
      <c r="B18" s="32">
        <v>4988</v>
      </c>
      <c r="C18" s="32">
        <v>4813</v>
      </c>
      <c r="D18" s="32">
        <v>15515</v>
      </c>
      <c r="E18" s="32">
        <v>18869</v>
      </c>
      <c r="F18" s="13">
        <f t="shared" si="0"/>
        <v>21.617789236223004</v>
      </c>
      <c r="G18" s="1"/>
      <c r="H18" s="1"/>
      <c r="I18" s="1"/>
    </row>
    <row r="19" spans="1:9" x14ac:dyDescent="0.25">
      <c r="A19" s="8" t="s">
        <v>53</v>
      </c>
      <c r="B19" s="31">
        <v>26</v>
      </c>
      <c r="C19" s="31">
        <v>5404</v>
      </c>
      <c r="D19" s="31">
        <v>57</v>
      </c>
      <c r="E19" s="31">
        <v>17861</v>
      </c>
      <c r="F19" s="10">
        <f t="shared" si="0"/>
        <v>31235.087719298244</v>
      </c>
      <c r="G19" s="1"/>
      <c r="H19" s="1"/>
      <c r="I19" s="1"/>
    </row>
    <row r="20" spans="1:9" x14ac:dyDescent="0.25">
      <c r="A20" s="11" t="s">
        <v>54</v>
      </c>
      <c r="B20" s="32">
        <v>4955</v>
      </c>
      <c r="C20" s="32">
        <v>9506</v>
      </c>
      <c r="D20" s="32">
        <v>11570</v>
      </c>
      <c r="E20" s="32">
        <v>33753</v>
      </c>
      <c r="F20" s="13">
        <f t="shared" si="0"/>
        <v>191.72860847018148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1109204</v>
      </c>
      <c r="C22" s="32">
        <v>1183240</v>
      </c>
      <c r="D22" s="32">
        <v>3148593</v>
      </c>
      <c r="E22" s="32">
        <v>3381478</v>
      </c>
      <c r="F22" s="13">
        <f t="shared" si="0"/>
        <v>7.3964783635102975</v>
      </c>
      <c r="G22" s="1"/>
      <c r="H22" s="1"/>
      <c r="I22" s="1"/>
    </row>
    <row r="23" spans="1:9" x14ac:dyDescent="0.25">
      <c r="A23" s="8" t="s">
        <v>57</v>
      </c>
      <c r="B23" s="31">
        <v>142235</v>
      </c>
      <c r="C23" s="31">
        <v>270558</v>
      </c>
      <c r="D23" s="31">
        <v>564678</v>
      </c>
      <c r="E23" s="31">
        <v>1040922</v>
      </c>
      <c r="F23" s="10">
        <f t="shared" si="0"/>
        <v>84.339039240062476</v>
      </c>
      <c r="G23" s="1"/>
      <c r="H23" s="1"/>
      <c r="I23" s="1"/>
    </row>
    <row r="24" spans="1:9" x14ac:dyDescent="0.25">
      <c r="A24" s="11" t="s">
        <v>58</v>
      </c>
      <c r="B24" s="32">
        <v>24160</v>
      </c>
      <c r="C24" s="32">
        <v>37679</v>
      </c>
      <c r="D24" s="32">
        <v>66428</v>
      </c>
      <c r="E24" s="32">
        <v>93722</v>
      </c>
      <c r="F24" s="13">
        <f t="shared" si="0"/>
        <v>41.088095381465649</v>
      </c>
      <c r="G24" s="1"/>
      <c r="H24" s="1"/>
      <c r="I24" s="1"/>
    </row>
    <row r="25" spans="1:9" x14ac:dyDescent="0.25">
      <c r="A25" s="8" t="s">
        <v>59</v>
      </c>
      <c r="B25" s="31">
        <v>8976</v>
      </c>
      <c r="C25" s="31">
        <v>12167</v>
      </c>
      <c r="D25" s="31">
        <v>36568</v>
      </c>
      <c r="E25" s="31">
        <v>35924</v>
      </c>
      <c r="F25" s="10">
        <f t="shared" si="0"/>
        <v>-1.7611026033690678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318516</v>
      </c>
      <c r="C28" s="32">
        <v>359919</v>
      </c>
      <c r="D28" s="32">
        <v>862370</v>
      </c>
      <c r="E28" s="32">
        <v>979640</v>
      </c>
      <c r="F28" s="13">
        <f t="shared" si="0"/>
        <v>13.598571378874496</v>
      </c>
      <c r="G28" s="1"/>
      <c r="H28" s="1"/>
      <c r="I28" s="1"/>
    </row>
    <row r="29" spans="1:9" x14ac:dyDescent="0.25">
      <c r="A29" s="8" t="s">
        <v>63</v>
      </c>
      <c r="B29" s="31">
        <v>59</v>
      </c>
      <c r="C29" s="31">
        <v>101</v>
      </c>
      <c r="D29" s="31">
        <v>211</v>
      </c>
      <c r="E29" s="31">
        <v>1094</v>
      </c>
      <c r="F29" s="10">
        <f t="shared" si="0"/>
        <v>418.48341232227483</v>
      </c>
      <c r="G29" s="1"/>
      <c r="H29" s="1"/>
      <c r="I29" s="1"/>
    </row>
    <row r="30" spans="1:9" x14ac:dyDescent="0.25">
      <c r="A30" s="11" t="s">
        <v>64</v>
      </c>
      <c r="B30" s="32">
        <v>67045</v>
      </c>
      <c r="C30" s="32">
        <v>101607</v>
      </c>
      <c r="D30" s="32">
        <v>180770</v>
      </c>
      <c r="E30" s="32">
        <v>251955</v>
      </c>
      <c r="F30" s="13">
        <f t="shared" si="0"/>
        <v>39.378768600984671</v>
      </c>
      <c r="G30" s="1"/>
      <c r="H30" s="1"/>
      <c r="I30" s="1"/>
    </row>
    <row r="31" spans="1:9" x14ac:dyDescent="0.25">
      <c r="A31" s="8" t="s">
        <v>65</v>
      </c>
      <c r="B31" s="31">
        <v>2766</v>
      </c>
      <c r="C31" s="31">
        <v>31439</v>
      </c>
      <c r="D31" s="31">
        <v>15783</v>
      </c>
      <c r="E31" s="31">
        <v>86867</v>
      </c>
      <c r="F31" s="10">
        <f t="shared" si="0"/>
        <v>450.38332382943679</v>
      </c>
      <c r="G31" s="1"/>
      <c r="H31" s="1"/>
      <c r="I31" s="1"/>
    </row>
    <row r="32" spans="1:9" x14ac:dyDescent="0.25">
      <c r="A32" s="11" t="s">
        <v>66</v>
      </c>
      <c r="B32" s="32">
        <v>2138849</v>
      </c>
      <c r="C32" s="32">
        <v>2809866</v>
      </c>
      <c r="D32" s="32">
        <v>6531584</v>
      </c>
      <c r="E32" s="32">
        <v>7764204</v>
      </c>
      <c r="F32" s="13">
        <f t="shared" si="0"/>
        <v>18.871685643176292</v>
      </c>
      <c r="G32" s="1"/>
      <c r="H32" s="1"/>
      <c r="I32" s="1"/>
    </row>
    <row r="33" spans="1:9" x14ac:dyDescent="0.25">
      <c r="A33" s="8" t="s">
        <v>67</v>
      </c>
      <c r="B33" s="31">
        <v>188694</v>
      </c>
      <c r="C33" s="31">
        <v>190377</v>
      </c>
      <c r="D33" s="31">
        <v>532965</v>
      </c>
      <c r="E33" s="31">
        <v>561501</v>
      </c>
      <c r="F33" s="10">
        <f t="shared" si="0"/>
        <v>5.354197742816126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10089561</v>
      </c>
      <c r="C35" s="15">
        <f t="shared" ref="C35:E35" si="1">SUM(C7:C34)</f>
        <v>11971972</v>
      </c>
      <c r="D35" s="15">
        <f t="shared" si="1"/>
        <v>28102250</v>
      </c>
      <c r="E35" s="15">
        <f t="shared" si="1"/>
        <v>32927936</v>
      </c>
      <c r="F35" s="16">
        <f t="shared" si="0"/>
        <v>17.171884813493577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22311</v>
      </c>
      <c r="C38" s="41">
        <f>D7</f>
        <v>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9763132</v>
      </c>
      <c r="G38" s="42">
        <f>LOOKUP(E38,$A$38:$A$65,$C$38:$C$65)</f>
        <v>8390272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343520</v>
      </c>
      <c r="C39" s="41">
        <f t="shared" ref="C39:C65" si="5">D8</f>
        <v>262465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7764204</v>
      </c>
      <c r="G39" s="42">
        <f t="shared" ref="G39:G65" si="8">LOOKUP(E39,$A$38:$A$65,$C$38:$C$65)</f>
        <v>6531584</v>
      </c>
    </row>
    <row r="40" spans="1:9" x14ac:dyDescent="0.25">
      <c r="A40" s="42" t="str">
        <f t="shared" si="3"/>
        <v>ALMERIA</v>
      </c>
      <c r="B40" s="41">
        <f t="shared" si="4"/>
        <v>63</v>
      </c>
      <c r="C40" s="41">
        <f t="shared" si="5"/>
        <v>145</v>
      </c>
      <c r="D40" s="41">
        <f t="shared" si="6"/>
        <v>24</v>
      </c>
      <c r="E40" s="42" t="str">
        <f t="shared" si="2"/>
        <v>BARCELONA</v>
      </c>
      <c r="F40" s="42">
        <f t="shared" si="7"/>
        <v>6284868</v>
      </c>
      <c r="G40" s="42">
        <f t="shared" si="8"/>
        <v>5274296</v>
      </c>
    </row>
    <row r="41" spans="1:9" x14ac:dyDescent="0.25">
      <c r="A41" s="42" t="str">
        <f t="shared" si="3"/>
        <v>AVILES</v>
      </c>
      <c r="B41" s="41">
        <f t="shared" si="4"/>
        <v>16296</v>
      </c>
      <c r="C41" s="41">
        <f t="shared" si="5"/>
        <v>21816</v>
      </c>
      <c r="D41" s="41">
        <f t="shared" si="6"/>
        <v>22</v>
      </c>
      <c r="E41" s="42" t="str">
        <f t="shared" si="2"/>
        <v>LAS PALMAS</v>
      </c>
      <c r="F41" s="42">
        <f t="shared" si="7"/>
        <v>3381478</v>
      </c>
      <c r="G41" s="42">
        <f t="shared" si="8"/>
        <v>3148593</v>
      </c>
    </row>
    <row r="42" spans="1:9" x14ac:dyDescent="0.25">
      <c r="A42" s="42" t="str">
        <f t="shared" si="3"/>
        <v>BAHIA DE ALGECIRAS</v>
      </c>
      <c r="B42" s="41">
        <f t="shared" si="4"/>
        <v>9763132</v>
      </c>
      <c r="C42" s="41">
        <f t="shared" si="5"/>
        <v>8390272</v>
      </c>
      <c r="D42" s="41">
        <f t="shared" si="6"/>
        <v>1</v>
      </c>
      <c r="E42" s="42" t="str">
        <f t="shared" si="2"/>
        <v>BILBAO</v>
      </c>
      <c r="F42" s="42">
        <f t="shared" si="7"/>
        <v>1323160</v>
      </c>
      <c r="G42" s="42">
        <f t="shared" si="8"/>
        <v>1255085</v>
      </c>
    </row>
    <row r="43" spans="1:9" x14ac:dyDescent="0.25">
      <c r="A43" s="42" t="str">
        <f t="shared" si="3"/>
        <v>BAHIA DE CADIZ</v>
      </c>
      <c r="B43" s="41">
        <f t="shared" si="4"/>
        <v>286646</v>
      </c>
      <c r="C43" s="41">
        <f t="shared" si="5"/>
        <v>333237</v>
      </c>
      <c r="D43" s="41">
        <f t="shared" si="6"/>
        <v>11</v>
      </c>
      <c r="E43" s="42" t="str">
        <f t="shared" si="2"/>
        <v>MALAGA</v>
      </c>
      <c r="F43" s="42">
        <f t="shared" si="7"/>
        <v>1040922</v>
      </c>
      <c r="G43" s="42">
        <f t="shared" si="8"/>
        <v>564678</v>
      </c>
    </row>
    <row r="44" spans="1:9" x14ac:dyDescent="0.25">
      <c r="A44" s="42" t="str">
        <f t="shared" si="3"/>
        <v>BALEARES</v>
      </c>
      <c r="B44" s="41">
        <f t="shared" si="4"/>
        <v>241675</v>
      </c>
      <c r="C44" s="41">
        <f t="shared" si="5"/>
        <v>338385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979640</v>
      </c>
      <c r="G44" s="42">
        <f t="shared" si="8"/>
        <v>862370</v>
      </c>
    </row>
    <row r="45" spans="1:9" x14ac:dyDescent="0.25">
      <c r="A45" s="42" t="str">
        <f t="shared" si="3"/>
        <v>BARCELONA</v>
      </c>
      <c r="B45" s="41">
        <f t="shared" si="4"/>
        <v>6284868</v>
      </c>
      <c r="C45" s="41">
        <f t="shared" si="5"/>
        <v>5274296</v>
      </c>
      <c r="D45" s="41">
        <f t="shared" si="6"/>
        <v>3</v>
      </c>
      <c r="E45" s="42" t="str">
        <f t="shared" si="2"/>
        <v>VIGO</v>
      </c>
      <c r="F45" s="42">
        <f t="shared" si="7"/>
        <v>561501</v>
      </c>
      <c r="G45" s="42">
        <f t="shared" si="8"/>
        <v>532965</v>
      </c>
    </row>
    <row r="46" spans="1:9" x14ac:dyDescent="0.25">
      <c r="A46" s="42" t="str">
        <f t="shared" si="3"/>
        <v>BILBAO</v>
      </c>
      <c r="B46" s="41">
        <f t="shared" si="4"/>
        <v>1323160</v>
      </c>
      <c r="C46" s="41">
        <f t="shared" si="5"/>
        <v>1255085</v>
      </c>
      <c r="D46" s="41">
        <f t="shared" si="6"/>
        <v>5</v>
      </c>
      <c r="E46" s="42" t="str">
        <f t="shared" si="2"/>
        <v>ALICANTE</v>
      </c>
      <c r="F46" s="42">
        <f t="shared" si="7"/>
        <v>343520</v>
      </c>
      <c r="G46" s="42">
        <f t="shared" si="8"/>
        <v>262465</v>
      </c>
    </row>
    <row r="47" spans="1:9" x14ac:dyDescent="0.25">
      <c r="A47" s="42" t="str">
        <f t="shared" si="3"/>
        <v>CARTAGENA</v>
      </c>
      <c r="B47" s="41">
        <f t="shared" si="4"/>
        <v>87122</v>
      </c>
      <c r="C47" s="41">
        <f t="shared" si="5"/>
        <v>106926</v>
      </c>
      <c r="D47" s="41">
        <f t="shared" si="6"/>
        <v>15</v>
      </c>
      <c r="E47" s="42" t="str">
        <f t="shared" si="2"/>
        <v>CASTELLON</v>
      </c>
      <c r="F47" s="42">
        <f t="shared" si="7"/>
        <v>291348</v>
      </c>
      <c r="G47" s="42">
        <f t="shared" si="8"/>
        <v>152359</v>
      </c>
    </row>
    <row r="48" spans="1:9" x14ac:dyDescent="0.25">
      <c r="A48" s="42" t="str">
        <f t="shared" si="3"/>
        <v>CASTELLON</v>
      </c>
      <c r="B48" s="41">
        <f t="shared" si="4"/>
        <v>291348</v>
      </c>
      <c r="C48" s="41">
        <f t="shared" si="5"/>
        <v>152359</v>
      </c>
      <c r="D48" s="41">
        <f t="shared" si="6"/>
        <v>10</v>
      </c>
      <c r="E48" s="42" t="str">
        <f t="shared" si="2"/>
        <v>BAHIA DE CADIZ</v>
      </c>
      <c r="F48" s="42">
        <f t="shared" si="7"/>
        <v>286646</v>
      </c>
      <c r="G48" s="42">
        <f t="shared" si="8"/>
        <v>333237</v>
      </c>
    </row>
    <row r="49" spans="1:7" x14ac:dyDescent="0.25">
      <c r="A49" s="42" t="str">
        <f t="shared" si="3"/>
        <v>CEUTA</v>
      </c>
      <c r="B49" s="41">
        <f t="shared" si="4"/>
        <v>18869</v>
      </c>
      <c r="C49" s="41">
        <f t="shared" si="5"/>
        <v>15515</v>
      </c>
      <c r="D49" s="41">
        <f t="shared" si="6"/>
        <v>20</v>
      </c>
      <c r="E49" s="42" t="str">
        <f t="shared" si="2"/>
        <v>SEVILLA</v>
      </c>
      <c r="F49" s="42">
        <f t="shared" si="7"/>
        <v>251955</v>
      </c>
      <c r="G49" s="42">
        <f t="shared" si="8"/>
        <v>180770</v>
      </c>
    </row>
    <row r="50" spans="1:7" x14ac:dyDescent="0.25">
      <c r="A50" s="42" t="str">
        <f t="shared" si="3"/>
        <v>FERROL-SAN CIBRAO</v>
      </c>
      <c r="B50" s="41">
        <f t="shared" si="4"/>
        <v>17861</v>
      </c>
      <c r="C50" s="41">
        <f t="shared" si="5"/>
        <v>57</v>
      </c>
      <c r="D50" s="41">
        <f t="shared" si="6"/>
        <v>21</v>
      </c>
      <c r="E50" s="42" t="str">
        <f t="shared" si="2"/>
        <v>BALEARES</v>
      </c>
      <c r="F50" s="42">
        <f t="shared" si="7"/>
        <v>241675</v>
      </c>
      <c r="G50" s="42">
        <f t="shared" si="8"/>
        <v>338385</v>
      </c>
    </row>
    <row r="51" spans="1:7" x14ac:dyDescent="0.25">
      <c r="A51" s="42" t="str">
        <f t="shared" si="3"/>
        <v>GIJON</v>
      </c>
      <c r="B51" s="41">
        <f t="shared" si="4"/>
        <v>33753</v>
      </c>
      <c r="C51" s="41">
        <f t="shared" si="5"/>
        <v>11570</v>
      </c>
      <c r="D51" s="41">
        <f t="shared" si="6"/>
        <v>18</v>
      </c>
      <c r="E51" s="42" t="str">
        <f t="shared" si="2"/>
        <v>MARIN Y RIA DE PONTEVEDRA</v>
      </c>
      <c r="F51" s="42">
        <f t="shared" si="7"/>
        <v>93722</v>
      </c>
      <c r="G51" s="42">
        <f t="shared" si="8"/>
        <v>66428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87122</v>
      </c>
      <c r="G52" s="42">
        <f t="shared" si="8"/>
        <v>106926</v>
      </c>
    </row>
    <row r="53" spans="1:7" x14ac:dyDescent="0.25">
      <c r="A53" s="42" t="str">
        <f t="shared" si="3"/>
        <v>LAS PALMAS</v>
      </c>
      <c r="B53" s="41">
        <f t="shared" si="4"/>
        <v>3381478</v>
      </c>
      <c r="C53" s="41">
        <f t="shared" si="5"/>
        <v>3148593</v>
      </c>
      <c r="D53" s="41">
        <f t="shared" si="6"/>
        <v>4</v>
      </c>
      <c r="E53" s="42" t="str">
        <f t="shared" si="2"/>
        <v>TARRAGONA</v>
      </c>
      <c r="F53" s="42">
        <f t="shared" si="7"/>
        <v>86867</v>
      </c>
      <c r="G53" s="42">
        <f t="shared" si="8"/>
        <v>15783</v>
      </c>
    </row>
    <row r="54" spans="1:7" x14ac:dyDescent="0.25">
      <c r="A54" s="42" t="str">
        <f t="shared" si="3"/>
        <v>MALAGA</v>
      </c>
      <c r="B54" s="41">
        <f t="shared" si="4"/>
        <v>1040922</v>
      </c>
      <c r="C54" s="41">
        <f t="shared" si="5"/>
        <v>564678</v>
      </c>
      <c r="D54" s="41">
        <f t="shared" si="6"/>
        <v>6</v>
      </c>
      <c r="E54" s="42" t="str">
        <f t="shared" si="2"/>
        <v>MELILLA</v>
      </c>
      <c r="F54" s="42">
        <f t="shared" si="7"/>
        <v>35924</v>
      </c>
      <c r="G54" s="42">
        <f t="shared" si="8"/>
        <v>36568</v>
      </c>
    </row>
    <row r="55" spans="1:7" x14ac:dyDescent="0.25">
      <c r="A55" s="42" t="str">
        <f t="shared" si="3"/>
        <v>MARIN Y RIA DE PONTEVEDRA</v>
      </c>
      <c r="B55" s="41">
        <f t="shared" si="4"/>
        <v>93722</v>
      </c>
      <c r="C55" s="41">
        <f t="shared" si="5"/>
        <v>66428</v>
      </c>
      <c r="D55" s="41">
        <f t="shared" si="6"/>
        <v>14</v>
      </c>
      <c r="E55" s="42" t="str">
        <f t="shared" si="2"/>
        <v>GIJON</v>
      </c>
      <c r="F55" s="42">
        <f t="shared" ref="F55:F65" si="9">LOOKUP(E55,$A$38:$A$65,$B$38:$B$65)</f>
        <v>33753</v>
      </c>
      <c r="G55" s="42">
        <f t="shared" si="8"/>
        <v>11570</v>
      </c>
    </row>
    <row r="56" spans="1:7" x14ac:dyDescent="0.25">
      <c r="A56" s="42" t="str">
        <f t="shared" si="3"/>
        <v>MELILLA</v>
      </c>
      <c r="B56" s="41">
        <f t="shared" si="4"/>
        <v>35924</v>
      </c>
      <c r="C56" s="41">
        <f t="shared" si="5"/>
        <v>36568</v>
      </c>
      <c r="D56" s="41">
        <f t="shared" si="6"/>
        <v>17</v>
      </c>
      <c r="E56" s="42" t="str">
        <f t="shared" si="2"/>
        <v>A CORUÑA</v>
      </c>
      <c r="F56" s="42">
        <f t="shared" si="9"/>
        <v>22311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CEUTA</v>
      </c>
      <c r="F57" s="42">
        <f t="shared" si="9"/>
        <v>18869</v>
      </c>
      <c r="G57" s="42">
        <f t="shared" si="8"/>
        <v>15515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FERROL-SAN CIBRAO</v>
      </c>
      <c r="F58" s="42">
        <f t="shared" si="9"/>
        <v>17861</v>
      </c>
      <c r="G58" s="42">
        <f t="shared" si="8"/>
        <v>57</v>
      </c>
    </row>
    <row r="59" spans="1:7" x14ac:dyDescent="0.25">
      <c r="A59" s="42" t="str">
        <f t="shared" si="3"/>
        <v>SANTA CRUZ DE TENERIFE</v>
      </c>
      <c r="B59" s="41">
        <f t="shared" si="4"/>
        <v>979640</v>
      </c>
      <c r="C59" s="41">
        <f t="shared" si="5"/>
        <v>862370</v>
      </c>
      <c r="D59" s="41">
        <f t="shared" si="6"/>
        <v>7</v>
      </c>
      <c r="E59" s="42" t="str">
        <f t="shared" si="2"/>
        <v>AVILES</v>
      </c>
      <c r="F59" s="42">
        <f t="shared" si="9"/>
        <v>16296</v>
      </c>
      <c r="G59" s="42">
        <f t="shared" si="8"/>
        <v>21816</v>
      </c>
    </row>
    <row r="60" spans="1:7" x14ac:dyDescent="0.25">
      <c r="A60" s="42" t="str">
        <f t="shared" si="3"/>
        <v>SANTANDER</v>
      </c>
      <c r="B60" s="41">
        <f t="shared" si="4"/>
        <v>1094</v>
      </c>
      <c r="C60" s="41">
        <f t="shared" si="5"/>
        <v>211</v>
      </c>
      <c r="D60" s="41">
        <f t="shared" si="6"/>
        <v>23</v>
      </c>
      <c r="E60" s="42" t="str">
        <f t="shared" si="2"/>
        <v>SANTANDER</v>
      </c>
      <c r="F60" s="42">
        <f t="shared" si="9"/>
        <v>1094</v>
      </c>
      <c r="G60" s="42">
        <f t="shared" si="8"/>
        <v>211</v>
      </c>
    </row>
    <row r="61" spans="1:7" x14ac:dyDescent="0.25">
      <c r="A61" s="42" t="str">
        <f t="shared" si="3"/>
        <v>SEVILLA</v>
      </c>
      <c r="B61" s="41">
        <f t="shared" si="4"/>
        <v>251955</v>
      </c>
      <c r="C61" s="41">
        <f t="shared" si="5"/>
        <v>180770</v>
      </c>
      <c r="D61" s="41">
        <f t="shared" si="6"/>
        <v>12</v>
      </c>
      <c r="E61" s="42" t="str">
        <f t="shared" si="2"/>
        <v>ALMERIA</v>
      </c>
      <c r="F61" s="42">
        <f t="shared" si="9"/>
        <v>63</v>
      </c>
      <c r="G61" s="42">
        <f t="shared" si="8"/>
        <v>145</v>
      </c>
    </row>
    <row r="62" spans="1:7" x14ac:dyDescent="0.25">
      <c r="A62" s="42" t="str">
        <f t="shared" si="3"/>
        <v>TARRAGONA</v>
      </c>
      <c r="B62" s="41">
        <f t="shared" si="4"/>
        <v>86867</v>
      </c>
      <c r="C62" s="41">
        <f t="shared" si="5"/>
        <v>15783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7764204</v>
      </c>
      <c r="C63" s="41">
        <f t="shared" si="5"/>
        <v>6531584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561501</v>
      </c>
      <c r="C64" s="41">
        <f t="shared" si="5"/>
        <v>532965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26535</v>
      </c>
      <c r="C8" s="34">
        <v>31277</v>
      </c>
      <c r="D8" s="34">
        <v>72062</v>
      </c>
      <c r="E8" s="34">
        <v>78584</v>
      </c>
      <c r="F8" s="13">
        <f t="shared" ref="F8:F35" si="0">((E8*100)/D8)-100</f>
        <v>9.0505398129388652</v>
      </c>
      <c r="G8" s="1"/>
      <c r="H8" s="1"/>
      <c r="I8" s="1"/>
    </row>
    <row r="9" spans="1:12" x14ac:dyDescent="0.25">
      <c r="A9" s="8" t="s">
        <v>43</v>
      </c>
      <c r="B9" s="33">
        <v>36748</v>
      </c>
      <c r="C9" s="33">
        <v>42970</v>
      </c>
      <c r="D9" s="33">
        <v>100331</v>
      </c>
      <c r="E9" s="33">
        <v>105206</v>
      </c>
      <c r="F9" s="10">
        <f t="shared" si="0"/>
        <v>4.8589169847803788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412439</v>
      </c>
      <c r="C11" s="33">
        <v>480620</v>
      </c>
      <c r="D11" s="33">
        <v>1114025</v>
      </c>
      <c r="E11" s="33">
        <v>1295850</v>
      </c>
      <c r="F11" s="10">
        <f t="shared" si="0"/>
        <v>16.321447005228791</v>
      </c>
      <c r="G11" s="1"/>
      <c r="H11" s="1"/>
      <c r="I11" s="1"/>
    </row>
    <row r="12" spans="1:12" x14ac:dyDescent="0.25">
      <c r="A12" s="11" t="s">
        <v>46</v>
      </c>
      <c r="B12" s="34">
        <v>155852</v>
      </c>
      <c r="C12" s="34">
        <v>115769</v>
      </c>
      <c r="D12" s="34">
        <v>424063</v>
      </c>
      <c r="E12" s="34">
        <v>338704</v>
      </c>
      <c r="F12" s="13">
        <f t="shared" si="0"/>
        <v>-20.128848779544555</v>
      </c>
      <c r="G12" s="1"/>
      <c r="H12" s="1"/>
      <c r="I12" s="1"/>
    </row>
    <row r="13" spans="1:12" x14ac:dyDescent="0.25">
      <c r="A13" s="8" t="s">
        <v>47</v>
      </c>
      <c r="B13" s="33">
        <v>850763</v>
      </c>
      <c r="C13" s="33">
        <v>888729</v>
      </c>
      <c r="D13" s="33">
        <v>2151060</v>
      </c>
      <c r="E13" s="33">
        <v>2364961</v>
      </c>
      <c r="F13" s="10">
        <f t="shared" si="0"/>
        <v>9.9439811069891135</v>
      </c>
      <c r="G13" s="1"/>
      <c r="H13" s="1"/>
      <c r="I13" s="1"/>
    </row>
    <row r="14" spans="1:12" x14ac:dyDescent="0.25">
      <c r="A14" s="11" t="s">
        <v>48</v>
      </c>
      <c r="B14" s="34">
        <v>810747</v>
      </c>
      <c r="C14" s="34">
        <v>873450</v>
      </c>
      <c r="D14" s="34">
        <v>2082171</v>
      </c>
      <c r="E14" s="34">
        <v>2378725</v>
      </c>
      <c r="F14" s="13">
        <f t="shared" si="0"/>
        <v>14.242538196910814</v>
      </c>
      <c r="G14" s="1"/>
      <c r="H14" s="1"/>
      <c r="I14" s="1"/>
    </row>
    <row r="15" spans="1:12" x14ac:dyDescent="0.25">
      <c r="A15" s="8" t="s">
        <v>49</v>
      </c>
      <c r="B15" s="33">
        <v>45195</v>
      </c>
      <c r="C15" s="33">
        <v>49701</v>
      </c>
      <c r="D15" s="33">
        <v>114251</v>
      </c>
      <c r="E15" s="33">
        <v>137234</v>
      </c>
      <c r="F15" s="10">
        <f t="shared" si="0"/>
        <v>20.116235306474337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13579</v>
      </c>
      <c r="C17" s="33">
        <v>15016</v>
      </c>
      <c r="D17" s="33">
        <v>55399</v>
      </c>
      <c r="E17" s="33">
        <v>46107</v>
      </c>
      <c r="F17" s="10">
        <f t="shared" si="0"/>
        <v>-16.772865936208234</v>
      </c>
      <c r="G17" s="1"/>
      <c r="H17" s="1"/>
      <c r="I17" s="1"/>
    </row>
    <row r="18" spans="1:9" x14ac:dyDescent="0.25">
      <c r="A18" s="11" t="s">
        <v>52</v>
      </c>
      <c r="B18" s="34">
        <v>75098</v>
      </c>
      <c r="C18" s="34">
        <v>81000</v>
      </c>
      <c r="D18" s="34">
        <v>203943</v>
      </c>
      <c r="E18" s="34">
        <v>236428</v>
      </c>
      <c r="F18" s="13">
        <f t="shared" si="0"/>
        <v>15.928470209813526</v>
      </c>
      <c r="G18" s="1"/>
      <c r="H18" s="1"/>
      <c r="I18" s="1"/>
    </row>
    <row r="19" spans="1:9" x14ac:dyDescent="0.25">
      <c r="A19" s="8" t="s">
        <v>53</v>
      </c>
      <c r="B19" s="33">
        <v>15380</v>
      </c>
      <c r="C19" s="33">
        <v>12742</v>
      </c>
      <c r="D19" s="33">
        <v>39245</v>
      </c>
      <c r="E19" s="33">
        <v>56228</v>
      </c>
      <c r="F19" s="10">
        <f t="shared" si="0"/>
        <v>43.274302458911961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229331</v>
      </c>
      <c r="C22" s="34">
        <v>258440</v>
      </c>
      <c r="D22" s="34">
        <v>660358</v>
      </c>
      <c r="E22" s="34">
        <v>662189</v>
      </c>
      <c r="F22" s="13">
        <f t="shared" si="0"/>
        <v>0.27727384237034869</v>
      </c>
      <c r="G22" s="1"/>
      <c r="H22" s="1"/>
      <c r="I22" s="1"/>
    </row>
    <row r="23" spans="1:9" x14ac:dyDescent="0.25">
      <c r="A23" s="8" t="s">
        <v>57</v>
      </c>
      <c r="B23" s="33">
        <v>37759</v>
      </c>
      <c r="C23" s="33">
        <v>40750</v>
      </c>
      <c r="D23" s="33">
        <v>102419</v>
      </c>
      <c r="E23" s="33">
        <v>114682</v>
      </c>
      <c r="F23" s="10">
        <f t="shared" si="0"/>
        <v>11.973364317167707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49252</v>
      </c>
      <c r="C25" s="33">
        <v>49256</v>
      </c>
      <c r="D25" s="33">
        <v>133865</v>
      </c>
      <c r="E25" s="33">
        <v>133195</v>
      </c>
      <c r="F25" s="10">
        <f t="shared" si="0"/>
        <v>-0.50050423934560229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49076</v>
      </c>
      <c r="C27" s="33">
        <v>53124</v>
      </c>
      <c r="D27" s="33">
        <v>127055</v>
      </c>
      <c r="E27" s="33">
        <v>162605</v>
      </c>
      <c r="F27" s="10">
        <f t="shared" si="0"/>
        <v>27.980008657667938</v>
      </c>
      <c r="G27" s="1"/>
      <c r="H27" s="1"/>
      <c r="I27" s="1"/>
    </row>
    <row r="28" spans="1:9" x14ac:dyDescent="0.25">
      <c r="A28" s="11" t="s">
        <v>62</v>
      </c>
      <c r="B28" s="34">
        <v>349069</v>
      </c>
      <c r="C28" s="34">
        <v>350204</v>
      </c>
      <c r="D28" s="34">
        <v>921607</v>
      </c>
      <c r="E28" s="34">
        <v>954553</v>
      </c>
      <c r="F28" s="13">
        <f t="shared" si="0"/>
        <v>3.5748426389990584</v>
      </c>
      <c r="G28" s="1"/>
      <c r="H28" s="1"/>
      <c r="I28" s="1"/>
    </row>
    <row r="29" spans="1:9" x14ac:dyDescent="0.25">
      <c r="A29" s="8" t="s">
        <v>63</v>
      </c>
      <c r="B29" s="33">
        <v>81304</v>
      </c>
      <c r="C29" s="33">
        <v>90006</v>
      </c>
      <c r="D29" s="33">
        <v>204347</v>
      </c>
      <c r="E29" s="33">
        <v>209900</v>
      </c>
      <c r="F29" s="10">
        <f t="shared" si="0"/>
        <v>2.7174365172965622</v>
      </c>
      <c r="G29" s="1"/>
      <c r="H29" s="1"/>
      <c r="I29" s="1"/>
    </row>
    <row r="30" spans="1:9" x14ac:dyDescent="0.25">
      <c r="A30" s="11" t="s">
        <v>64</v>
      </c>
      <c r="B30" s="34">
        <v>22039</v>
      </c>
      <c r="C30" s="34">
        <v>26216</v>
      </c>
      <c r="D30" s="34">
        <v>58770</v>
      </c>
      <c r="E30" s="34">
        <v>63340</v>
      </c>
      <c r="F30" s="13">
        <f t="shared" si="0"/>
        <v>7.7760762293687264</v>
      </c>
      <c r="G30" s="1"/>
      <c r="H30" s="1"/>
      <c r="I30" s="1"/>
    </row>
    <row r="31" spans="1:9" x14ac:dyDescent="0.25">
      <c r="A31" s="8" t="s">
        <v>65</v>
      </c>
      <c r="B31" s="33">
        <v>83630</v>
      </c>
      <c r="C31" s="33">
        <v>69371</v>
      </c>
      <c r="D31" s="33">
        <v>218612</v>
      </c>
      <c r="E31" s="33">
        <v>166455</v>
      </c>
      <c r="F31" s="10">
        <f t="shared" si="0"/>
        <v>-23.858251148152888</v>
      </c>
      <c r="G31" s="1"/>
      <c r="H31" s="1"/>
      <c r="I31" s="1"/>
    </row>
    <row r="32" spans="1:9" x14ac:dyDescent="0.25">
      <c r="A32" s="11" t="s">
        <v>66</v>
      </c>
      <c r="B32" s="34">
        <v>299556</v>
      </c>
      <c r="C32" s="34">
        <v>427893</v>
      </c>
      <c r="D32" s="34">
        <v>870880</v>
      </c>
      <c r="E32" s="34">
        <v>1152948</v>
      </c>
      <c r="F32" s="13">
        <f t="shared" si="0"/>
        <v>32.38884806173067</v>
      </c>
      <c r="G32" s="1"/>
      <c r="H32" s="1"/>
      <c r="I32" s="1"/>
    </row>
    <row r="33" spans="1:9" x14ac:dyDescent="0.25">
      <c r="A33" s="8" t="s">
        <v>67</v>
      </c>
      <c r="B33" s="33">
        <v>99263</v>
      </c>
      <c r="C33" s="33">
        <v>121509</v>
      </c>
      <c r="D33" s="33">
        <v>269515</v>
      </c>
      <c r="E33" s="33">
        <v>334240</v>
      </c>
      <c r="F33" s="10">
        <f t="shared" si="0"/>
        <v>24.015360926108002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3742615</v>
      </c>
      <c r="C35" s="15">
        <f t="shared" ref="C35:E35" si="1">SUM(C7:C34)</f>
        <v>4078043</v>
      </c>
      <c r="D35" s="15">
        <f t="shared" si="1"/>
        <v>9924990</v>
      </c>
      <c r="E35" s="15">
        <f t="shared" si="1"/>
        <v>10992134</v>
      </c>
      <c r="F35" s="16">
        <f t="shared" si="0"/>
        <v>10.752091437875507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2378725</v>
      </c>
      <c r="G38" s="42">
        <f>LOOKUP(E38,$A$38:$A$65,$C$38:$C$65)</f>
        <v>2082171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78584</v>
      </c>
      <c r="C39" s="41">
        <f t="shared" ref="C39:C65" si="5">D8</f>
        <v>72062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2364961</v>
      </c>
      <c r="G39" s="42">
        <f t="shared" ref="G39:G65" si="8">LOOKUP(E39,$A$38:$A$65,$C$38:$C$65)</f>
        <v>2151060</v>
      </c>
    </row>
    <row r="40" spans="1:9" x14ac:dyDescent="0.25">
      <c r="A40" s="42" t="str">
        <f t="shared" si="3"/>
        <v>ALMERIA</v>
      </c>
      <c r="B40" s="41">
        <f t="shared" si="4"/>
        <v>105206</v>
      </c>
      <c r="C40" s="41">
        <f t="shared" si="5"/>
        <v>100331</v>
      </c>
      <c r="D40" s="41">
        <f t="shared" si="6"/>
        <v>16</v>
      </c>
      <c r="E40" s="42" t="str">
        <f t="shared" si="2"/>
        <v>BAHIA DE ALGECIRAS</v>
      </c>
      <c r="F40" s="42">
        <f t="shared" si="7"/>
        <v>1295850</v>
      </c>
      <c r="G40" s="42">
        <f t="shared" si="8"/>
        <v>1114025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1152948</v>
      </c>
      <c r="G41" s="42">
        <f t="shared" si="8"/>
        <v>870880</v>
      </c>
    </row>
    <row r="42" spans="1:9" x14ac:dyDescent="0.25">
      <c r="A42" s="42" t="str">
        <f t="shared" si="3"/>
        <v>BAHIA DE ALGECIRAS</v>
      </c>
      <c r="B42" s="41">
        <f t="shared" si="4"/>
        <v>1295850</v>
      </c>
      <c r="C42" s="41">
        <f t="shared" si="5"/>
        <v>1114025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954553</v>
      </c>
      <c r="G42" s="42">
        <f t="shared" si="8"/>
        <v>921607</v>
      </c>
    </row>
    <row r="43" spans="1:9" x14ac:dyDescent="0.25">
      <c r="A43" s="42" t="str">
        <f t="shared" si="3"/>
        <v>BAHIA DE CADIZ</v>
      </c>
      <c r="B43" s="41">
        <f t="shared" si="4"/>
        <v>338704</v>
      </c>
      <c r="C43" s="41">
        <f t="shared" si="5"/>
        <v>424063</v>
      </c>
      <c r="D43" s="41">
        <f t="shared" si="6"/>
        <v>7</v>
      </c>
      <c r="E43" s="42" t="str">
        <f t="shared" si="2"/>
        <v>LAS PALMAS</v>
      </c>
      <c r="F43" s="42">
        <f t="shared" si="7"/>
        <v>662189</v>
      </c>
      <c r="G43" s="42">
        <f t="shared" si="8"/>
        <v>660358</v>
      </c>
    </row>
    <row r="44" spans="1:9" x14ac:dyDescent="0.25">
      <c r="A44" s="42" t="str">
        <f t="shared" si="3"/>
        <v>BALEARES</v>
      </c>
      <c r="B44" s="41">
        <f t="shared" si="4"/>
        <v>2364961</v>
      </c>
      <c r="C44" s="41">
        <f t="shared" si="5"/>
        <v>2151060</v>
      </c>
      <c r="D44" s="41">
        <f t="shared" si="6"/>
        <v>2</v>
      </c>
      <c r="E44" s="42" t="str">
        <f t="shared" si="2"/>
        <v>BAHIA DE CADIZ</v>
      </c>
      <c r="F44" s="42">
        <f t="shared" si="7"/>
        <v>338704</v>
      </c>
      <c r="G44" s="42">
        <f t="shared" si="8"/>
        <v>424063</v>
      </c>
    </row>
    <row r="45" spans="1:9" x14ac:dyDescent="0.25">
      <c r="A45" s="42" t="str">
        <f t="shared" si="3"/>
        <v>BARCELONA</v>
      </c>
      <c r="B45" s="41">
        <f t="shared" si="4"/>
        <v>2378725</v>
      </c>
      <c r="C45" s="41">
        <f t="shared" si="5"/>
        <v>2082171</v>
      </c>
      <c r="D45" s="41">
        <f t="shared" si="6"/>
        <v>1</v>
      </c>
      <c r="E45" s="42" t="str">
        <f t="shared" si="2"/>
        <v>VIGO</v>
      </c>
      <c r="F45" s="42">
        <f t="shared" si="7"/>
        <v>334240</v>
      </c>
      <c r="G45" s="42">
        <f t="shared" si="8"/>
        <v>269515</v>
      </c>
    </row>
    <row r="46" spans="1:9" x14ac:dyDescent="0.25">
      <c r="A46" s="42" t="str">
        <f t="shared" si="3"/>
        <v>BILBAO</v>
      </c>
      <c r="B46" s="41">
        <f t="shared" si="4"/>
        <v>137234</v>
      </c>
      <c r="C46" s="41">
        <f t="shared" si="5"/>
        <v>114251</v>
      </c>
      <c r="D46" s="41">
        <f t="shared" si="6"/>
        <v>13</v>
      </c>
      <c r="E46" s="42" t="str">
        <f t="shared" si="2"/>
        <v>CEUTA</v>
      </c>
      <c r="F46" s="42">
        <f t="shared" si="7"/>
        <v>236428</v>
      </c>
      <c r="G46" s="42">
        <f t="shared" si="8"/>
        <v>203943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209900</v>
      </c>
      <c r="G47" s="42">
        <f t="shared" si="8"/>
        <v>204347</v>
      </c>
    </row>
    <row r="48" spans="1:9" x14ac:dyDescent="0.25">
      <c r="A48" s="42" t="str">
        <f t="shared" si="3"/>
        <v>CASTELLON</v>
      </c>
      <c r="B48" s="41">
        <f t="shared" si="4"/>
        <v>46107</v>
      </c>
      <c r="C48" s="41">
        <f t="shared" si="5"/>
        <v>55399</v>
      </c>
      <c r="D48" s="41">
        <f t="shared" si="6"/>
        <v>20</v>
      </c>
      <c r="E48" s="42" t="str">
        <f t="shared" si="2"/>
        <v>TARRAGONA</v>
      </c>
      <c r="F48" s="42">
        <f t="shared" si="7"/>
        <v>166455</v>
      </c>
      <c r="G48" s="42">
        <f t="shared" si="8"/>
        <v>218612</v>
      </c>
    </row>
    <row r="49" spans="1:7" x14ac:dyDescent="0.25">
      <c r="A49" s="42" t="str">
        <f t="shared" si="3"/>
        <v>CEUTA</v>
      </c>
      <c r="B49" s="41">
        <f t="shared" si="4"/>
        <v>236428</v>
      </c>
      <c r="C49" s="41">
        <f t="shared" si="5"/>
        <v>203943</v>
      </c>
      <c r="D49" s="41">
        <f t="shared" si="6"/>
        <v>9</v>
      </c>
      <c r="E49" s="42" t="str">
        <f t="shared" si="2"/>
        <v>PASAIA</v>
      </c>
      <c r="F49" s="42">
        <f t="shared" si="7"/>
        <v>162605</v>
      </c>
      <c r="G49" s="42">
        <f t="shared" si="8"/>
        <v>127055</v>
      </c>
    </row>
    <row r="50" spans="1:7" x14ac:dyDescent="0.25">
      <c r="A50" s="42" t="str">
        <f t="shared" si="3"/>
        <v>FERROL-SAN CIBRAO</v>
      </c>
      <c r="B50" s="41">
        <f t="shared" si="4"/>
        <v>56228</v>
      </c>
      <c r="C50" s="41">
        <f t="shared" si="5"/>
        <v>39245</v>
      </c>
      <c r="D50" s="41">
        <f t="shared" si="6"/>
        <v>19</v>
      </c>
      <c r="E50" s="42" t="str">
        <f t="shared" si="2"/>
        <v>BILBAO</v>
      </c>
      <c r="F50" s="42">
        <f t="shared" si="7"/>
        <v>137234</v>
      </c>
      <c r="G50" s="42">
        <f t="shared" si="8"/>
        <v>114251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MELILLA</v>
      </c>
      <c r="F51" s="42">
        <f t="shared" si="7"/>
        <v>133195</v>
      </c>
      <c r="G51" s="42">
        <f t="shared" si="8"/>
        <v>133865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114682</v>
      </c>
      <c r="G52" s="42">
        <f t="shared" si="8"/>
        <v>102419</v>
      </c>
    </row>
    <row r="53" spans="1:7" x14ac:dyDescent="0.25">
      <c r="A53" s="42" t="str">
        <f t="shared" si="3"/>
        <v>LAS PALMAS</v>
      </c>
      <c r="B53" s="41">
        <f t="shared" si="4"/>
        <v>662189</v>
      </c>
      <c r="C53" s="41">
        <f t="shared" si="5"/>
        <v>660358</v>
      </c>
      <c r="D53" s="41">
        <f t="shared" si="6"/>
        <v>6</v>
      </c>
      <c r="E53" s="42" t="str">
        <f t="shared" si="2"/>
        <v>ALMERIA</v>
      </c>
      <c r="F53" s="42">
        <f t="shared" si="7"/>
        <v>105206</v>
      </c>
      <c r="G53" s="42">
        <f t="shared" si="8"/>
        <v>100331</v>
      </c>
    </row>
    <row r="54" spans="1:7" x14ac:dyDescent="0.25">
      <c r="A54" s="42" t="str">
        <f t="shared" si="3"/>
        <v>MALAGA</v>
      </c>
      <c r="B54" s="41">
        <f t="shared" si="4"/>
        <v>114682</v>
      </c>
      <c r="C54" s="41">
        <f t="shared" si="5"/>
        <v>102419</v>
      </c>
      <c r="D54" s="41">
        <f t="shared" si="6"/>
        <v>15</v>
      </c>
      <c r="E54" s="42" t="str">
        <f t="shared" si="2"/>
        <v>ALICANTE</v>
      </c>
      <c r="F54" s="42">
        <f t="shared" si="7"/>
        <v>78584</v>
      </c>
      <c r="G54" s="42">
        <f t="shared" si="8"/>
        <v>72062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63340</v>
      </c>
      <c r="G55" s="42">
        <f t="shared" si="8"/>
        <v>58770</v>
      </c>
    </row>
    <row r="56" spans="1:7" x14ac:dyDescent="0.25">
      <c r="A56" s="42" t="str">
        <f t="shared" si="3"/>
        <v>MELILLA</v>
      </c>
      <c r="B56" s="41">
        <f t="shared" si="4"/>
        <v>133195</v>
      </c>
      <c r="C56" s="41">
        <f t="shared" si="5"/>
        <v>133865</v>
      </c>
      <c r="D56" s="41">
        <f t="shared" si="6"/>
        <v>14</v>
      </c>
      <c r="E56" s="42" t="str">
        <f t="shared" si="2"/>
        <v>FERROL-SAN CIBRAO</v>
      </c>
      <c r="F56" s="42">
        <f t="shared" si="9"/>
        <v>56228</v>
      </c>
      <c r="G56" s="42">
        <f t="shared" si="8"/>
        <v>39245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46107</v>
      </c>
      <c r="G57" s="42">
        <f t="shared" si="8"/>
        <v>55399</v>
      </c>
    </row>
    <row r="58" spans="1:7" x14ac:dyDescent="0.25">
      <c r="A58" s="42" t="str">
        <f t="shared" si="3"/>
        <v>PASAIA</v>
      </c>
      <c r="B58" s="41">
        <f t="shared" si="4"/>
        <v>162605</v>
      </c>
      <c r="C58" s="41">
        <f t="shared" si="5"/>
        <v>127055</v>
      </c>
      <c r="D58" s="41">
        <f t="shared" si="6"/>
        <v>12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954553</v>
      </c>
      <c r="C59" s="41">
        <f t="shared" si="5"/>
        <v>921607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209900</v>
      </c>
      <c r="C60" s="41">
        <f t="shared" si="5"/>
        <v>204347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63340</v>
      </c>
      <c r="C61" s="41">
        <f t="shared" si="5"/>
        <v>58770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166455</v>
      </c>
      <c r="C62" s="41">
        <f t="shared" si="5"/>
        <v>218612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1152948</v>
      </c>
      <c r="C63" s="41">
        <f t="shared" si="5"/>
        <v>870880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334240</v>
      </c>
      <c r="C64" s="41">
        <f t="shared" si="5"/>
        <v>269515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253</v>
      </c>
      <c r="D7" s="35">
        <v>0</v>
      </c>
      <c r="E7" s="35">
        <v>1422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12975</v>
      </c>
      <c r="C8" s="36">
        <v>17031</v>
      </c>
      <c r="D8" s="36">
        <v>38248</v>
      </c>
      <c r="E8" s="36">
        <v>47384</v>
      </c>
      <c r="F8" s="13">
        <f t="shared" ref="F8:F35" si="0">((E8*100)/D8)-100</f>
        <v>23.886216272746282</v>
      </c>
      <c r="G8" s="1"/>
      <c r="H8" s="1"/>
      <c r="I8" s="1"/>
    </row>
    <row r="9" spans="1:12" x14ac:dyDescent="0.25">
      <c r="A9" s="8" t="s">
        <v>43</v>
      </c>
      <c r="B9" s="35">
        <v>29</v>
      </c>
      <c r="C9" s="35">
        <v>9</v>
      </c>
      <c r="D9" s="35">
        <v>54</v>
      </c>
      <c r="E9" s="35">
        <v>27</v>
      </c>
      <c r="F9" s="10">
        <f t="shared" si="0"/>
        <v>-50</v>
      </c>
      <c r="G9" s="1"/>
      <c r="H9" s="1"/>
      <c r="I9" s="1"/>
    </row>
    <row r="10" spans="1:12" x14ac:dyDescent="0.25">
      <c r="A10" s="11" t="s">
        <v>44</v>
      </c>
      <c r="B10" s="36">
        <v>1009</v>
      </c>
      <c r="C10" s="36">
        <v>782</v>
      </c>
      <c r="D10" s="36">
        <v>2713</v>
      </c>
      <c r="E10" s="36">
        <v>2105</v>
      </c>
      <c r="F10" s="17">
        <f t="shared" si="0"/>
        <v>-22.410615554736452</v>
      </c>
      <c r="G10" s="1"/>
      <c r="H10" s="1"/>
      <c r="I10" s="1"/>
    </row>
    <row r="11" spans="1:12" x14ac:dyDescent="0.25">
      <c r="A11" s="8" t="s">
        <v>45</v>
      </c>
      <c r="B11" s="35">
        <v>267704</v>
      </c>
      <c r="C11" s="35">
        <v>300872</v>
      </c>
      <c r="D11" s="35">
        <v>713211</v>
      </c>
      <c r="E11" s="35">
        <v>816633</v>
      </c>
      <c r="F11" s="10">
        <f t="shared" si="0"/>
        <v>14.500898051207841</v>
      </c>
      <c r="G11" s="1"/>
      <c r="H11" s="1"/>
      <c r="I11" s="1"/>
    </row>
    <row r="12" spans="1:12" x14ac:dyDescent="0.25">
      <c r="A12" s="11" t="s">
        <v>46</v>
      </c>
      <c r="B12" s="36">
        <v>12748.5</v>
      </c>
      <c r="C12" s="36">
        <v>10510</v>
      </c>
      <c r="D12" s="36">
        <v>41440.5</v>
      </c>
      <c r="E12" s="36">
        <v>31121</v>
      </c>
      <c r="F12" s="13">
        <f t="shared" si="0"/>
        <v>-24.901967881661662</v>
      </c>
      <c r="G12" s="1"/>
      <c r="H12" s="1"/>
      <c r="I12" s="1"/>
    </row>
    <row r="13" spans="1:12" x14ac:dyDescent="0.25">
      <c r="A13" s="8" t="s">
        <v>47</v>
      </c>
      <c r="B13" s="35">
        <v>18570</v>
      </c>
      <c r="C13" s="35">
        <v>18719</v>
      </c>
      <c r="D13" s="35">
        <v>47453</v>
      </c>
      <c r="E13" s="35">
        <v>46933</v>
      </c>
      <c r="F13" s="10">
        <f t="shared" si="0"/>
        <v>-1.0958211282742951</v>
      </c>
      <c r="G13" s="1"/>
      <c r="H13" s="1"/>
      <c r="I13" s="1"/>
    </row>
    <row r="14" spans="1:12" x14ac:dyDescent="0.25">
      <c r="A14" s="11" t="s">
        <v>48</v>
      </c>
      <c r="B14" s="36">
        <v>194843</v>
      </c>
      <c r="C14" s="36">
        <v>229947.5</v>
      </c>
      <c r="D14" s="36">
        <v>538233</v>
      </c>
      <c r="E14" s="36">
        <v>619701.5</v>
      </c>
      <c r="F14" s="13">
        <f t="shared" si="0"/>
        <v>15.136288559044132</v>
      </c>
      <c r="G14" s="1"/>
      <c r="H14" s="1"/>
      <c r="I14" s="1"/>
    </row>
    <row r="15" spans="1:12" x14ac:dyDescent="0.25">
      <c r="A15" s="8" t="s">
        <v>49</v>
      </c>
      <c r="B15" s="35">
        <v>46608</v>
      </c>
      <c r="C15" s="35">
        <v>49806</v>
      </c>
      <c r="D15" s="35">
        <v>117533</v>
      </c>
      <c r="E15" s="35">
        <v>125231</v>
      </c>
      <c r="F15" s="10">
        <f t="shared" si="0"/>
        <v>6.549649885564051</v>
      </c>
      <c r="G15" s="1"/>
      <c r="H15" s="1"/>
      <c r="I15" s="1"/>
    </row>
    <row r="16" spans="1:12" x14ac:dyDescent="0.25">
      <c r="A16" s="11" t="s">
        <v>50</v>
      </c>
      <c r="B16" s="36">
        <v>2355</v>
      </c>
      <c r="C16" s="36">
        <v>4315</v>
      </c>
      <c r="D16" s="36">
        <v>9622</v>
      </c>
      <c r="E16" s="36">
        <v>8085</v>
      </c>
      <c r="F16" s="13">
        <f t="shared" si="0"/>
        <v>-15.973810018707127</v>
      </c>
      <c r="G16" s="1"/>
      <c r="H16" s="1"/>
      <c r="I16" s="1"/>
    </row>
    <row r="17" spans="1:9" x14ac:dyDescent="0.25">
      <c r="A17" s="8" t="s">
        <v>51</v>
      </c>
      <c r="B17" s="35">
        <v>4224</v>
      </c>
      <c r="C17" s="35">
        <v>8332</v>
      </c>
      <c r="D17" s="35">
        <v>12322</v>
      </c>
      <c r="E17" s="35">
        <v>21048</v>
      </c>
      <c r="F17" s="10">
        <f t="shared" si="0"/>
        <v>70.816425904885563</v>
      </c>
      <c r="G17" s="1"/>
      <c r="H17" s="1"/>
      <c r="I17" s="1"/>
    </row>
    <row r="18" spans="1:9" x14ac:dyDescent="0.25">
      <c r="A18" s="11" t="s">
        <v>52</v>
      </c>
      <c r="B18" s="36">
        <v>702</v>
      </c>
      <c r="C18" s="36">
        <v>958</v>
      </c>
      <c r="D18" s="36">
        <v>2242</v>
      </c>
      <c r="E18" s="36">
        <v>3397</v>
      </c>
      <c r="F18" s="13">
        <f t="shared" si="0"/>
        <v>51.516503122212299</v>
      </c>
      <c r="G18" s="1"/>
      <c r="H18" s="1"/>
      <c r="I18" s="1"/>
    </row>
    <row r="19" spans="1:9" x14ac:dyDescent="0.25">
      <c r="A19" s="8" t="s">
        <v>53</v>
      </c>
      <c r="B19" s="35">
        <v>4</v>
      </c>
      <c r="C19" s="35">
        <v>990</v>
      </c>
      <c r="D19" s="35">
        <v>12</v>
      </c>
      <c r="E19" s="35">
        <v>3174</v>
      </c>
      <c r="F19" s="10">
        <f t="shared" si="0"/>
        <v>26350</v>
      </c>
      <c r="G19" s="1"/>
      <c r="H19" s="1"/>
      <c r="I19" s="1"/>
    </row>
    <row r="20" spans="1:9" x14ac:dyDescent="0.25">
      <c r="A20" s="11" t="s">
        <v>54</v>
      </c>
      <c r="B20" s="36">
        <v>453</v>
      </c>
      <c r="C20" s="36">
        <v>756</v>
      </c>
      <c r="D20" s="36">
        <v>1034</v>
      </c>
      <c r="E20" s="36">
        <v>2575</v>
      </c>
      <c r="F20" s="13">
        <f t="shared" si="0"/>
        <v>149.03288201160541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110270</v>
      </c>
      <c r="C22" s="36">
        <v>118860</v>
      </c>
      <c r="D22" s="36">
        <v>302092</v>
      </c>
      <c r="E22" s="36">
        <v>320143</v>
      </c>
      <c r="F22" s="13">
        <f t="shared" si="0"/>
        <v>5.9753320180607261</v>
      </c>
      <c r="G22" s="1"/>
      <c r="H22" s="1"/>
      <c r="I22" s="1"/>
    </row>
    <row r="23" spans="1:9" x14ac:dyDescent="0.25">
      <c r="A23" s="8" t="s">
        <v>57</v>
      </c>
      <c r="B23" s="35">
        <v>19408</v>
      </c>
      <c r="C23" s="35">
        <v>41658</v>
      </c>
      <c r="D23" s="35">
        <v>72238</v>
      </c>
      <c r="E23" s="35">
        <v>127318</v>
      </c>
      <c r="F23" s="10">
        <f t="shared" si="0"/>
        <v>76.247958138375935</v>
      </c>
      <c r="G23" s="1"/>
      <c r="H23" s="1"/>
      <c r="I23" s="1"/>
    </row>
    <row r="24" spans="1:9" x14ac:dyDescent="0.25">
      <c r="A24" s="11" t="s">
        <v>58</v>
      </c>
      <c r="B24" s="36">
        <v>2991</v>
      </c>
      <c r="C24" s="36">
        <v>4459</v>
      </c>
      <c r="D24" s="36">
        <v>8426</v>
      </c>
      <c r="E24" s="36">
        <v>11088</v>
      </c>
      <c r="F24" s="13">
        <f t="shared" si="0"/>
        <v>31.59268929503915</v>
      </c>
      <c r="G24" s="1"/>
      <c r="H24" s="1"/>
      <c r="I24" s="1"/>
    </row>
    <row r="25" spans="1:9" x14ac:dyDescent="0.25">
      <c r="A25" s="8" t="s">
        <v>59</v>
      </c>
      <c r="B25" s="35">
        <v>1554</v>
      </c>
      <c r="C25" s="35">
        <v>1620</v>
      </c>
      <c r="D25" s="35">
        <v>5035</v>
      </c>
      <c r="E25" s="35">
        <v>5106</v>
      </c>
      <c r="F25" s="10">
        <f t="shared" si="0"/>
        <v>1.4101290963257185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40483</v>
      </c>
      <c r="C28" s="36">
        <v>47066</v>
      </c>
      <c r="D28" s="36">
        <v>110815</v>
      </c>
      <c r="E28" s="36">
        <v>126802</v>
      </c>
      <c r="F28" s="13">
        <f t="shared" si="0"/>
        <v>14.426747281505214</v>
      </c>
      <c r="G28" s="1"/>
      <c r="H28" s="1"/>
      <c r="I28" s="1"/>
    </row>
    <row r="29" spans="1:9" x14ac:dyDescent="0.25">
      <c r="A29" s="8" t="s">
        <v>63</v>
      </c>
      <c r="B29" s="35">
        <v>5</v>
      </c>
      <c r="C29" s="35">
        <v>8</v>
      </c>
      <c r="D29" s="35">
        <v>18</v>
      </c>
      <c r="E29" s="35">
        <v>82</v>
      </c>
      <c r="F29" s="10">
        <f t="shared" si="0"/>
        <v>355.55555555555554</v>
      </c>
      <c r="G29" s="1"/>
      <c r="H29" s="1"/>
      <c r="I29" s="1"/>
    </row>
    <row r="30" spans="1:9" x14ac:dyDescent="0.25">
      <c r="A30" s="11" t="s">
        <v>64</v>
      </c>
      <c r="B30" s="36">
        <v>10085</v>
      </c>
      <c r="C30" s="36">
        <v>13361</v>
      </c>
      <c r="D30" s="36">
        <v>26461</v>
      </c>
      <c r="E30" s="36">
        <v>33632</v>
      </c>
      <c r="F30" s="13">
        <f t="shared" si="0"/>
        <v>27.10026076112014</v>
      </c>
      <c r="G30" s="1"/>
      <c r="H30" s="1"/>
      <c r="I30" s="1"/>
    </row>
    <row r="31" spans="1:9" x14ac:dyDescent="0.25">
      <c r="A31" s="8" t="s">
        <v>65</v>
      </c>
      <c r="B31" s="35">
        <v>247</v>
      </c>
      <c r="C31" s="35">
        <v>3606</v>
      </c>
      <c r="D31" s="35">
        <v>2044.5</v>
      </c>
      <c r="E31" s="35">
        <v>10863</v>
      </c>
      <c r="F31" s="10">
        <f t="shared" si="0"/>
        <v>431.32795304475417</v>
      </c>
      <c r="G31" s="1"/>
      <c r="H31" s="1"/>
      <c r="I31" s="1"/>
    </row>
    <row r="32" spans="1:9" x14ac:dyDescent="0.25">
      <c r="A32" s="11" t="s">
        <v>66</v>
      </c>
      <c r="B32" s="36">
        <v>195159</v>
      </c>
      <c r="C32" s="36">
        <v>246144</v>
      </c>
      <c r="D32" s="36">
        <v>611245</v>
      </c>
      <c r="E32" s="36">
        <v>716651</v>
      </c>
      <c r="F32" s="13">
        <f t="shared" si="0"/>
        <v>17.244476437435068</v>
      </c>
      <c r="G32" s="1"/>
      <c r="H32" s="1"/>
      <c r="I32" s="1"/>
    </row>
    <row r="33" spans="1:9" x14ac:dyDescent="0.25">
      <c r="A33" s="8" t="s">
        <v>67</v>
      </c>
      <c r="B33" s="35">
        <v>18527</v>
      </c>
      <c r="C33" s="35">
        <v>17835</v>
      </c>
      <c r="D33" s="35">
        <v>53537</v>
      </c>
      <c r="E33" s="35">
        <v>53165</v>
      </c>
      <c r="F33" s="10">
        <f t="shared" si="0"/>
        <v>-0.69484655471916312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960953.5</v>
      </c>
      <c r="C35" s="15">
        <f t="shared" ref="C35:E35" si="1">SUM(C7:C34)</f>
        <v>1137897.5</v>
      </c>
      <c r="D35" s="15">
        <f t="shared" si="1"/>
        <v>2716031.5</v>
      </c>
      <c r="E35" s="15">
        <f t="shared" si="1"/>
        <v>3133688.5</v>
      </c>
      <c r="F35" s="16">
        <f t="shared" si="0"/>
        <v>15.377472610313987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1422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816633</v>
      </c>
      <c r="G38" s="42">
        <f>LOOKUP(E38,$A$38:$A$65,$C$38:$C$65)</f>
        <v>713211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47384</v>
      </c>
      <c r="C39" s="41">
        <f t="shared" ref="C39:C65" si="5">D8</f>
        <v>38248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716651</v>
      </c>
      <c r="G39" s="42">
        <f t="shared" ref="G39:G65" si="8">LOOKUP(E39,$A$38:$A$65,$C$38:$C$65)</f>
        <v>611245</v>
      </c>
    </row>
    <row r="40" spans="1:9" x14ac:dyDescent="0.25">
      <c r="A40" s="42" t="str">
        <f t="shared" si="3"/>
        <v>ALMERIA</v>
      </c>
      <c r="B40" s="41">
        <f t="shared" si="4"/>
        <v>27</v>
      </c>
      <c r="C40" s="41">
        <f t="shared" si="5"/>
        <v>54</v>
      </c>
      <c r="D40" s="41">
        <f t="shared" si="6"/>
        <v>24</v>
      </c>
      <c r="E40" s="42" t="str">
        <f t="shared" si="2"/>
        <v>BARCELONA</v>
      </c>
      <c r="F40" s="42">
        <f t="shared" si="7"/>
        <v>619701.5</v>
      </c>
      <c r="G40" s="42">
        <f t="shared" si="8"/>
        <v>538233</v>
      </c>
    </row>
    <row r="41" spans="1:9" x14ac:dyDescent="0.25">
      <c r="A41" s="42" t="str">
        <f t="shared" si="3"/>
        <v>AVILES</v>
      </c>
      <c r="B41" s="41">
        <f t="shared" si="4"/>
        <v>2105</v>
      </c>
      <c r="C41" s="41">
        <f t="shared" si="5"/>
        <v>2713</v>
      </c>
      <c r="D41" s="41">
        <f t="shared" si="6"/>
        <v>21</v>
      </c>
      <c r="E41" s="42" t="str">
        <f t="shared" si="2"/>
        <v>LAS PALMAS</v>
      </c>
      <c r="F41" s="42">
        <f t="shared" si="7"/>
        <v>320143</v>
      </c>
      <c r="G41" s="42">
        <f t="shared" si="8"/>
        <v>302092</v>
      </c>
    </row>
    <row r="42" spans="1:9" x14ac:dyDescent="0.25">
      <c r="A42" s="42" t="str">
        <f t="shared" si="3"/>
        <v>BAHIA DE ALGECIRAS</v>
      </c>
      <c r="B42" s="41">
        <f t="shared" si="4"/>
        <v>816633</v>
      </c>
      <c r="C42" s="41">
        <f t="shared" si="5"/>
        <v>713211</v>
      </c>
      <c r="D42" s="41">
        <f t="shared" si="6"/>
        <v>1</v>
      </c>
      <c r="E42" s="42" t="str">
        <f t="shared" si="2"/>
        <v>MALAGA</v>
      </c>
      <c r="F42" s="42">
        <f t="shared" si="7"/>
        <v>127318</v>
      </c>
      <c r="G42" s="42">
        <f t="shared" si="8"/>
        <v>72238</v>
      </c>
    </row>
    <row r="43" spans="1:9" x14ac:dyDescent="0.25">
      <c r="A43" s="42" t="str">
        <f t="shared" si="3"/>
        <v>BAHIA DE CADIZ</v>
      </c>
      <c r="B43" s="41">
        <f t="shared" si="4"/>
        <v>31121</v>
      </c>
      <c r="C43" s="41">
        <f t="shared" si="5"/>
        <v>41440.5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126802</v>
      </c>
      <c r="G43" s="42">
        <f t="shared" si="8"/>
        <v>110815</v>
      </c>
    </row>
    <row r="44" spans="1:9" x14ac:dyDescent="0.25">
      <c r="A44" s="42" t="str">
        <f t="shared" si="3"/>
        <v>BALEARES</v>
      </c>
      <c r="B44" s="41">
        <f t="shared" si="4"/>
        <v>46933</v>
      </c>
      <c r="C44" s="41">
        <f t="shared" si="5"/>
        <v>47453</v>
      </c>
      <c r="D44" s="41">
        <f t="shared" si="6"/>
        <v>10</v>
      </c>
      <c r="E44" s="42" t="str">
        <f t="shared" si="2"/>
        <v>BILBAO</v>
      </c>
      <c r="F44" s="42">
        <f t="shared" si="7"/>
        <v>125231</v>
      </c>
      <c r="G44" s="42">
        <f t="shared" si="8"/>
        <v>117533</v>
      </c>
    </row>
    <row r="45" spans="1:9" x14ac:dyDescent="0.25">
      <c r="A45" s="42" t="str">
        <f t="shared" si="3"/>
        <v>BARCELONA</v>
      </c>
      <c r="B45" s="41">
        <f t="shared" si="4"/>
        <v>619701.5</v>
      </c>
      <c r="C45" s="41">
        <f t="shared" si="5"/>
        <v>538233</v>
      </c>
      <c r="D45" s="41">
        <f t="shared" si="6"/>
        <v>3</v>
      </c>
      <c r="E45" s="42" t="str">
        <f t="shared" si="2"/>
        <v>VIGO</v>
      </c>
      <c r="F45" s="42">
        <f t="shared" si="7"/>
        <v>53165</v>
      </c>
      <c r="G45" s="42">
        <f t="shared" si="8"/>
        <v>53537</v>
      </c>
    </row>
    <row r="46" spans="1:9" x14ac:dyDescent="0.25">
      <c r="A46" s="42" t="str">
        <f t="shared" si="3"/>
        <v>BILBAO</v>
      </c>
      <c r="B46" s="41">
        <f t="shared" si="4"/>
        <v>125231</v>
      </c>
      <c r="C46" s="41">
        <f t="shared" si="5"/>
        <v>117533</v>
      </c>
      <c r="D46" s="41">
        <f t="shared" si="6"/>
        <v>7</v>
      </c>
      <c r="E46" s="42" t="str">
        <f t="shared" si="2"/>
        <v>ALICANTE</v>
      </c>
      <c r="F46" s="42">
        <f t="shared" si="7"/>
        <v>47384</v>
      </c>
      <c r="G46" s="42">
        <f t="shared" si="8"/>
        <v>38248</v>
      </c>
    </row>
    <row r="47" spans="1:9" x14ac:dyDescent="0.25">
      <c r="A47" s="42" t="str">
        <f t="shared" si="3"/>
        <v>CARTAGENA</v>
      </c>
      <c r="B47" s="41">
        <f t="shared" si="4"/>
        <v>8085</v>
      </c>
      <c r="C47" s="41">
        <f t="shared" si="5"/>
        <v>9622</v>
      </c>
      <c r="D47" s="41">
        <f t="shared" si="6"/>
        <v>16</v>
      </c>
      <c r="E47" s="42" t="str">
        <f t="shared" si="2"/>
        <v>BALEARES</v>
      </c>
      <c r="F47" s="42">
        <f t="shared" si="7"/>
        <v>46933</v>
      </c>
      <c r="G47" s="42">
        <f t="shared" si="8"/>
        <v>47453</v>
      </c>
    </row>
    <row r="48" spans="1:9" x14ac:dyDescent="0.25">
      <c r="A48" s="42" t="str">
        <f t="shared" si="3"/>
        <v>CASTELLON</v>
      </c>
      <c r="B48" s="41">
        <f t="shared" si="4"/>
        <v>21048</v>
      </c>
      <c r="C48" s="41">
        <f t="shared" si="5"/>
        <v>12322</v>
      </c>
      <c r="D48" s="41">
        <f t="shared" si="6"/>
        <v>13</v>
      </c>
      <c r="E48" s="42" t="str">
        <f t="shared" si="2"/>
        <v>SEVILLA</v>
      </c>
      <c r="F48" s="42">
        <f t="shared" si="7"/>
        <v>33632</v>
      </c>
      <c r="G48" s="42">
        <f t="shared" si="8"/>
        <v>26461</v>
      </c>
    </row>
    <row r="49" spans="1:7" x14ac:dyDescent="0.25">
      <c r="A49" s="42" t="str">
        <f t="shared" si="3"/>
        <v>CEUTA</v>
      </c>
      <c r="B49" s="41">
        <f t="shared" si="4"/>
        <v>3397</v>
      </c>
      <c r="C49" s="41">
        <f t="shared" si="5"/>
        <v>2242</v>
      </c>
      <c r="D49" s="41">
        <f t="shared" si="6"/>
        <v>18</v>
      </c>
      <c r="E49" s="42" t="str">
        <f t="shared" si="2"/>
        <v>BAHIA DE CADIZ</v>
      </c>
      <c r="F49" s="42">
        <f t="shared" si="7"/>
        <v>31121</v>
      </c>
      <c r="G49" s="42">
        <f t="shared" si="8"/>
        <v>41440.5</v>
      </c>
    </row>
    <row r="50" spans="1:7" x14ac:dyDescent="0.25">
      <c r="A50" s="42" t="str">
        <f t="shared" si="3"/>
        <v>FERROL-SAN CIBRAO</v>
      </c>
      <c r="B50" s="41">
        <f t="shared" si="4"/>
        <v>3174</v>
      </c>
      <c r="C50" s="41">
        <f t="shared" si="5"/>
        <v>12</v>
      </c>
      <c r="D50" s="41">
        <f t="shared" si="6"/>
        <v>19</v>
      </c>
      <c r="E50" s="42" t="str">
        <f t="shared" si="2"/>
        <v>CASTELLON</v>
      </c>
      <c r="F50" s="42">
        <f t="shared" si="7"/>
        <v>21048</v>
      </c>
      <c r="G50" s="42">
        <f t="shared" si="8"/>
        <v>12322</v>
      </c>
    </row>
    <row r="51" spans="1:7" x14ac:dyDescent="0.25">
      <c r="A51" s="42" t="str">
        <f t="shared" si="3"/>
        <v>GIJON</v>
      </c>
      <c r="B51" s="41">
        <f t="shared" si="4"/>
        <v>2575</v>
      </c>
      <c r="C51" s="41">
        <f t="shared" si="5"/>
        <v>1034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11088</v>
      </c>
      <c r="G51" s="42">
        <f t="shared" si="8"/>
        <v>8426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10863</v>
      </c>
      <c r="G52" s="42">
        <f t="shared" si="8"/>
        <v>2044.5</v>
      </c>
    </row>
    <row r="53" spans="1:7" x14ac:dyDescent="0.25">
      <c r="A53" s="42" t="str">
        <f t="shared" si="3"/>
        <v>LAS PALMAS</v>
      </c>
      <c r="B53" s="41">
        <f t="shared" si="4"/>
        <v>320143</v>
      </c>
      <c r="C53" s="41">
        <f t="shared" si="5"/>
        <v>302092</v>
      </c>
      <c r="D53" s="41">
        <f t="shared" si="6"/>
        <v>4</v>
      </c>
      <c r="E53" s="42" t="str">
        <f t="shared" si="2"/>
        <v>CARTAGENA</v>
      </c>
      <c r="F53" s="42">
        <f t="shared" si="7"/>
        <v>8085</v>
      </c>
      <c r="G53" s="42">
        <f t="shared" si="8"/>
        <v>9622</v>
      </c>
    </row>
    <row r="54" spans="1:7" x14ac:dyDescent="0.25">
      <c r="A54" s="42" t="str">
        <f t="shared" si="3"/>
        <v>MALAGA</v>
      </c>
      <c r="B54" s="41">
        <f t="shared" si="4"/>
        <v>127318</v>
      </c>
      <c r="C54" s="41">
        <f t="shared" si="5"/>
        <v>72238</v>
      </c>
      <c r="D54" s="41">
        <f t="shared" si="6"/>
        <v>5</v>
      </c>
      <c r="E54" s="42" t="str">
        <f t="shared" si="2"/>
        <v>MELILLA</v>
      </c>
      <c r="F54" s="42">
        <f t="shared" si="7"/>
        <v>5106</v>
      </c>
      <c r="G54" s="42">
        <f t="shared" si="8"/>
        <v>5035</v>
      </c>
    </row>
    <row r="55" spans="1:7" x14ac:dyDescent="0.25">
      <c r="A55" s="42" t="str">
        <f t="shared" si="3"/>
        <v>MARIN Y RIA DE PONTEVEDRA</v>
      </c>
      <c r="B55" s="41">
        <f t="shared" si="4"/>
        <v>11088</v>
      </c>
      <c r="C55" s="41">
        <f t="shared" si="5"/>
        <v>8426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3397</v>
      </c>
      <c r="G55" s="42">
        <f t="shared" si="8"/>
        <v>2242</v>
      </c>
    </row>
    <row r="56" spans="1:7" x14ac:dyDescent="0.25">
      <c r="A56" s="42" t="str">
        <f t="shared" si="3"/>
        <v>MELILLA</v>
      </c>
      <c r="B56" s="41">
        <f t="shared" si="4"/>
        <v>5106</v>
      </c>
      <c r="C56" s="41">
        <f t="shared" si="5"/>
        <v>5035</v>
      </c>
      <c r="D56" s="41">
        <f t="shared" si="6"/>
        <v>17</v>
      </c>
      <c r="E56" s="42" t="str">
        <f t="shared" si="2"/>
        <v>FERROL-SAN CIBRAO</v>
      </c>
      <c r="F56" s="42">
        <f t="shared" si="9"/>
        <v>3174</v>
      </c>
      <c r="G56" s="42">
        <f t="shared" si="8"/>
        <v>12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GIJON</v>
      </c>
      <c r="F57" s="42">
        <f t="shared" si="9"/>
        <v>2575</v>
      </c>
      <c r="G57" s="42">
        <f t="shared" si="8"/>
        <v>1034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2105</v>
      </c>
      <c r="G58" s="42">
        <f t="shared" si="8"/>
        <v>2713</v>
      </c>
    </row>
    <row r="59" spans="1:7" x14ac:dyDescent="0.25">
      <c r="A59" s="42" t="str">
        <f t="shared" si="3"/>
        <v>SANTA CRUZ DE TENERIFE</v>
      </c>
      <c r="B59" s="41">
        <f t="shared" si="4"/>
        <v>126802</v>
      </c>
      <c r="C59" s="41">
        <f t="shared" si="5"/>
        <v>110815</v>
      </c>
      <c r="D59" s="41">
        <f t="shared" si="6"/>
        <v>6</v>
      </c>
      <c r="E59" s="42" t="str">
        <f t="shared" si="2"/>
        <v>A CORUÑA</v>
      </c>
      <c r="F59" s="42">
        <f t="shared" si="9"/>
        <v>1422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82</v>
      </c>
      <c r="C60" s="41">
        <f t="shared" si="5"/>
        <v>18</v>
      </c>
      <c r="D60" s="41">
        <f t="shared" si="6"/>
        <v>23</v>
      </c>
      <c r="E60" s="42" t="str">
        <f t="shared" si="2"/>
        <v>SANTANDER</v>
      </c>
      <c r="F60" s="42">
        <f t="shared" si="9"/>
        <v>82</v>
      </c>
      <c r="G60" s="42">
        <f t="shared" si="8"/>
        <v>18</v>
      </c>
    </row>
    <row r="61" spans="1:7" x14ac:dyDescent="0.25">
      <c r="A61" s="42" t="str">
        <f t="shared" si="3"/>
        <v>SEVILLA</v>
      </c>
      <c r="B61" s="41">
        <f t="shared" si="4"/>
        <v>33632</v>
      </c>
      <c r="C61" s="41">
        <f t="shared" si="5"/>
        <v>26461</v>
      </c>
      <c r="D61" s="41">
        <f t="shared" si="6"/>
        <v>11</v>
      </c>
      <c r="E61" s="42" t="str">
        <f t="shared" si="2"/>
        <v>ALMERIA</v>
      </c>
      <c r="F61" s="42">
        <f t="shared" si="9"/>
        <v>27</v>
      </c>
      <c r="G61" s="42">
        <f t="shared" si="8"/>
        <v>54</v>
      </c>
    </row>
    <row r="62" spans="1:7" x14ac:dyDescent="0.25">
      <c r="A62" s="42" t="str">
        <f t="shared" si="3"/>
        <v>TARRAGONA</v>
      </c>
      <c r="B62" s="41">
        <f t="shared" si="4"/>
        <v>10863</v>
      </c>
      <c r="C62" s="41">
        <f t="shared" si="5"/>
        <v>2044.5</v>
      </c>
      <c r="D62" s="41">
        <f t="shared" si="6"/>
        <v>15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716651</v>
      </c>
      <c r="C63" s="41">
        <f t="shared" si="5"/>
        <v>611245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53165</v>
      </c>
      <c r="C64" s="41">
        <f t="shared" si="5"/>
        <v>53537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205002</v>
      </c>
      <c r="C11" s="37">
        <v>284636</v>
      </c>
      <c r="D11" s="37">
        <v>531527</v>
      </c>
      <c r="E11" s="37">
        <v>775008</v>
      </c>
      <c r="F11" s="10">
        <f t="shared" si="0"/>
        <v>45.80783290406697</v>
      </c>
      <c r="G11" s="1"/>
      <c r="H11" s="1"/>
      <c r="I11" s="1"/>
    </row>
    <row r="12" spans="1:12" x14ac:dyDescent="0.25">
      <c r="A12" s="11" t="s">
        <v>46</v>
      </c>
      <c r="B12" s="38">
        <v>2240</v>
      </c>
      <c r="C12" s="38">
        <v>4</v>
      </c>
      <c r="D12" s="38">
        <v>8519</v>
      </c>
      <c r="E12" s="38">
        <v>2043</v>
      </c>
      <c r="F12" s="13">
        <f t="shared" si="0"/>
        <v>-76.018312008451701</v>
      </c>
      <c r="G12" s="1"/>
      <c r="H12" s="1"/>
      <c r="I12" s="1"/>
    </row>
    <row r="13" spans="1:12" x14ac:dyDescent="0.25">
      <c r="A13" s="8" t="s">
        <v>47</v>
      </c>
      <c r="B13" s="37">
        <v>68</v>
      </c>
      <c r="C13" s="37">
        <v>25</v>
      </c>
      <c r="D13" s="37">
        <v>179</v>
      </c>
      <c r="E13" s="37">
        <v>111</v>
      </c>
      <c r="F13" s="10">
        <f t="shared" si="0"/>
        <v>-37.988826815642462</v>
      </c>
      <c r="G13" s="1"/>
      <c r="H13" s="1"/>
      <c r="I13" s="1"/>
    </row>
    <row r="14" spans="1:12" x14ac:dyDescent="0.25">
      <c r="A14" s="11" t="s">
        <v>48</v>
      </c>
      <c r="B14" s="38">
        <v>75653</v>
      </c>
      <c r="C14" s="38">
        <v>87333</v>
      </c>
      <c r="D14" s="38">
        <v>195726</v>
      </c>
      <c r="E14" s="38">
        <v>233859.5</v>
      </c>
      <c r="F14" s="13">
        <f t="shared" si="0"/>
        <v>19.483103931005587</v>
      </c>
      <c r="G14" s="1"/>
      <c r="H14" s="1"/>
      <c r="I14" s="1"/>
    </row>
    <row r="15" spans="1:12" x14ac:dyDescent="0.25">
      <c r="A15" s="8" t="s">
        <v>49</v>
      </c>
      <c r="B15" s="37">
        <v>824</v>
      </c>
      <c r="C15" s="37">
        <v>1030</v>
      </c>
      <c r="D15" s="37">
        <v>2001</v>
      </c>
      <c r="E15" s="37">
        <v>2116</v>
      </c>
      <c r="F15" s="10">
        <f t="shared" si="0"/>
        <v>5.7471264367816133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54</v>
      </c>
      <c r="D17" s="37">
        <v>4</v>
      </c>
      <c r="E17" s="37">
        <v>76</v>
      </c>
      <c r="F17" s="10">
        <f t="shared" si="0"/>
        <v>1800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68469</v>
      </c>
      <c r="C22" s="38">
        <v>71068</v>
      </c>
      <c r="D22" s="38">
        <v>182014</v>
      </c>
      <c r="E22" s="38">
        <v>193263</v>
      </c>
      <c r="F22" s="13">
        <f t="shared" si="0"/>
        <v>6.1802938235520344</v>
      </c>
      <c r="G22" s="1"/>
      <c r="H22" s="1"/>
      <c r="I22" s="1"/>
    </row>
    <row r="23" spans="1:9" x14ac:dyDescent="0.25">
      <c r="A23" s="8" t="s">
        <v>57</v>
      </c>
      <c r="B23" s="37">
        <v>18988</v>
      </c>
      <c r="C23" s="37">
        <v>40007</v>
      </c>
      <c r="D23" s="37">
        <v>70451</v>
      </c>
      <c r="E23" s="37">
        <v>119707</v>
      </c>
      <c r="F23" s="10">
        <f t="shared" si="0"/>
        <v>69.915260251806217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2016</v>
      </c>
      <c r="C28" s="38">
        <v>2041</v>
      </c>
      <c r="D28" s="38">
        <v>5122</v>
      </c>
      <c r="E28" s="38">
        <v>7090</v>
      </c>
      <c r="F28" s="13">
        <f t="shared" si="0"/>
        <v>38.422491214369387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5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71</v>
      </c>
      <c r="C31" s="37">
        <v>114</v>
      </c>
      <c r="D31" s="37">
        <v>301</v>
      </c>
      <c r="E31" s="37">
        <v>138</v>
      </c>
      <c r="F31" s="10">
        <f t="shared" si="0"/>
        <v>-54.152823920265782</v>
      </c>
      <c r="G31" s="1"/>
      <c r="H31" s="1"/>
      <c r="I31" s="1"/>
    </row>
    <row r="32" spans="1:9" x14ac:dyDescent="0.25">
      <c r="A32" s="11" t="s">
        <v>66</v>
      </c>
      <c r="B32" s="38">
        <v>58470</v>
      </c>
      <c r="C32" s="38">
        <v>86012</v>
      </c>
      <c r="D32" s="38">
        <v>191874</v>
      </c>
      <c r="E32" s="38">
        <v>238580</v>
      </c>
      <c r="F32" s="13">
        <f t="shared" si="0"/>
        <v>24.342016114741966</v>
      </c>
      <c r="G32" s="1"/>
      <c r="H32" s="1"/>
      <c r="I32" s="1"/>
    </row>
    <row r="33" spans="1:9" x14ac:dyDescent="0.25">
      <c r="A33" s="8" t="s">
        <v>67</v>
      </c>
      <c r="B33" s="37">
        <v>185</v>
      </c>
      <c r="C33" s="37">
        <v>111</v>
      </c>
      <c r="D33" s="37">
        <v>653</v>
      </c>
      <c r="E33" s="37">
        <v>519</v>
      </c>
      <c r="F33" s="10">
        <f t="shared" si="0"/>
        <v>-20.520673813169978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431986</v>
      </c>
      <c r="C35" s="15">
        <f t="shared" ref="C35:E35" si="1">SUM(C7:C34)</f>
        <v>572440</v>
      </c>
      <c r="D35" s="15">
        <f t="shared" si="1"/>
        <v>1188371</v>
      </c>
      <c r="E35" s="15">
        <f t="shared" si="1"/>
        <v>1572517.5</v>
      </c>
      <c r="F35" s="16">
        <f t="shared" si="0"/>
        <v>32.325469066478405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775008</v>
      </c>
      <c r="G38" s="42">
        <f>LOOKUP(E38,$A$38:$A$65,$C$38:$C$65)</f>
        <v>531527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238580</v>
      </c>
      <c r="G39" s="42">
        <f t="shared" ref="G39:G65" si="8">LOOKUP(E39,$A$38:$A$65,$C$38:$C$65)</f>
        <v>191874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233859.5</v>
      </c>
      <c r="G40" s="42">
        <f t="shared" si="8"/>
        <v>195726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193263</v>
      </c>
      <c r="G41" s="42">
        <f t="shared" si="8"/>
        <v>182014</v>
      </c>
    </row>
    <row r="42" spans="1:9" x14ac:dyDescent="0.25">
      <c r="A42" s="42" t="str">
        <f t="shared" si="3"/>
        <v>BAHIA DE ALGECIRAS</v>
      </c>
      <c r="B42" s="41">
        <f t="shared" si="4"/>
        <v>775008</v>
      </c>
      <c r="C42" s="41">
        <f t="shared" si="5"/>
        <v>531527</v>
      </c>
      <c r="D42" s="41">
        <f t="shared" si="6"/>
        <v>1</v>
      </c>
      <c r="E42" s="42" t="str">
        <f t="shared" si="2"/>
        <v>MALAGA</v>
      </c>
      <c r="F42" s="42">
        <f t="shared" si="7"/>
        <v>119707</v>
      </c>
      <c r="G42" s="42">
        <f t="shared" si="8"/>
        <v>70451</v>
      </c>
    </row>
    <row r="43" spans="1:9" x14ac:dyDescent="0.25">
      <c r="A43" s="42" t="str">
        <f t="shared" si="3"/>
        <v>BAHIA DE CADIZ</v>
      </c>
      <c r="B43" s="41">
        <f t="shared" si="4"/>
        <v>2043</v>
      </c>
      <c r="C43" s="41">
        <f t="shared" si="5"/>
        <v>8519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7090</v>
      </c>
      <c r="G43" s="42">
        <f t="shared" si="8"/>
        <v>5122</v>
      </c>
    </row>
    <row r="44" spans="1:9" x14ac:dyDescent="0.25">
      <c r="A44" s="42" t="str">
        <f t="shared" si="3"/>
        <v>BALEARES</v>
      </c>
      <c r="B44" s="41">
        <f t="shared" si="4"/>
        <v>111</v>
      </c>
      <c r="C44" s="41">
        <f t="shared" si="5"/>
        <v>179</v>
      </c>
      <c r="D44" s="41">
        <f t="shared" si="6"/>
        <v>11</v>
      </c>
      <c r="E44" s="42" t="str">
        <f t="shared" si="2"/>
        <v>BILBAO</v>
      </c>
      <c r="F44" s="42">
        <f t="shared" si="7"/>
        <v>2116</v>
      </c>
      <c r="G44" s="42">
        <f t="shared" si="8"/>
        <v>2001</v>
      </c>
    </row>
    <row r="45" spans="1:9" x14ac:dyDescent="0.25">
      <c r="A45" s="42" t="str">
        <f t="shared" si="3"/>
        <v>BARCELONA</v>
      </c>
      <c r="B45" s="41">
        <f t="shared" si="4"/>
        <v>233859.5</v>
      </c>
      <c r="C45" s="41">
        <f t="shared" si="5"/>
        <v>195726</v>
      </c>
      <c r="D45" s="41">
        <f t="shared" si="6"/>
        <v>3</v>
      </c>
      <c r="E45" s="42" t="str">
        <f t="shared" si="2"/>
        <v>BAHIA DE CADIZ</v>
      </c>
      <c r="F45" s="42">
        <f t="shared" si="7"/>
        <v>2043</v>
      </c>
      <c r="G45" s="42">
        <f t="shared" si="8"/>
        <v>8519</v>
      </c>
    </row>
    <row r="46" spans="1:9" x14ac:dyDescent="0.25">
      <c r="A46" s="42" t="str">
        <f t="shared" si="3"/>
        <v>BILBAO</v>
      </c>
      <c r="B46" s="41">
        <f t="shared" si="4"/>
        <v>2116</v>
      </c>
      <c r="C46" s="41">
        <f t="shared" si="5"/>
        <v>2001</v>
      </c>
      <c r="D46" s="41">
        <f t="shared" si="6"/>
        <v>7</v>
      </c>
      <c r="E46" s="42" t="str">
        <f t="shared" si="2"/>
        <v>VIGO</v>
      </c>
      <c r="F46" s="42">
        <f t="shared" si="7"/>
        <v>519</v>
      </c>
      <c r="G46" s="42">
        <f t="shared" si="8"/>
        <v>653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138</v>
      </c>
      <c r="G47" s="42">
        <f t="shared" si="8"/>
        <v>301</v>
      </c>
    </row>
    <row r="48" spans="1:9" x14ac:dyDescent="0.25">
      <c r="A48" s="42" t="str">
        <f t="shared" si="3"/>
        <v>CASTELLON</v>
      </c>
      <c r="B48" s="41">
        <f t="shared" si="4"/>
        <v>76</v>
      </c>
      <c r="C48" s="41">
        <f t="shared" si="5"/>
        <v>4</v>
      </c>
      <c r="D48" s="41">
        <f t="shared" si="6"/>
        <v>12</v>
      </c>
      <c r="E48" s="42" t="str">
        <f t="shared" si="2"/>
        <v>BALEARES</v>
      </c>
      <c r="F48" s="42">
        <f t="shared" si="7"/>
        <v>111</v>
      </c>
      <c r="G48" s="42">
        <f t="shared" si="8"/>
        <v>179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CASTELLON</v>
      </c>
      <c r="F49" s="42">
        <f t="shared" si="7"/>
        <v>76</v>
      </c>
      <c r="G49" s="42">
        <f t="shared" si="8"/>
        <v>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SEVILLA</v>
      </c>
      <c r="F50" s="42">
        <f t="shared" si="7"/>
        <v>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MOTRIL</v>
      </c>
      <c r="F51" s="42">
        <f t="shared" si="7"/>
        <v>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193263</v>
      </c>
      <c r="C53" s="41">
        <f t="shared" si="5"/>
        <v>182014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119707</v>
      </c>
      <c r="C54" s="41">
        <f t="shared" si="5"/>
        <v>70451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7090</v>
      </c>
      <c r="C59" s="41">
        <f t="shared" si="5"/>
        <v>5122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13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138</v>
      </c>
      <c r="C62" s="41">
        <f t="shared" si="5"/>
        <v>301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238580</v>
      </c>
      <c r="C63" s="41">
        <f t="shared" si="5"/>
        <v>191874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519</v>
      </c>
      <c r="C64" s="41">
        <f t="shared" si="5"/>
        <v>653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1652</v>
      </c>
      <c r="C7" s="9">
        <v>474</v>
      </c>
      <c r="D7" s="9">
        <v>3031</v>
      </c>
      <c r="E7" s="9">
        <v>1012</v>
      </c>
      <c r="F7" s="10">
        <f>((E7*100)/D7)-100</f>
        <v>-66.611679313757833</v>
      </c>
      <c r="G7" s="1"/>
      <c r="H7" s="1"/>
      <c r="I7" s="1"/>
    </row>
    <row r="8" spans="1:12" x14ac:dyDescent="0.25">
      <c r="A8" s="11" t="s">
        <v>42</v>
      </c>
      <c r="B8" s="12">
        <v>14677</v>
      </c>
      <c r="C8" s="12">
        <v>12449</v>
      </c>
      <c r="D8" s="12">
        <v>39808</v>
      </c>
      <c r="E8" s="12">
        <v>39931</v>
      </c>
      <c r="F8" s="13">
        <f t="shared" ref="F8:F35" si="0">((E8*100)/D8)-100</f>
        <v>0.30898311897105657</v>
      </c>
      <c r="G8" s="1"/>
      <c r="H8" s="1"/>
      <c r="I8" s="1"/>
    </row>
    <row r="9" spans="1:12" x14ac:dyDescent="0.25">
      <c r="A9" s="8" t="s">
        <v>43</v>
      </c>
      <c r="B9" s="9">
        <v>37501</v>
      </c>
      <c r="C9" s="9">
        <v>36805</v>
      </c>
      <c r="D9" s="9">
        <v>137873</v>
      </c>
      <c r="E9" s="9">
        <v>131775</v>
      </c>
      <c r="F9" s="10">
        <f t="shared" si="0"/>
        <v>-4.4229109397779069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275838</v>
      </c>
      <c r="C11" s="9">
        <v>322832</v>
      </c>
      <c r="D11" s="9">
        <v>864296</v>
      </c>
      <c r="E11" s="9">
        <v>957437</v>
      </c>
      <c r="F11" s="10">
        <f t="shared" si="0"/>
        <v>10.776516378648054</v>
      </c>
      <c r="G11" s="1"/>
      <c r="H11" s="1"/>
      <c r="I11" s="1"/>
    </row>
    <row r="12" spans="1:12" x14ac:dyDescent="0.25">
      <c r="A12" s="11" t="s">
        <v>46</v>
      </c>
      <c r="B12" s="12">
        <v>7072</v>
      </c>
      <c r="C12" s="12">
        <v>8576</v>
      </c>
      <c r="D12" s="12">
        <v>12155</v>
      </c>
      <c r="E12" s="12">
        <v>15516</v>
      </c>
      <c r="F12" s="13">
        <f t="shared" si="0"/>
        <v>27.651172357054705</v>
      </c>
      <c r="G12" s="1"/>
      <c r="H12" s="1"/>
      <c r="I12" s="1"/>
    </row>
    <row r="13" spans="1:12" x14ac:dyDescent="0.25">
      <c r="A13" s="8" t="s">
        <v>47</v>
      </c>
      <c r="B13" s="9">
        <v>178990</v>
      </c>
      <c r="C13" s="9">
        <v>220686</v>
      </c>
      <c r="D13" s="9">
        <v>440863</v>
      </c>
      <c r="E13" s="9">
        <v>466903</v>
      </c>
      <c r="F13" s="10">
        <f t="shared" si="0"/>
        <v>5.9065968339370727</v>
      </c>
      <c r="G13" s="1"/>
      <c r="H13" s="1"/>
      <c r="I13" s="1"/>
    </row>
    <row r="14" spans="1:12" x14ac:dyDescent="0.25">
      <c r="A14" s="11" t="s">
        <v>48</v>
      </c>
      <c r="B14" s="12">
        <v>84274</v>
      </c>
      <c r="C14" s="12">
        <v>113879</v>
      </c>
      <c r="D14" s="12">
        <v>157119</v>
      </c>
      <c r="E14" s="12">
        <v>200177</v>
      </c>
      <c r="F14" s="13">
        <f t="shared" si="0"/>
        <v>27.404705987181686</v>
      </c>
      <c r="G14" s="1"/>
      <c r="H14" s="1"/>
      <c r="I14" s="1"/>
    </row>
    <row r="15" spans="1:12" x14ac:dyDescent="0.25">
      <c r="A15" s="8" t="s">
        <v>49</v>
      </c>
      <c r="B15" s="9">
        <v>10732</v>
      </c>
      <c r="C15" s="9">
        <v>13032</v>
      </c>
      <c r="D15" s="9">
        <v>15326</v>
      </c>
      <c r="E15" s="9">
        <v>20824</v>
      </c>
      <c r="F15" s="10">
        <f t="shared" si="0"/>
        <v>35.873678715907602</v>
      </c>
      <c r="G15" s="1"/>
      <c r="H15" s="1"/>
      <c r="I15" s="1"/>
    </row>
    <row r="16" spans="1:12" x14ac:dyDescent="0.25">
      <c r="A16" s="11" t="s">
        <v>50</v>
      </c>
      <c r="B16" s="12">
        <v>420</v>
      </c>
      <c r="C16" s="12">
        <v>728</v>
      </c>
      <c r="D16" s="12">
        <v>1123</v>
      </c>
      <c r="E16" s="12">
        <v>728</v>
      </c>
      <c r="F16" s="13">
        <f t="shared" si="0"/>
        <v>-35.173642030276042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141837</v>
      </c>
      <c r="C18" s="12">
        <v>173491</v>
      </c>
      <c r="D18" s="12">
        <v>420633</v>
      </c>
      <c r="E18" s="12">
        <v>494378</v>
      </c>
      <c r="F18" s="13">
        <f t="shared" si="0"/>
        <v>17.53191024004299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753</v>
      </c>
      <c r="D19" s="9">
        <v>0</v>
      </c>
      <c r="E19" s="9">
        <v>753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54324</v>
      </c>
      <c r="C22" s="12">
        <v>20879</v>
      </c>
      <c r="D22" s="12">
        <v>168018</v>
      </c>
      <c r="E22" s="12">
        <v>136432</v>
      </c>
      <c r="F22" s="13">
        <f t="shared" si="0"/>
        <v>-18.799176278732034</v>
      </c>
      <c r="G22" s="1"/>
      <c r="H22" s="1"/>
      <c r="I22" s="1"/>
    </row>
    <row r="23" spans="1:9" x14ac:dyDescent="0.25">
      <c r="A23" s="8" t="s">
        <v>57</v>
      </c>
      <c r="B23" s="9">
        <v>31739</v>
      </c>
      <c r="C23" s="9">
        <v>30009</v>
      </c>
      <c r="D23" s="9">
        <v>76928</v>
      </c>
      <c r="E23" s="9">
        <v>83255</v>
      </c>
      <c r="F23" s="10">
        <f t="shared" si="0"/>
        <v>8.2245736272878531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24972</v>
      </c>
      <c r="C25" s="9">
        <v>30696</v>
      </c>
      <c r="D25" s="9">
        <v>72821</v>
      </c>
      <c r="E25" s="9">
        <v>81047</v>
      </c>
      <c r="F25" s="10">
        <f t="shared" si="0"/>
        <v>11.296192032518093</v>
      </c>
      <c r="G25" s="1"/>
      <c r="H25" s="1"/>
      <c r="I25" s="1"/>
    </row>
    <row r="26" spans="1:9" x14ac:dyDescent="0.25">
      <c r="A26" s="11" t="s">
        <v>60</v>
      </c>
      <c r="B26" s="12">
        <v>213</v>
      </c>
      <c r="C26" s="12">
        <v>635</v>
      </c>
      <c r="D26" s="12">
        <v>213</v>
      </c>
      <c r="E26" s="12">
        <v>635</v>
      </c>
      <c r="F26" s="13">
        <f t="shared" si="0"/>
        <v>198.12206572769952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378597</v>
      </c>
      <c r="C28" s="12">
        <v>403467</v>
      </c>
      <c r="D28" s="12">
        <v>1011688</v>
      </c>
      <c r="E28" s="12">
        <v>1076031</v>
      </c>
      <c r="F28" s="13">
        <f t="shared" si="0"/>
        <v>6.3599647322099315</v>
      </c>
      <c r="G28" s="1"/>
      <c r="H28" s="1"/>
      <c r="I28" s="1"/>
    </row>
    <row r="29" spans="1:9" x14ac:dyDescent="0.25">
      <c r="A29" s="8" t="s">
        <v>63</v>
      </c>
      <c r="B29" s="9">
        <v>9111</v>
      </c>
      <c r="C29" s="9">
        <v>9645</v>
      </c>
      <c r="D29" s="9">
        <v>10458</v>
      </c>
      <c r="E29" s="9">
        <v>9645</v>
      </c>
      <c r="F29" s="10">
        <f t="shared" si="0"/>
        <v>-7.773952954675849</v>
      </c>
      <c r="G29" s="1"/>
      <c r="H29" s="1"/>
      <c r="I29" s="1"/>
    </row>
    <row r="30" spans="1:9" x14ac:dyDescent="0.25">
      <c r="A30" s="11" t="s">
        <v>64</v>
      </c>
      <c r="B30" s="12">
        <v>836</v>
      </c>
      <c r="C30" s="12">
        <v>562</v>
      </c>
      <c r="D30" s="12">
        <v>1474</v>
      </c>
      <c r="E30" s="12">
        <v>562</v>
      </c>
      <c r="F30" s="13">
        <f t="shared" si="0"/>
        <v>-61.872455902306648</v>
      </c>
      <c r="G30" s="1"/>
      <c r="H30" s="1"/>
      <c r="I30" s="1"/>
    </row>
    <row r="31" spans="1:9" x14ac:dyDescent="0.25">
      <c r="A31" s="8" t="s">
        <v>65</v>
      </c>
      <c r="B31" s="9">
        <v>207</v>
      </c>
      <c r="C31" s="9">
        <v>0</v>
      </c>
      <c r="D31" s="9">
        <v>207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10609</v>
      </c>
      <c r="C32" s="12">
        <v>20263</v>
      </c>
      <c r="D32" s="12">
        <v>25926</v>
      </c>
      <c r="E32" s="12">
        <v>39040</v>
      </c>
      <c r="F32" s="13">
        <f t="shared" si="0"/>
        <v>50.582426907351703</v>
      </c>
      <c r="G32" s="1"/>
      <c r="H32" s="1"/>
      <c r="I32" s="1"/>
    </row>
    <row r="33" spans="1:9" x14ac:dyDescent="0.25">
      <c r="A33" s="8" t="s">
        <v>67</v>
      </c>
      <c r="B33" s="9">
        <v>2910</v>
      </c>
      <c r="C33" s="9">
        <v>2430</v>
      </c>
      <c r="D33" s="9">
        <v>3387</v>
      </c>
      <c r="E33" s="9">
        <v>3477</v>
      </c>
      <c r="F33" s="10">
        <f t="shared" si="0"/>
        <v>2.6572187776793612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1266511</v>
      </c>
      <c r="C35" s="15">
        <f t="shared" ref="C35:E35" si="1">SUM(C7:C34)</f>
        <v>1422291</v>
      </c>
      <c r="D35" s="15">
        <f t="shared" si="1"/>
        <v>3463347</v>
      </c>
      <c r="E35" s="15">
        <f t="shared" si="1"/>
        <v>3759558</v>
      </c>
      <c r="F35" s="16">
        <f t="shared" si="0"/>
        <v>8.5527381460766065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1012</v>
      </c>
      <c r="C38" s="41">
        <f>D7</f>
        <v>3031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1076031</v>
      </c>
      <c r="G38" s="42">
        <f>LOOKUP(E38,$A$38:$A$65,$C$38:$C$65)</f>
        <v>1011688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39931</v>
      </c>
      <c r="C39" s="41">
        <f t="shared" ref="C39:C65" si="5">D8</f>
        <v>39808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957437</v>
      </c>
      <c r="G39" s="42">
        <f t="shared" ref="G39:G65" si="8">LOOKUP(E39,$A$38:$A$65,$C$38:$C$65)</f>
        <v>864296</v>
      </c>
    </row>
    <row r="40" spans="1:9" x14ac:dyDescent="0.25">
      <c r="A40" s="42" t="str">
        <f t="shared" si="3"/>
        <v>ALMERIA</v>
      </c>
      <c r="B40" s="41">
        <f t="shared" si="4"/>
        <v>131775</v>
      </c>
      <c r="C40" s="41">
        <f t="shared" si="5"/>
        <v>137873</v>
      </c>
      <c r="D40" s="41">
        <f t="shared" si="6"/>
        <v>7</v>
      </c>
      <c r="E40" s="42" t="str">
        <f t="shared" si="2"/>
        <v>CEUTA</v>
      </c>
      <c r="F40" s="42">
        <f t="shared" si="7"/>
        <v>494378</v>
      </c>
      <c r="G40" s="42">
        <f t="shared" si="8"/>
        <v>420633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466903</v>
      </c>
      <c r="G41" s="42">
        <f t="shared" si="8"/>
        <v>440863</v>
      </c>
    </row>
    <row r="42" spans="1:9" x14ac:dyDescent="0.25">
      <c r="A42" s="42" t="str">
        <f t="shared" si="3"/>
        <v>BAHIA DE ALGECIRAS</v>
      </c>
      <c r="B42" s="41">
        <f t="shared" si="4"/>
        <v>957437</v>
      </c>
      <c r="C42" s="41">
        <f t="shared" si="5"/>
        <v>864296</v>
      </c>
      <c r="D42" s="41">
        <f t="shared" si="6"/>
        <v>2</v>
      </c>
      <c r="E42" s="42" t="str">
        <f t="shared" si="2"/>
        <v>BARCELONA</v>
      </c>
      <c r="F42" s="42">
        <f t="shared" si="7"/>
        <v>200177</v>
      </c>
      <c r="G42" s="42">
        <f t="shared" si="8"/>
        <v>157119</v>
      </c>
    </row>
    <row r="43" spans="1:9" x14ac:dyDescent="0.25">
      <c r="A43" s="42" t="str">
        <f t="shared" si="3"/>
        <v>BAHIA DE CADIZ</v>
      </c>
      <c r="B43" s="41">
        <f t="shared" si="4"/>
        <v>15516</v>
      </c>
      <c r="C43" s="41">
        <f t="shared" si="5"/>
        <v>12155</v>
      </c>
      <c r="D43" s="41">
        <f t="shared" si="6"/>
        <v>13</v>
      </c>
      <c r="E43" s="42" t="str">
        <f t="shared" si="2"/>
        <v>LAS PALMAS</v>
      </c>
      <c r="F43" s="42">
        <f t="shared" si="7"/>
        <v>136432</v>
      </c>
      <c r="G43" s="42">
        <f t="shared" si="8"/>
        <v>168018</v>
      </c>
    </row>
    <row r="44" spans="1:9" x14ac:dyDescent="0.25">
      <c r="A44" s="42" t="str">
        <f t="shared" si="3"/>
        <v>BALEARES</v>
      </c>
      <c r="B44" s="41">
        <f t="shared" si="4"/>
        <v>466903</v>
      </c>
      <c r="C44" s="41">
        <f t="shared" si="5"/>
        <v>440863</v>
      </c>
      <c r="D44" s="41">
        <f t="shared" si="6"/>
        <v>4</v>
      </c>
      <c r="E44" s="42" t="str">
        <f t="shared" si="2"/>
        <v>ALMERIA</v>
      </c>
      <c r="F44" s="42">
        <f t="shared" si="7"/>
        <v>131775</v>
      </c>
      <c r="G44" s="42">
        <f t="shared" si="8"/>
        <v>137873</v>
      </c>
    </row>
    <row r="45" spans="1:9" x14ac:dyDescent="0.25">
      <c r="A45" s="42" t="str">
        <f t="shared" si="3"/>
        <v>BARCELONA</v>
      </c>
      <c r="B45" s="41">
        <f t="shared" si="4"/>
        <v>200177</v>
      </c>
      <c r="C45" s="41">
        <f t="shared" si="5"/>
        <v>157119</v>
      </c>
      <c r="D45" s="41">
        <f t="shared" si="6"/>
        <v>5</v>
      </c>
      <c r="E45" s="42" t="str">
        <f t="shared" si="2"/>
        <v>MALAGA</v>
      </c>
      <c r="F45" s="42">
        <f t="shared" si="7"/>
        <v>83255</v>
      </c>
      <c r="G45" s="42">
        <f t="shared" si="8"/>
        <v>76928</v>
      </c>
    </row>
    <row r="46" spans="1:9" x14ac:dyDescent="0.25">
      <c r="A46" s="42" t="str">
        <f t="shared" si="3"/>
        <v>BILBAO</v>
      </c>
      <c r="B46" s="41">
        <f t="shared" si="4"/>
        <v>20824</v>
      </c>
      <c r="C46" s="41">
        <f t="shared" si="5"/>
        <v>15326</v>
      </c>
      <c r="D46" s="41">
        <f t="shared" si="6"/>
        <v>12</v>
      </c>
      <c r="E46" s="42" t="str">
        <f t="shared" si="2"/>
        <v>MELILLA</v>
      </c>
      <c r="F46" s="42">
        <f t="shared" si="7"/>
        <v>81047</v>
      </c>
      <c r="G46" s="42">
        <f t="shared" si="8"/>
        <v>72821</v>
      </c>
    </row>
    <row r="47" spans="1:9" x14ac:dyDescent="0.25">
      <c r="A47" s="42" t="str">
        <f t="shared" si="3"/>
        <v>CARTAGENA</v>
      </c>
      <c r="B47" s="41">
        <f t="shared" si="4"/>
        <v>728</v>
      </c>
      <c r="C47" s="41">
        <f t="shared" si="5"/>
        <v>1123</v>
      </c>
      <c r="D47" s="41">
        <f t="shared" si="6"/>
        <v>18</v>
      </c>
      <c r="E47" s="42" t="str">
        <f t="shared" si="2"/>
        <v>ALICANTE</v>
      </c>
      <c r="F47" s="42">
        <f t="shared" si="7"/>
        <v>39931</v>
      </c>
      <c r="G47" s="42">
        <f t="shared" si="8"/>
        <v>39808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39040</v>
      </c>
      <c r="G48" s="42">
        <f t="shared" si="8"/>
        <v>25926</v>
      </c>
    </row>
    <row r="49" spans="1:7" x14ac:dyDescent="0.25">
      <c r="A49" s="42" t="str">
        <f t="shared" si="3"/>
        <v>CEUTA</v>
      </c>
      <c r="B49" s="41">
        <f t="shared" si="4"/>
        <v>494378</v>
      </c>
      <c r="C49" s="41">
        <f t="shared" si="5"/>
        <v>420633</v>
      </c>
      <c r="D49" s="41">
        <f t="shared" si="6"/>
        <v>3</v>
      </c>
      <c r="E49" s="42" t="str">
        <f t="shared" si="2"/>
        <v>BILBAO</v>
      </c>
      <c r="F49" s="42">
        <f t="shared" si="7"/>
        <v>20824</v>
      </c>
      <c r="G49" s="42">
        <f t="shared" si="8"/>
        <v>15326</v>
      </c>
    </row>
    <row r="50" spans="1:7" x14ac:dyDescent="0.25">
      <c r="A50" s="42" t="str">
        <f t="shared" si="3"/>
        <v>FERROL-SAN CIBRAO</v>
      </c>
      <c r="B50" s="41">
        <f t="shared" si="4"/>
        <v>753</v>
      </c>
      <c r="C50" s="41">
        <f t="shared" si="5"/>
        <v>0</v>
      </c>
      <c r="D50" s="41">
        <f t="shared" si="6"/>
        <v>17</v>
      </c>
      <c r="E50" s="42" t="str">
        <f t="shared" si="2"/>
        <v>BAHIA DE CADIZ</v>
      </c>
      <c r="F50" s="42">
        <f t="shared" si="7"/>
        <v>15516</v>
      </c>
      <c r="G50" s="42">
        <f t="shared" si="8"/>
        <v>12155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9645</v>
      </c>
      <c r="G51" s="42">
        <f t="shared" si="8"/>
        <v>10458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VIGO</v>
      </c>
      <c r="F52" s="42">
        <f t="shared" si="7"/>
        <v>3477</v>
      </c>
      <c r="G52" s="42">
        <f t="shared" si="8"/>
        <v>3387</v>
      </c>
    </row>
    <row r="53" spans="1:7" x14ac:dyDescent="0.25">
      <c r="A53" s="42" t="str">
        <f t="shared" si="3"/>
        <v>LAS PALMAS</v>
      </c>
      <c r="B53" s="41">
        <f t="shared" si="4"/>
        <v>136432</v>
      </c>
      <c r="C53" s="41">
        <f t="shared" si="5"/>
        <v>168018</v>
      </c>
      <c r="D53" s="41">
        <f t="shared" si="6"/>
        <v>6</v>
      </c>
      <c r="E53" s="42" t="str">
        <f t="shared" si="2"/>
        <v>A CORUÑA</v>
      </c>
      <c r="F53" s="42">
        <f t="shared" si="7"/>
        <v>1012</v>
      </c>
      <c r="G53" s="42">
        <f t="shared" si="8"/>
        <v>3031</v>
      </c>
    </row>
    <row r="54" spans="1:7" x14ac:dyDescent="0.25">
      <c r="A54" s="42" t="str">
        <f t="shared" si="3"/>
        <v>MALAGA</v>
      </c>
      <c r="B54" s="41">
        <f t="shared" si="4"/>
        <v>83255</v>
      </c>
      <c r="C54" s="41">
        <f t="shared" si="5"/>
        <v>76928</v>
      </c>
      <c r="D54" s="41">
        <f t="shared" si="6"/>
        <v>8</v>
      </c>
      <c r="E54" s="42" t="str">
        <f t="shared" si="2"/>
        <v>FERROL-SAN CIBRAO</v>
      </c>
      <c r="F54" s="42">
        <f t="shared" si="7"/>
        <v>753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728</v>
      </c>
      <c r="G55" s="42">
        <f t="shared" si="8"/>
        <v>1123</v>
      </c>
    </row>
    <row r="56" spans="1:7" x14ac:dyDescent="0.25">
      <c r="A56" s="42" t="str">
        <f t="shared" si="3"/>
        <v>MELILLA</v>
      </c>
      <c r="B56" s="41">
        <f t="shared" si="4"/>
        <v>81047</v>
      </c>
      <c r="C56" s="41">
        <f t="shared" si="5"/>
        <v>72821</v>
      </c>
      <c r="D56" s="41">
        <f t="shared" si="6"/>
        <v>9</v>
      </c>
      <c r="E56" s="42" t="str">
        <f t="shared" si="2"/>
        <v>MOTRIL</v>
      </c>
      <c r="F56" s="42">
        <f t="shared" si="9"/>
        <v>635</v>
      </c>
      <c r="G56" s="42">
        <f t="shared" si="8"/>
        <v>213</v>
      </c>
    </row>
    <row r="57" spans="1:7" x14ac:dyDescent="0.25">
      <c r="A57" s="42" t="str">
        <f t="shared" si="3"/>
        <v>MOTRIL</v>
      </c>
      <c r="B57" s="41">
        <f t="shared" si="4"/>
        <v>635</v>
      </c>
      <c r="C57" s="41">
        <f t="shared" si="5"/>
        <v>213</v>
      </c>
      <c r="D57" s="41">
        <f t="shared" si="6"/>
        <v>19</v>
      </c>
      <c r="E57" s="42" t="str">
        <f t="shared" si="2"/>
        <v>SEVILLA</v>
      </c>
      <c r="F57" s="42">
        <f t="shared" si="9"/>
        <v>562</v>
      </c>
      <c r="G57" s="42">
        <f t="shared" si="8"/>
        <v>1474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1076031</v>
      </c>
      <c r="C59" s="41">
        <f t="shared" si="5"/>
        <v>1011688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9645</v>
      </c>
      <c r="C60" s="41">
        <f t="shared" si="5"/>
        <v>10458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562</v>
      </c>
      <c r="C61" s="41">
        <f t="shared" si="5"/>
        <v>1474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207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39040</v>
      </c>
      <c r="C63" s="41">
        <f t="shared" si="5"/>
        <v>25926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3477</v>
      </c>
      <c r="C64" s="41">
        <f t="shared" si="5"/>
        <v>3387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1652</v>
      </c>
      <c r="C7" s="9">
        <v>414</v>
      </c>
      <c r="D7" s="9">
        <v>3031</v>
      </c>
      <c r="E7" s="9">
        <v>952</v>
      </c>
      <c r="F7" s="10">
        <f>((E7*100)/D7)-100</f>
        <v>-68.591224018475742</v>
      </c>
      <c r="G7" s="1"/>
      <c r="H7" s="1"/>
      <c r="I7" s="1"/>
    </row>
    <row r="8" spans="1:12" x14ac:dyDescent="0.25">
      <c r="A8" s="11" t="s">
        <v>42</v>
      </c>
      <c r="B8" s="12">
        <v>4957</v>
      </c>
      <c r="C8" s="12">
        <v>644</v>
      </c>
      <c r="D8" s="12">
        <v>7965</v>
      </c>
      <c r="E8" s="12">
        <v>644</v>
      </c>
      <c r="F8" s="13">
        <f t="shared" ref="F8:F35" si="0">((E8*100)/D8)-100</f>
        <v>-91.914626490897675</v>
      </c>
      <c r="G8" s="1"/>
      <c r="H8" s="1"/>
      <c r="I8" s="1"/>
    </row>
    <row r="9" spans="1:12" x14ac:dyDescent="0.25">
      <c r="A9" s="8" t="s">
        <v>43</v>
      </c>
      <c r="B9" s="9">
        <v>1837</v>
      </c>
      <c r="C9" s="9">
        <v>506</v>
      </c>
      <c r="D9" s="9">
        <v>1837</v>
      </c>
      <c r="E9" s="9">
        <v>506</v>
      </c>
      <c r="F9" s="10">
        <f t="shared" si="0"/>
        <v>-72.455089820359277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59</v>
      </c>
      <c r="C11" s="9">
        <v>83</v>
      </c>
      <c r="D11" s="9">
        <v>59</v>
      </c>
      <c r="E11" s="9">
        <v>83</v>
      </c>
      <c r="F11" s="10">
        <f t="shared" si="0"/>
        <v>40.677966101694921</v>
      </c>
      <c r="G11" s="1"/>
      <c r="H11" s="1"/>
      <c r="I11" s="1"/>
    </row>
    <row r="12" spans="1:12" x14ac:dyDescent="0.25">
      <c r="A12" s="11" t="s">
        <v>46</v>
      </c>
      <c r="B12" s="12">
        <v>5204</v>
      </c>
      <c r="C12" s="12">
        <v>6478</v>
      </c>
      <c r="D12" s="12">
        <v>7503</v>
      </c>
      <c r="E12" s="12">
        <v>10104</v>
      </c>
      <c r="F12" s="13">
        <f t="shared" si="0"/>
        <v>34.666133546581364</v>
      </c>
      <c r="G12" s="1"/>
      <c r="H12" s="1"/>
      <c r="I12" s="1"/>
    </row>
    <row r="13" spans="1:12" x14ac:dyDescent="0.25">
      <c r="A13" s="8" t="s">
        <v>47</v>
      </c>
      <c r="B13" s="9">
        <v>16204</v>
      </c>
      <c r="C13" s="9">
        <v>20528</v>
      </c>
      <c r="D13" s="9">
        <v>30142</v>
      </c>
      <c r="E13" s="9">
        <v>20823</v>
      </c>
      <c r="F13" s="10">
        <f t="shared" si="0"/>
        <v>-30.916992900272049</v>
      </c>
      <c r="G13" s="1"/>
      <c r="H13" s="1"/>
      <c r="I13" s="1"/>
    </row>
    <row r="14" spans="1:12" x14ac:dyDescent="0.25">
      <c r="A14" s="11" t="s">
        <v>48</v>
      </c>
      <c r="B14" s="12">
        <v>30374</v>
      </c>
      <c r="C14" s="12">
        <v>37322</v>
      </c>
      <c r="D14" s="12">
        <v>44693</v>
      </c>
      <c r="E14" s="12">
        <v>61499</v>
      </c>
      <c r="F14" s="13">
        <f t="shared" si="0"/>
        <v>37.603204081176017</v>
      </c>
      <c r="G14" s="1"/>
      <c r="H14" s="1"/>
      <c r="I14" s="1"/>
    </row>
    <row r="15" spans="1:12" x14ac:dyDescent="0.25">
      <c r="A15" s="8" t="s">
        <v>49</v>
      </c>
      <c r="B15" s="9">
        <v>441</v>
      </c>
      <c r="C15" s="9">
        <v>1180</v>
      </c>
      <c r="D15" s="9">
        <v>822</v>
      </c>
      <c r="E15" s="9">
        <v>1180</v>
      </c>
      <c r="F15" s="10">
        <f t="shared" si="0"/>
        <v>43.552311435523109</v>
      </c>
      <c r="G15" s="1"/>
      <c r="H15" s="1"/>
      <c r="I15" s="1"/>
    </row>
    <row r="16" spans="1:12" x14ac:dyDescent="0.25">
      <c r="A16" s="11" t="s">
        <v>50</v>
      </c>
      <c r="B16" s="12">
        <v>420</v>
      </c>
      <c r="C16" s="12">
        <v>728</v>
      </c>
      <c r="D16" s="12">
        <v>1123</v>
      </c>
      <c r="E16" s="12">
        <v>728</v>
      </c>
      <c r="F16" s="13">
        <f t="shared" si="0"/>
        <v>-35.173642030276042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753</v>
      </c>
      <c r="D19" s="9">
        <v>0</v>
      </c>
      <c r="E19" s="9">
        <v>753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43126</v>
      </c>
      <c r="C22" s="12">
        <v>41295</v>
      </c>
      <c r="D22" s="12">
        <v>117650</v>
      </c>
      <c r="E22" s="12">
        <v>115561</v>
      </c>
      <c r="F22" s="13">
        <f t="shared" si="0"/>
        <v>-1.7756056098597526</v>
      </c>
      <c r="G22" s="1"/>
      <c r="H22" s="1"/>
      <c r="I22" s="1"/>
    </row>
    <row r="23" spans="1:9" x14ac:dyDescent="0.25">
      <c r="A23" s="8" t="s">
        <v>57</v>
      </c>
      <c r="B23" s="9">
        <v>15623</v>
      </c>
      <c r="C23" s="9">
        <v>12940</v>
      </c>
      <c r="D23" s="9">
        <v>27272</v>
      </c>
      <c r="E23" s="9">
        <v>35490</v>
      </c>
      <c r="F23" s="10">
        <f t="shared" si="0"/>
        <v>30.133470225872685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214</v>
      </c>
      <c r="C25" s="9">
        <v>0</v>
      </c>
      <c r="D25" s="9">
        <v>214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12">
        <v>213</v>
      </c>
      <c r="C26" s="12">
        <v>635</v>
      </c>
      <c r="D26" s="12">
        <v>213</v>
      </c>
      <c r="E26" s="12">
        <v>635</v>
      </c>
      <c r="F26" s="13">
        <f t="shared" si="0"/>
        <v>198.12206572769952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59622</v>
      </c>
      <c r="C28" s="12">
        <v>59738</v>
      </c>
      <c r="D28" s="12">
        <v>146925</v>
      </c>
      <c r="E28" s="12">
        <v>162826</v>
      </c>
      <c r="F28" s="13">
        <f t="shared" si="0"/>
        <v>10.822528500935846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502</v>
      </c>
      <c r="D29" s="9">
        <v>1347</v>
      </c>
      <c r="E29" s="9">
        <v>502</v>
      </c>
      <c r="F29" s="10">
        <f t="shared" si="0"/>
        <v>-62.731997030438009</v>
      </c>
      <c r="G29" s="1"/>
      <c r="H29" s="1"/>
      <c r="I29" s="1"/>
    </row>
    <row r="30" spans="1:9" x14ac:dyDescent="0.25">
      <c r="A30" s="11" t="s">
        <v>64</v>
      </c>
      <c r="B30" s="12">
        <v>836</v>
      </c>
      <c r="C30" s="12">
        <v>562</v>
      </c>
      <c r="D30" s="12">
        <v>1474</v>
      </c>
      <c r="E30" s="12">
        <v>562</v>
      </c>
      <c r="F30" s="13">
        <f t="shared" si="0"/>
        <v>-61.872455902306648</v>
      </c>
      <c r="G30" s="1"/>
      <c r="H30" s="1"/>
      <c r="I30" s="1"/>
    </row>
    <row r="31" spans="1:9" x14ac:dyDescent="0.25">
      <c r="A31" s="8" t="s">
        <v>65</v>
      </c>
      <c r="B31" s="9">
        <v>207</v>
      </c>
      <c r="C31" s="9">
        <v>0</v>
      </c>
      <c r="D31" s="9">
        <v>207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66</v>
      </c>
      <c r="B32" s="12">
        <v>2402</v>
      </c>
      <c r="C32" s="12">
        <v>4958</v>
      </c>
      <c r="D32" s="12">
        <v>2402</v>
      </c>
      <c r="E32" s="12">
        <v>7821</v>
      </c>
      <c r="F32" s="13">
        <f t="shared" si="0"/>
        <v>225.60366361365527</v>
      </c>
      <c r="G32" s="1"/>
      <c r="H32" s="1"/>
      <c r="I32" s="1"/>
    </row>
    <row r="33" spans="1:9" x14ac:dyDescent="0.25">
      <c r="A33" s="8" t="s">
        <v>67</v>
      </c>
      <c r="B33" s="9">
        <v>2910</v>
      </c>
      <c r="C33" s="9">
        <v>2430</v>
      </c>
      <c r="D33" s="9">
        <v>3387</v>
      </c>
      <c r="E33" s="9">
        <v>3477</v>
      </c>
      <c r="F33" s="10">
        <f t="shared" si="0"/>
        <v>2.6572187776793612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186301</v>
      </c>
      <c r="C35" s="15">
        <f t="shared" ref="C35:E35" si="1">SUM(C7:C34)</f>
        <v>191696</v>
      </c>
      <c r="D35" s="15">
        <f t="shared" si="1"/>
        <v>398266</v>
      </c>
      <c r="E35" s="15">
        <f t="shared" si="1"/>
        <v>424146</v>
      </c>
      <c r="F35" s="16">
        <f t="shared" si="0"/>
        <v>6.4981695650645577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952</v>
      </c>
      <c r="C38" s="41">
        <f>D7</f>
        <v>3031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162826</v>
      </c>
      <c r="G38" s="42">
        <f>LOOKUP(E38,$A$38:$A$65,$C$38:$C$65)</f>
        <v>146925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644</v>
      </c>
      <c r="C39" s="41">
        <f t="shared" ref="C39:C65" si="5">D8</f>
        <v>7965</v>
      </c>
      <c r="D39" s="41">
        <f t="shared" ref="D39:D65" si="6">_xlfn.RANK.EQ(B39,$B$38:$B$65)+COUNTIF($B$38:$B$65,B39)-1</f>
        <v>13</v>
      </c>
      <c r="E39" s="42" t="str">
        <f t="shared" si="2"/>
        <v>LAS PALMAS</v>
      </c>
      <c r="F39" s="42">
        <f t="shared" ref="F39:F54" si="7">LOOKUP(E39,$A$38:$A$65,$B$38:$B$65)</f>
        <v>115561</v>
      </c>
      <c r="G39" s="42">
        <f t="shared" ref="G39:G65" si="8">LOOKUP(E39,$A$38:$A$65,$C$38:$C$65)</f>
        <v>117650</v>
      </c>
    </row>
    <row r="40" spans="1:9" x14ac:dyDescent="0.25">
      <c r="A40" s="42" t="str">
        <f t="shared" si="3"/>
        <v>ALMERIA</v>
      </c>
      <c r="B40" s="41">
        <f t="shared" si="4"/>
        <v>506</v>
      </c>
      <c r="C40" s="41">
        <f t="shared" si="5"/>
        <v>1837</v>
      </c>
      <c r="D40" s="41">
        <f t="shared" si="6"/>
        <v>16</v>
      </c>
      <c r="E40" s="42" t="str">
        <f t="shared" si="2"/>
        <v>BARCELONA</v>
      </c>
      <c r="F40" s="42">
        <f t="shared" si="7"/>
        <v>61499</v>
      </c>
      <c r="G40" s="42">
        <f t="shared" si="8"/>
        <v>44693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35490</v>
      </c>
      <c r="G41" s="42">
        <f t="shared" si="8"/>
        <v>27272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59</v>
      </c>
      <c r="D42" s="41">
        <f t="shared" si="6"/>
        <v>18</v>
      </c>
      <c r="E42" s="42" t="str">
        <f t="shared" si="2"/>
        <v>BALEARES</v>
      </c>
      <c r="F42" s="42">
        <f t="shared" si="7"/>
        <v>20823</v>
      </c>
      <c r="G42" s="42">
        <f t="shared" si="8"/>
        <v>30142</v>
      </c>
    </row>
    <row r="43" spans="1:9" x14ac:dyDescent="0.25">
      <c r="A43" s="42" t="str">
        <f t="shared" si="3"/>
        <v>BAHIA DE CADIZ</v>
      </c>
      <c r="B43" s="41">
        <f t="shared" si="4"/>
        <v>10104</v>
      </c>
      <c r="C43" s="41">
        <f t="shared" si="5"/>
        <v>7503</v>
      </c>
      <c r="D43" s="41">
        <f t="shared" si="6"/>
        <v>6</v>
      </c>
      <c r="E43" s="42" t="str">
        <f t="shared" si="2"/>
        <v>BAHIA DE CADIZ</v>
      </c>
      <c r="F43" s="42">
        <f t="shared" si="7"/>
        <v>10104</v>
      </c>
      <c r="G43" s="42">
        <f t="shared" si="8"/>
        <v>7503</v>
      </c>
    </row>
    <row r="44" spans="1:9" x14ac:dyDescent="0.25">
      <c r="A44" s="42" t="str">
        <f t="shared" si="3"/>
        <v>BALEARES</v>
      </c>
      <c r="B44" s="41">
        <f t="shared" si="4"/>
        <v>20823</v>
      </c>
      <c r="C44" s="41">
        <f t="shared" si="5"/>
        <v>30142</v>
      </c>
      <c r="D44" s="41">
        <f t="shared" si="6"/>
        <v>5</v>
      </c>
      <c r="E44" s="42" t="str">
        <f t="shared" si="2"/>
        <v>VALENCIA</v>
      </c>
      <c r="F44" s="42">
        <f t="shared" si="7"/>
        <v>7821</v>
      </c>
      <c r="G44" s="42">
        <f t="shared" si="8"/>
        <v>2402</v>
      </c>
    </row>
    <row r="45" spans="1:9" x14ac:dyDescent="0.25">
      <c r="A45" s="42" t="str">
        <f t="shared" si="3"/>
        <v>BARCELONA</v>
      </c>
      <c r="B45" s="41">
        <f t="shared" si="4"/>
        <v>61499</v>
      </c>
      <c r="C45" s="41">
        <f t="shared" si="5"/>
        <v>44693</v>
      </c>
      <c r="D45" s="41">
        <f t="shared" si="6"/>
        <v>3</v>
      </c>
      <c r="E45" s="42" t="str">
        <f t="shared" si="2"/>
        <v>VIGO</v>
      </c>
      <c r="F45" s="42">
        <f t="shared" si="7"/>
        <v>3477</v>
      </c>
      <c r="G45" s="42">
        <f t="shared" si="8"/>
        <v>3387</v>
      </c>
    </row>
    <row r="46" spans="1:9" x14ac:dyDescent="0.25">
      <c r="A46" s="42" t="str">
        <f t="shared" si="3"/>
        <v>BILBAO</v>
      </c>
      <c r="B46" s="41">
        <f t="shared" si="4"/>
        <v>1180</v>
      </c>
      <c r="C46" s="41">
        <f t="shared" si="5"/>
        <v>822</v>
      </c>
      <c r="D46" s="41">
        <f t="shared" si="6"/>
        <v>9</v>
      </c>
      <c r="E46" s="42" t="str">
        <f t="shared" si="2"/>
        <v>BILBAO</v>
      </c>
      <c r="F46" s="42">
        <f t="shared" si="7"/>
        <v>1180</v>
      </c>
      <c r="G46" s="42">
        <f t="shared" si="8"/>
        <v>822</v>
      </c>
    </row>
    <row r="47" spans="1:9" x14ac:dyDescent="0.25">
      <c r="A47" s="42" t="str">
        <f t="shared" si="3"/>
        <v>CARTAGENA</v>
      </c>
      <c r="B47" s="41">
        <f t="shared" si="4"/>
        <v>728</v>
      </c>
      <c r="C47" s="41">
        <f t="shared" si="5"/>
        <v>1123</v>
      </c>
      <c r="D47" s="41">
        <f t="shared" si="6"/>
        <v>12</v>
      </c>
      <c r="E47" s="42" t="str">
        <f t="shared" si="2"/>
        <v>A CORUÑA</v>
      </c>
      <c r="F47" s="42">
        <f t="shared" si="7"/>
        <v>952</v>
      </c>
      <c r="G47" s="42">
        <f t="shared" si="8"/>
        <v>3031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FERROL-SAN CIBRAO</v>
      </c>
      <c r="F48" s="42">
        <f t="shared" si="7"/>
        <v>753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CARTAGENA</v>
      </c>
      <c r="F49" s="42">
        <f t="shared" si="7"/>
        <v>728</v>
      </c>
      <c r="G49" s="42">
        <f t="shared" si="8"/>
        <v>1123</v>
      </c>
    </row>
    <row r="50" spans="1:7" x14ac:dyDescent="0.25">
      <c r="A50" s="42" t="str">
        <f t="shared" si="3"/>
        <v>FERROL-SAN CIBRAO</v>
      </c>
      <c r="B50" s="41">
        <f t="shared" si="4"/>
        <v>753</v>
      </c>
      <c r="C50" s="41">
        <f t="shared" si="5"/>
        <v>0</v>
      </c>
      <c r="D50" s="41">
        <f t="shared" si="6"/>
        <v>11</v>
      </c>
      <c r="E50" s="42" t="str">
        <f t="shared" si="2"/>
        <v>ALICANTE</v>
      </c>
      <c r="F50" s="42">
        <f t="shared" si="7"/>
        <v>644</v>
      </c>
      <c r="G50" s="42">
        <f t="shared" si="8"/>
        <v>7965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MOTRIL</v>
      </c>
      <c r="F51" s="42">
        <f t="shared" si="7"/>
        <v>635</v>
      </c>
      <c r="G51" s="42">
        <f t="shared" si="8"/>
        <v>213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562</v>
      </c>
      <c r="G52" s="42">
        <f t="shared" si="8"/>
        <v>1474</v>
      </c>
    </row>
    <row r="53" spans="1:7" x14ac:dyDescent="0.25">
      <c r="A53" s="42" t="str">
        <f t="shared" si="3"/>
        <v>LAS PALMAS</v>
      </c>
      <c r="B53" s="41">
        <f t="shared" si="4"/>
        <v>115561</v>
      </c>
      <c r="C53" s="41">
        <f t="shared" si="5"/>
        <v>117650</v>
      </c>
      <c r="D53" s="41">
        <f t="shared" si="6"/>
        <v>2</v>
      </c>
      <c r="E53" s="42" t="str">
        <f t="shared" si="2"/>
        <v>ALMERIA</v>
      </c>
      <c r="F53" s="42">
        <f t="shared" si="7"/>
        <v>506</v>
      </c>
      <c r="G53" s="42">
        <f t="shared" si="8"/>
        <v>1837</v>
      </c>
    </row>
    <row r="54" spans="1:7" x14ac:dyDescent="0.25">
      <c r="A54" s="42" t="str">
        <f t="shared" si="3"/>
        <v>MALAGA</v>
      </c>
      <c r="B54" s="41">
        <f t="shared" si="4"/>
        <v>35490</v>
      </c>
      <c r="C54" s="41">
        <f t="shared" si="5"/>
        <v>27272</v>
      </c>
      <c r="D54" s="41">
        <f t="shared" si="6"/>
        <v>4</v>
      </c>
      <c r="E54" s="42" t="str">
        <f t="shared" si="2"/>
        <v>SANTANDER</v>
      </c>
      <c r="F54" s="42">
        <f t="shared" si="7"/>
        <v>502</v>
      </c>
      <c r="G54" s="42">
        <f t="shared" si="8"/>
        <v>1347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BAHIA DE ALGECIRAS</v>
      </c>
      <c r="F55" s="42">
        <f t="shared" ref="F55:F65" si="9">LOOKUP(E55,$A$38:$A$65,$B$38:$B$65)</f>
        <v>83</v>
      </c>
      <c r="G55" s="42">
        <f t="shared" si="8"/>
        <v>59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214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635</v>
      </c>
      <c r="C57" s="41">
        <f t="shared" si="5"/>
        <v>213</v>
      </c>
      <c r="D57" s="41">
        <f t="shared" si="6"/>
        <v>14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162826</v>
      </c>
      <c r="C59" s="41">
        <f t="shared" si="5"/>
        <v>146925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502</v>
      </c>
      <c r="C60" s="41">
        <f t="shared" si="5"/>
        <v>1347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562</v>
      </c>
      <c r="C61" s="41">
        <f t="shared" si="5"/>
        <v>1474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207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7821</v>
      </c>
      <c r="C63" s="41">
        <f t="shared" si="5"/>
        <v>2402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3477</v>
      </c>
      <c r="C64" s="41">
        <f t="shared" si="5"/>
        <v>3387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1800</v>
      </c>
      <c r="C8" s="12">
        <v>2373</v>
      </c>
      <c r="D8" s="12">
        <v>6238</v>
      </c>
      <c r="E8" s="12">
        <v>8061</v>
      </c>
      <c r="F8" s="13">
        <f t="shared" ref="F8:F35" si="0">((E8*100)/D8)-100</f>
        <v>29.224110291760184</v>
      </c>
      <c r="G8" s="1"/>
      <c r="H8" s="1"/>
      <c r="I8" s="1"/>
    </row>
    <row r="9" spans="1:12" x14ac:dyDescent="0.25">
      <c r="A9" s="8" t="s">
        <v>43</v>
      </c>
      <c r="B9" s="9">
        <v>7727</v>
      </c>
      <c r="C9" s="9">
        <v>7890</v>
      </c>
      <c r="D9" s="9">
        <v>28744</v>
      </c>
      <c r="E9" s="9">
        <v>27246</v>
      </c>
      <c r="F9" s="10">
        <f t="shared" si="0"/>
        <v>-5.2115224046757618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48030</v>
      </c>
      <c r="C11" s="9">
        <v>68676</v>
      </c>
      <c r="D11" s="9">
        <v>169961</v>
      </c>
      <c r="E11" s="9">
        <v>212517</v>
      </c>
      <c r="F11" s="10">
        <f t="shared" si="0"/>
        <v>25.038685345461602</v>
      </c>
      <c r="G11" s="1"/>
      <c r="H11" s="1"/>
      <c r="I11" s="1"/>
    </row>
    <row r="12" spans="1:12" x14ac:dyDescent="0.25">
      <c r="A12" s="11" t="s">
        <v>46</v>
      </c>
      <c r="B12" s="12">
        <v>1115</v>
      </c>
      <c r="C12" s="12">
        <v>1140</v>
      </c>
      <c r="D12" s="12">
        <v>2900</v>
      </c>
      <c r="E12" s="12">
        <v>3071</v>
      </c>
      <c r="F12" s="13">
        <f t="shared" si="0"/>
        <v>5.8965517241379359</v>
      </c>
      <c r="G12" s="1"/>
      <c r="H12" s="1"/>
      <c r="I12" s="1"/>
    </row>
    <row r="13" spans="1:12" x14ac:dyDescent="0.25">
      <c r="A13" s="8" t="s">
        <v>47</v>
      </c>
      <c r="B13" s="9">
        <v>23413</v>
      </c>
      <c r="C13" s="9">
        <v>29779</v>
      </c>
      <c r="D13" s="9">
        <v>63869</v>
      </c>
      <c r="E13" s="9">
        <v>74029</v>
      </c>
      <c r="F13" s="10">
        <f t="shared" si="0"/>
        <v>15.907560788488937</v>
      </c>
      <c r="G13" s="1"/>
      <c r="H13" s="1"/>
      <c r="I13" s="1"/>
    </row>
    <row r="14" spans="1:12" x14ac:dyDescent="0.25">
      <c r="A14" s="11" t="s">
        <v>48</v>
      </c>
      <c r="B14" s="12">
        <v>8056</v>
      </c>
      <c r="C14" s="12">
        <v>11893</v>
      </c>
      <c r="D14" s="12">
        <v>22643</v>
      </c>
      <c r="E14" s="12">
        <v>27996</v>
      </c>
      <c r="F14" s="13">
        <f t="shared" si="0"/>
        <v>23.640860310029595</v>
      </c>
      <c r="G14" s="1"/>
      <c r="H14" s="1"/>
      <c r="I14" s="1"/>
    </row>
    <row r="15" spans="1:12" x14ac:dyDescent="0.25">
      <c r="A15" s="8" t="s">
        <v>49</v>
      </c>
      <c r="B15" s="9">
        <v>2615</v>
      </c>
      <c r="C15" s="9">
        <v>3201</v>
      </c>
      <c r="D15" s="9">
        <v>3814</v>
      </c>
      <c r="E15" s="9">
        <v>5993</v>
      </c>
      <c r="F15" s="10">
        <f t="shared" si="0"/>
        <v>57.131620346093342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22680</v>
      </c>
      <c r="C18" s="12">
        <v>35754</v>
      </c>
      <c r="D18" s="12">
        <v>72490</v>
      </c>
      <c r="E18" s="12">
        <v>102235</v>
      </c>
      <c r="F18" s="13">
        <f t="shared" si="0"/>
        <v>41.033245964960685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3200</v>
      </c>
      <c r="C22" s="12">
        <v>5822</v>
      </c>
      <c r="D22" s="12">
        <v>15213</v>
      </c>
      <c r="E22" s="12">
        <v>18259</v>
      </c>
      <c r="F22" s="13">
        <f t="shared" si="0"/>
        <v>20.022349306514172</v>
      </c>
      <c r="G22" s="1"/>
      <c r="H22" s="1"/>
      <c r="I22" s="1"/>
    </row>
    <row r="23" spans="1:9" x14ac:dyDescent="0.25">
      <c r="A23" s="8" t="s">
        <v>57</v>
      </c>
      <c r="B23" s="9">
        <v>1833</v>
      </c>
      <c r="C23" s="9">
        <v>2159</v>
      </c>
      <c r="D23" s="9">
        <v>6648</v>
      </c>
      <c r="E23" s="9">
        <v>6767</v>
      </c>
      <c r="F23" s="10">
        <f t="shared" si="0"/>
        <v>1.7900120336943388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3300</v>
      </c>
      <c r="C25" s="9">
        <v>4849</v>
      </c>
      <c r="D25" s="9">
        <v>10621</v>
      </c>
      <c r="E25" s="9">
        <v>13536</v>
      </c>
      <c r="F25" s="10">
        <f t="shared" si="0"/>
        <v>27.445626588833449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40719</v>
      </c>
      <c r="C28" s="12">
        <v>46900</v>
      </c>
      <c r="D28" s="12">
        <v>120048</v>
      </c>
      <c r="E28" s="12">
        <v>135846</v>
      </c>
      <c r="F28" s="13">
        <f t="shared" si="0"/>
        <v>13.159736105557784</v>
      </c>
      <c r="G28" s="1"/>
      <c r="H28" s="1"/>
      <c r="I28" s="1"/>
    </row>
    <row r="29" spans="1:9" x14ac:dyDescent="0.25">
      <c r="A29" s="8" t="s">
        <v>63</v>
      </c>
      <c r="B29" s="9">
        <v>2472</v>
      </c>
      <c r="C29" s="9">
        <v>2990</v>
      </c>
      <c r="D29" s="9">
        <v>2472</v>
      </c>
      <c r="E29" s="9">
        <v>2990</v>
      </c>
      <c r="F29" s="10">
        <f t="shared" si="0"/>
        <v>20.954692556634299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1</v>
      </c>
      <c r="D31" s="9">
        <v>1</v>
      </c>
      <c r="E31" s="9">
        <v>1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1832</v>
      </c>
      <c r="C32" s="12">
        <v>4169</v>
      </c>
      <c r="D32" s="12">
        <v>6888</v>
      </c>
      <c r="E32" s="12">
        <v>10002</v>
      </c>
      <c r="F32" s="13">
        <f t="shared" si="0"/>
        <v>45.209059233449466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168793</v>
      </c>
      <c r="C35" s="15">
        <f t="shared" ref="C35:E35" si="1">SUM(C7:C34)</f>
        <v>227596</v>
      </c>
      <c r="D35" s="15">
        <f t="shared" si="1"/>
        <v>532557</v>
      </c>
      <c r="E35" s="15">
        <f t="shared" si="1"/>
        <v>648569</v>
      </c>
      <c r="F35" s="16">
        <f t="shared" si="0"/>
        <v>21.783959275720719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212517</v>
      </c>
      <c r="G38" s="42">
        <f>LOOKUP(E38,$A$38:$A$65,$C$38:$C$65)</f>
        <v>169961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8061</v>
      </c>
      <c r="C39" s="41">
        <f t="shared" ref="C39:C65" si="5">D8</f>
        <v>6238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135846</v>
      </c>
      <c r="G39" s="42">
        <f t="shared" ref="G39:G65" si="8">LOOKUP(E39,$A$38:$A$65,$C$38:$C$65)</f>
        <v>120048</v>
      </c>
    </row>
    <row r="40" spans="1:9" x14ac:dyDescent="0.25">
      <c r="A40" s="42" t="str">
        <f t="shared" si="3"/>
        <v>ALMERIA</v>
      </c>
      <c r="B40" s="41">
        <f t="shared" si="4"/>
        <v>27246</v>
      </c>
      <c r="C40" s="41">
        <f t="shared" si="5"/>
        <v>28744</v>
      </c>
      <c r="D40" s="41">
        <f t="shared" si="6"/>
        <v>6</v>
      </c>
      <c r="E40" s="42" t="str">
        <f t="shared" si="2"/>
        <v>CEUTA</v>
      </c>
      <c r="F40" s="42">
        <f t="shared" si="7"/>
        <v>102235</v>
      </c>
      <c r="G40" s="42">
        <f t="shared" si="8"/>
        <v>72490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74029</v>
      </c>
      <c r="G41" s="42">
        <f t="shared" si="8"/>
        <v>63869</v>
      </c>
    </row>
    <row r="42" spans="1:9" x14ac:dyDescent="0.25">
      <c r="A42" s="42" t="str">
        <f t="shared" si="3"/>
        <v>BAHIA DE ALGECIRAS</v>
      </c>
      <c r="B42" s="41">
        <f t="shared" si="4"/>
        <v>212517</v>
      </c>
      <c r="C42" s="41">
        <f t="shared" si="5"/>
        <v>169961</v>
      </c>
      <c r="D42" s="41">
        <f t="shared" si="6"/>
        <v>1</v>
      </c>
      <c r="E42" s="42" t="str">
        <f t="shared" si="2"/>
        <v>BARCELONA</v>
      </c>
      <c r="F42" s="42">
        <f t="shared" si="7"/>
        <v>27996</v>
      </c>
      <c r="G42" s="42">
        <f t="shared" si="8"/>
        <v>22643</v>
      </c>
    </row>
    <row r="43" spans="1:9" x14ac:dyDescent="0.25">
      <c r="A43" s="42" t="str">
        <f t="shared" si="3"/>
        <v>BAHIA DE CADIZ</v>
      </c>
      <c r="B43" s="41">
        <f t="shared" si="4"/>
        <v>3071</v>
      </c>
      <c r="C43" s="41">
        <f t="shared" si="5"/>
        <v>2900</v>
      </c>
      <c r="D43" s="41">
        <f t="shared" si="6"/>
        <v>13</v>
      </c>
      <c r="E43" s="42" t="str">
        <f t="shared" si="2"/>
        <v>ALMERIA</v>
      </c>
      <c r="F43" s="42">
        <f t="shared" si="7"/>
        <v>27246</v>
      </c>
      <c r="G43" s="42">
        <f t="shared" si="8"/>
        <v>28744</v>
      </c>
    </row>
    <row r="44" spans="1:9" x14ac:dyDescent="0.25">
      <c r="A44" s="42" t="str">
        <f t="shared" si="3"/>
        <v>BALEARES</v>
      </c>
      <c r="B44" s="41">
        <f t="shared" si="4"/>
        <v>74029</v>
      </c>
      <c r="C44" s="41">
        <f t="shared" si="5"/>
        <v>63869</v>
      </c>
      <c r="D44" s="41">
        <f t="shared" si="6"/>
        <v>4</v>
      </c>
      <c r="E44" s="42" t="str">
        <f t="shared" si="2"/>
        <v>LAS PALMAS</v>
      </c>
      <c r="F44" s="42">
        <f t="shared" si="7"/>
        <v>18259</v>
      </c>
      <c r="G44" s="42">
        <f t="shared" si="8"/>
        <v>15213</v>
      </c>
    </row>
    <row r="45" spans="1:9" x14ac:dyDescent="0.25">
      <c r="A45" s="42" t="str">
        <f t="shared" si="3"/>
        <v>BARCELONA</v>
      </c>
      <c r="B45" s="41">
        <f t="shared" si="4"/>
        <v>27996</v>
      </c>
      <c r="C45" s="41">
        <f t="shared" si="5"/>
        <v>22643</v>
      </c>
      <c r="D45" s="41">
        <f t="shared" si="6"/>
        <v>5</v>
      </c>
      <c r="E45" s="42" t="str">
        <f t="shared" si="2"/>
        <v>MELILLA</v>
      </c>
      <c r="F45" s="42">
        <f t="shared" si="7"/>
        <v>13536</v>
      </c>
      <c r="G45" s="42">
        <f t="shared" si="8"/>
        <v>10621</v>
      </c>
    </row>
    <row r="46" spans="1:9" x14ac:dyDescent="0.25">
      <c r="A46" s="42" t="str">
        <f t="shared" si="3"/>
        <v>BILBAO</v>
      </c>
      <c r="B46" s="41">
        <f t="shared" si="4"/>
        <v>5993</v>
      </c>
      <c r="C46" s="41">
        <f t="shared" si="5"/>
        <v>3814</v>
      </c>
      <c r="D46" s="41">
        <f t="shared" si="6"/>
        <v>12</v>
      </c>
      <c r="E46" s="42" t="str">
        <f t="shared" si="2"/>
        <v>VALENCIA</v>
      </c>
      <c r="F46" s="42">
        <f t="shared" si="7"/>
        <v>10002</v>
      </c>
      <c r="G46" s="42">
        <f t="shared" si="8"/>
        <v>6888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8061</v>
      </c>
      <c r="G47" s="42">
        <f t="shared" si="8"/>
        <v>6238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6767</v>
      </c>
      <c r="G48" s="42">
        <f t="shared" si="8"/>
        <v>6648</v>
      </c>
    </row>
    <row r="49" spans="1:7" x14ac:dyDescent="0.25">
      <c r="A49" s="42" t="str">
        <f t="shared" si="3"/>
        <v>CEUTA</v>
      </c>
      <c r="B49" s="41">
        <f t="shared" si="4"/>
        <v>102235</v>
      </c>
      <c r="C49" s="41">
        <f t="shared" si="5"/>
        <v>72490</v>
      </c>
      <c r="D49" s="41">
        <f t="shared" si="6"/>
        <v>3</v>
      </c>
      <c r="E49" s="42" t="str">
        <f t="shared" si="2"/>
        <v>BILBAO</v>
      </c>
      <c r="F49" s="42">
        <f t="shared" si="7"/>
        <v>5993</v>
      </c>
      <c r="G49" s="42">
        <f t="shared" si="8"/>
        <v>3814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3071</v>
      </c>
      <c r="G50" s="42">
        <f t="shared" si="8"/>
        <v>2900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SANTANDER</v>
      </c>
      <c r="F51" s="42">
        <f t="shared" si="7"/>
        <v>2990</v>
      </c>
      <c r="G51" s="42">
        <f t="shared" si="8"/>
        <v>2472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18259</v>
      </c>
      <c r="C53" s="41">
        <f t="shared" si="5"/>
        <v>15213</v>
      </c>
      <c r="D53" s="41">
        <f t="shared" si="6"/>
        <v>7</v>
      </c>
      <c r="E53" s="42" t="str">
        <f t="shared" si="2"/>
        <v>TARRAGONA</v>
      </c>
      <c r="F53" s="42">
        <f t="shared" si="7"/>
        <v>1</v>
      </c>
      <c r="G53" s="42">
        <f t="shared" si="8"/>
        <v>1</v>
      </c>
    </row>
    <row r="54" spans="1:7" x14ac:dyDescent="0.25">
      <c r="A54" s="42" t="str">
        <f t="shared" si="3"/>
        <v>MALAGA</v>
      </c>
      <c r="B54" s="41">
        <f t="shared" si="4"/>
        <v>6767</v>
      </c>
      <c r="C54" s="41">
        <f t="shared" si="5"/>
        <v>6648</v>
      </c>
      <c r="D54" s="41">
        <f t="shared" si="6"/>
        <v>11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13536</v>
      </c>
      <c r="C56" s="41">
        <f t="shared" si="5"/>
        <v>10621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135846</v>
      </c>
      <c r="C59" s="41">
        <f t="shared" si="5"/>
        <v>120048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2990</v>
      </c>
      <c r="C60" s="41">
        <f t="shared" si="5"/>
        <v>2472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1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10002</v>
      </c>
      <c r="C63" s="41">
        <f t="shared" si="5"/>
        <v>6888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118</v>
      </c>
      <c r="C7" s="9">
        <v>117</v>
      </c>
      <c r="D7" s="9">
        <v>336</v>
      </c>
      <c r="E7" s="9">
        <v>351</v>
      </c>
      <c r="F7" s="10">
        <f>((E7*100)/D7)-100</f>
        <v>4.4642857142857082</v>
      </c>
      <c r="G7" s="1"/>
      <c r="H7" s="1"/>
      <c r="I7" s="1"/>
    </row>
    <row r="8" spans="1:12" x14ac:dyDescent="0.25">
      <c r="A8" s="11" t="s">
        <v>42</v>
      </c>
      <c r="B8" s="12">
        <v>108</v>
      </c>
      <c r="C8" s="12">
        <v>109</v>
      </c>
      <c r="D8" s="12">
        <v>293</v>
      </c>
      <c r="E8" s="12">
        <v>326</v>
      </c>
      <c r="F8" s="13">
        <f t="shared" ref="F8:F35" si="0">((E8*100)/D8)-100</f>
        <v>11.262798634812285</v>
      </c>
      <c r="G8" s="1"/>
      <c r="H8" s="1"/>
      <c r="I8" s="1"/>
    </row>
    <row r="9" spans="1:12" x14ac:dyDescent="0.25">
      <c r="A9" s="8" t="s">
        <v>43</v>
      </c>
      <c r="B9" s="9">
        <v>143</v>
      </c>
      <c r="C9" s="9">
        <v>140</v>
      </c>
      <c r="D9" s="9">
        <v>460</v>
      </c>
      <c r="E9" s="9">
        <v>453</v>
      </c>
      <c r="F9" s="10">
        <f t="shared" si="0"/>
        <v>-1.5217391304347814</v>
      </c>
      <c r="G9" s="1"/>
      <c r="H9" s="1"/>
      <c r="I9" s="1"/>
    </row>
    <row r="10" spans="1:12" x14ac:dyDescent="0.25">
      <c r="A10" s="11" t="s">
        <v>44</v>
      </c>
      <c r="B10" s="12">
        <v>83</v>
      </c>
      <c r="C10" s="12">
        <v>93</v>
      </c>
      <c r="D10" s="12">
        <v>238</v>
      </c>
      <c r="E10" s="12">
        <v>242</v>
      </c>
      <c r="F10" s="13">
        <f t="shared" si="0"/>
        <v>1.6806722689075571</v>
      </c>
      <c r="G10" s="1"/>
      <c r="H10" s="1"/>
      <c r="I10" s="1"/>
    </row>
    <row r="11" spans="1:12" x14ac:dyDescent="0.25">
      <c r="A11" s="8" t="s">
        <v>45</v>
      </c>
      <c r="B11" s="9">
        <v>1734</v>
      </c>
      <c r="C11" s="9">
        <v>1986</v>
      </c>
      <c r="D11" s="9">
        <v>4924</v>
      </c>
      <c r="E11" s="9">
        <v>5762</v>
      </c>
      <c r="F11" s="10">
        <f t="shared" si="0"/>
        <v>17.01868399675061</v>
      </c>
      <c r="G11" s="1"/>
      <c r="H11" s="1"/>
      <c r="I11" s="1"/>
    </row>
    <row r="12" spans="1:12" x14ac:dyDescent="0.25">
      <c r="A12" s="11" t="s">
        <v>46</v>
      </c>
      <c r="B12" s="12">
        <v>146</v>
      </c>
      <c r="C12" s="12">
        <v>154</v>
      </c>
      <c r="D12" s="12">
        <v>375</v>
      </c>
      <c r="E12" s="12">
        <v>384</v>
      </c>
      <c r="F12" s="13">
        <f t="shared" si="0"/>
        <v>2.4000000000000057</v>
      </c>
      <c r="G12" s="1"/>
      <c r="H12" s="1"/>
      <c r="I12" s="1"/>
    </row>
    <row r="13" spans="1:12" x14ac:dyDescent="0.25">
      <c r="A13" s="8" t="s">
        <v>47</v>
      </c>
      <c r="B13" s="9">
        <v>783</v>
      </c>
      <c r="C13" s="9">
        <v>835</v>
      </c>
      <c r="D13" s="9">
        <v>1991</v>
      </c>
      <c r="E13" s="9">
        <v>2073</v>
      </c>
      <c r="F13" s="10">
        <f t="shared" si="0"/>
        <v>4.1185334003013594</v>
      </c>
      <c r="G13" s="1"/>
      <c r="H13" s="1"/>
      <c r="I13" s="1"/>
    </row>
    <row r="14" spans="1:12" x14ac:dyDescent="0.25">
      <c r="A14" s="11" t="s">
        <v>48</v>
      </c>
      <c r="B14" s="12">
        <v>747</v>
      </c>
      <c r="C14" s="12">
        <v>749</v>
      </c>
      <c r="D14" s="12">
        <v>2028</v>
      </c>
      <c r="E14" s="12">
        <v>2092</v>
      </c>
      <c r="F14" s="13">
        <f t="shared" si="0"/>
        <v>3.155818540433927</v>
      </c>
      <c r="G14" s="1"/>
      <c r="H14" s="1"/>
      <c r="I14" s="1"/>
    </row>
    <row r="15" spans="1:12" x14ac:dyDescent="0.25">
      <c r="A15" s="8" t="s">
        <v>49</v>
      </c>
      <c r="B15" s="9">
        <v>328</v>
      </c>
      <c r="C15" s="9">
        <v>291</v>
      </c>
      <c r="D15" s="9">
        <v>855</v>
      </c>
      <c r="E15" s="9">
        <v>799</v>
      </c>
      <c r="F15" s="10">
        <f t="shared" si="0"/>
        <v>-6.5497076023391827</v>
      </c>
      <c r="G15" s="1"/>
      <c r="H15" s="1"/>
      <c r="I15" s="1"/>
    </row>
    <row r="16" spans="1:12" x14ac:dyDescent="0.25">
      <c r="A16" s="11" t="s">
        <v>50</v>
      </c>
      <c r="B16" s="12">
        <v>136</v>
      </c>
      <c r="C16" s="12">
        <v>112</v>
      </c>
      <c r="D16" s="12">
        <v>427</v>
      </c>
      <c r="E16" s="12">
        <v>343</v>
      </c>
      <c r="F16" s="13">
        <f t="shared" si="0"/>
        <v>-19.672131147540981</v>
      </c>
      <c r="G16" s="1"/>
      <c r="H16" s="1"/>
      <c r="I16" s="1"/>
    </row>
    <row r="17" spans="1:9" x14ac:dyDescent="0.25">
      <c r="A17" s="8" t="s">
        <v>51</v>
      </c>
      <c r="B17" s="9">
        <v>102</v>
      </c>
      <c r="C17" s="9">
        <v>120</v>
      </c>
      <c r="D17" s="9">
        <v>279</v>
      </c>
      <c r="E17" s="9">
        <v>366</v>
      </c>
      <c r="F17" s="10">
        <f t="shared" si="0"/>
        <v>31.182795698924735</v>
      </c>
      <c r="G17" s="1"/>
      <c r="H17" s="1"/>
      <c r="I17" s="1"/>
    </row>
    <row r="18" spans="1:9" x14ac:dyDescent="0.25">
      <c r="A18" s="11" t="s">
        <v>52</v>
      </c>
      <c r="B18" s="12">
        <v>762</v>
      </c>
      <c r="C18" s="12">
        <v>1054</v>
      </c>
      <c r="D18" s="12">
        <v>2214</v>
      </c>
      <c r="E18" s="12">
        <v>3123</v>
      </c>
      <c r="F18" s="13">
        <f t="shared" si="0"/>
        <v>41.056910569105696</v>
      </c>
      <c r="G18" s="1"/>
      <c r="H18" s="1"/>
      <c r="I18" s="1"/>
    </row>
    <row r="19" spans="1:9" x14ac:dyDescent="0.25">
      <c r="A19" s="8" t="s">
        <v>53</v>
      </c>
      <c r="B19" s="9">
        <v>81</v>
      </c>
      <c r="C19" s="9">
        <v>105</v>
      </c>
      <c r="D19" s="9">
        <v>252</v>
      </c>
      <c r="E19" s="9">
        <v>294</v>
      </c>
      <c r="F19" s="10">
        <f t="shared" si="0"/>
        <v>16.666666666666671</v>
      </c>
      <c r="G19" s="1"/>
      <c r="H19" s="1"/>
      <c r="I19" s="1"/>
    </row>
    <row r="20" spans="1:9" x14ac:dyDescent="0.25">
      <c r="A20" s="11" t="s">
        <v>54</v>
      </c>
      <c r="B20" s="12">
        <v>89</v>
      </c>
      <c r="C20" s="12">
        <v>94</v>
      </c>
      <c r="D20" s="12">
        <v>249</v>
      </c>
      <c r="E20" s="12">
        <v>260</v>
      </c>
      <c r="F20" s="13">
        <f t="shared" si="0"/>
        <v>4.4176706827309289</v>
      </c>
      <c r="G20" s="1"/>
      <c r="H20" s="1"/>
      <c r="I20" s="1"/>
    </row>
    <row r="21" spans="1:9" x14ac:dyDescent="0.25">
      <c r="A21" s="8" t="s">
        <v>55</v>
      </c>
      <c r="B21" s="9">
        <v>158</v>
      </c>
      <c r="C21" s="9">
        <v>132</v>
      </c>
      <c r="D21" s="9">
        <v>377</v>
      </c>
      <c r="E21" s="9">
        <v>354</v>
      </c>
      <c r="F21" s="10">
        <f t="shared" si="0"/>
        <v>-6.1007957559681643</v>
      </c>
      <c r="G21" s="1"/>
      <c r="H21" s="1"/>
      <c r="I21" s="1"/>
    </row>
    <row r="22" spans="1:9" x14ac:dyDescent="0.25">
      <c r="A22" s="11" t="s">
        <v>56</v>
      </c>
      <c r="B22" s="12">
        <v>925</v>
      </c>
      <c r="C22" s="12">
        <v>944</v>
      </c>
      <c r="D22" s="12">
        <v>2605</v>
      </c>
      <c r="E22" s="12">
        <v>2663</v>
      </c>
      <c r="F22" s="13">
        <f t="shared" si="0"/>
        <v>2.2264875239923185</v>
      </c>
      <c r="G22" s="1"/>
      <c r="H22" s="1"/>
      <c r="I22" s="1"/>
    </row>
    <row r="23" spans="1:9" x14ac:dyDescent="0.25">
      <c r="A23" s="8" t="s">
        <v>57</v>
      </c>
      <c r="B23" s="9">
        <v>141</v>
      </c>
      <c r="C23" s="9">
        <v>135</v>
      </c>
      <c r="D23" s="9">
        <v>381</v>
      </c>
      <c r="E23" s="9">
        <v>380</v>
      </c>
      <c r="F23" s="10">
        <f t="shared" si="0"/>
        <v>-0.26246719160104703</v>
      </c>
      <c r="G23" s="1"/>
      <c r="H23" s="1"/>
      <c r="I23" s="1"/>
    </row>
    <row r="24" spans="1:9" x14ac:dyDescent="0.25">
      <c r="A24" s="11" t="s">
        <v>58</v>
      </c>
      <c r="B24" s="12">
        <v>106</v>
      </c>
      <c r="C24" s="12">
        <v>95</v>
      </c>
      <c r="D24" s="12">
        <v>279</v>
      </c>
      <c r="E24" s="12">
        <v>238</v>
      </c>
      <c r="F24" s="13">
        <f t="shared" si="0"/>
        <v>-14.695340501792117</v>
      </c>
      <c r="G24" s="1"/>
      <c r="H24" s="1"/>
      <c r="I24" s="1"/>
    </row>
    <row r="25" spans="1:9" x14ac:dyDescent="0.25">
      <c r="A25" s="8" t="s">
        <v>59</v>
      </c>
      <c r="B25" s="9">
        <v>81</v>
      </c>
      <c r="C25" s="9">
        <v>91</v>
      </c>
      <c r="D25" s="9">
        <v>236</v>
      </c>
      <c r="E25" s="9">
        <v>261</v>
      </c>
      <c r="F25" s="10">
        <f t="shared" si="0"/>
        <v>10.593220338983045</v>
      </c>
      <c r="G25" s="1"/>
      <c r="H25" s="1"/>
      <c r="I25" s="1"/>
    </row>
    <row r="26" spans="1:9" x14ac:dyDescent="0.25">
      <c r="A26" s="11" t="s">
        <v>60</v>
      </c>
      <c r="B26" s="12">
        <v>41</v>
      </c>
      <c r="C26" s="12">
        <v>35</v>
      </c>
      <c r="D26" s="12">
        <v>115</v>
      </c>
      <c r="E26" s="12">
        <v>97</v>
      </c>
      <c r="F26" s="13">
        <f t="shared" si="0"/>
        <v>-15.652173913043484</v>
      </c>
      <c r="G26" s="1"/>
      <c r="H26" s="1"/>
      <c r="I26" s="1"/>
    </row>
    <row r="27" spans="1:9" x14ac:dyDescent="0.25">
      <c r="A27" s="8" t="s">
        <v>61</v>
      </c>
      <c r="B27" s="9">
        <v>164</v>
      </c>
      <c r="C27" s="9">
        <v>120</v>
      </c>
      <c r="D27" s="9">
        <v>388</v>
      </c>
      <c r="E27" s="9">
        <v>329</v>
      </c>
      <c r="F27" s="10">
        <f t="shared" si="0"/>
        <v>-15.206185567010309</v>
      </c>
      <c r="G27" s="1"/>
      <c r="H27" s="1"/>
      <c r="I27" s="1"/>
    </row>
    <row r="28" spans="1:9" x14ac:dyDescent="0.25">
      <c r="A28" s="11" t="s">
        <v>62</v>
      </c>
      <c r="B28" s="12">
        <v>1548</v>
      </c>
      <c r="C28" s="12">
        <v>1532</v>
      </c>
      <c r="D28" s="12">
        <v>4373</v>
      </c>
      <c r="E28" s="12">
        <v>4474</v>
      </c>
      <c r="F28" s="13">
        <f t="shared" si="0"/>
        <v>2.3096272581751691</v>
      </c>
      <c r="G28" s="1"/>
      <c r="H28" s="1"/>
      <c r="I28" s="1"/>
    </row>
    <row r="29" spans="1:9" x14ac:dyDescent="0.25">
      <c r="A29" s="8" t="s">
        <v>63</v>
      </c>
      <c r="B29" s="9">
        <v>138</v>
      </c>
      <c r="C29" s="9">
        <v>141</v>
      </c>
      <c r="D29" s="9">
        <v>373</v>
      </c>
      <c r="E29" s="9">
        <v>368</v>
      </c>
      <c r="F29" s="10">
        <f t="shared" si="0"/>
        <v>-1.3404825737265469</v>
      </c>
      <c r="G29" s="1"/>
      <c r="H29" s="1"/>
      <c r="I29" s="1"/>
    </row>
    <row r="30" spans="1:9" x14ac:dyDescent="0.25">
      <c r="A30" s="11" t="s">
        <v>64</v>
      </c>
      <c r="B30" s="12">
        <v>144</v>
      </c>
      <c r="C30" s="12">
        <v>113</v>
      </c>
      <c r="D30" s="12">
        <v>381</v>
      </c>
      <c r="E30" s="12">
        <v>331</v>
      </c>
      <c r="F30" s="13">
        <f t="shared" si="0"/>
        <v>-13.123359580052494</v>
      </c>
      <c r="G30" s="1"/>
      <c r="H30" s="1"/>
      <c r="I30" s="1"/>
    </row>
    <row r="31" spans="1:9" x14ac:dyDescent="0.25">
      <c r="A31" s="8" t="s">
        <v>65</v>
      </c>
      <c r="B31" s="9">
        <v>224</v>
      </c>
      <c r="C31" s="9">
        <v>233</v>
      </c>
      <c r="D31" s="9">
        <v>650</v>
      </c>
      <c r="E31" s="9">
        <v>645</v>
      </c>
      <c r="F31" s="10">
        <f t="shared" si="0"/>
        <v>-0.7692307692307736</v>
      </c>
      <c r="G31" s="1"/>
      <c r="H31" s="1"/>
      <c r="I31" s="1"/>
    </row>
    <row r="32" spans="1:9" x14ac:dyDescent="0.25">
      <c r="A32" s="11" t="s">
        <v>66</v>
      </c>
      <c r="B32" s="12">
        <v>578</v>
      </c>
      <c r="C32" s="12">
        <v>580</v>
      </c>
      <c r="D32" s="12">
        <v>1597</v>
      </c>
      <c r="E32" s="12">
        <v>1663</v>
      </c>
      <c r="F32" s="13">
        <f t="shared" si="0"/>
        <v>4.1327489041953669</v>
      </c>
      <c r="G32" s="1"/>
      <c r="H32" s="1"/>
      <c r="I32" s="1"/>
    </row>
    <row r="33" spans="1:9" x14ac:dyDescent="0.25">
      <c r="A33" s="8" t="s">
        <v>67</v>
      </c>
      <c r="B33" s="9">
        <v>182</v>
      </c>
      <c r="C33" s="9">
        <v>207</v>
      </c>
      <c r="D33" s="9">
        <v>521</v>
      </c>
      <c r="E33" s="9">
        <v>623</v>
      </c>
      <c r="F33" s="10">
        <f t="shared" si="0"/>
        <v>19.577735124760082</v>
      </c>
      <c r="G33" s="1"/>
      <c r="H33" s="1"/>
      <c r="I33" s="1"/>
    </row>
    <row r="34" spans="1:9" x14ac:dyDescent="0.25">
      <c r="A34" s="11" t="s">
        <v>68</v>
      </c>
      <c r="B34" s="12">
        <v>25</v>
      </c>
      <c r="C34" s="12">
        <v>24</v>
      </c>
      <c r="D34" s="12">
        <v>83</v>
      </c>
      <c r="E34" s="12">
        <v>74</v>
      </c>
      <c r="F34" s="13">
        <f t="shared" si="0"/>
        <v>-10.843373493975903</v>
      </c>
      <c r="G34" s="1"/>
      <c r="H34" s="1"/>
      <c r="I34" s="1"/>
    </row>
    <row r="35" spans="1:9" x14ac:dyDescent="0.25">
      <c r="A35" s="14" t="s">
        <v>69</v>
      </c>
      <c r="B35" s="15">
        <f>SUM(B7:B34)</f>
        <v>9815</v>
      </c>
      <c r="C35" s="15">
        <f t="shared" ref="C35:E35" si="1">SUM(C7:C34)</f>
        <v>10341</v>
      </c>
      <c r="D35" s="15">
        <f t="shared" si="1"/>
        <v>27280</v>
      </c>
      <c r="E35" s="15">
        <f t="shared" si="1"/>
        <v>29368</v>
      </c>
      <c r="F35" s="16">
        <f t="shared" si="0"/>
        <v>7.653958944281527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351</v>
      </c>
      <c r="C38" s="41">
        <f>D7</f>
        <v>336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5762</v>
      </c>
      <c r="G38" s="42">
        <f>LOOKUP(E38,$A$38:$A$65,$C$38:$C$65)</f>
        <v>4924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326</v>
      </c>
      <c r="C39" s="41">
        <f t="shared" ref="C39:C65" si="5">D8</f>
        <v>293</v>
      </c>
      <c r="D39" s="41">
        <f t="shared" ref="D39:D65" si="6">_xlfn.RANK.EQ(B39,$B$38:$B$65)+COUNTIF($B$38:$B$65,B39)-1</f>
        <v>21</v>
      </c>
      <c r="E39" s="42" t="str">
        <f t="shared" si="2"/>
        <v>SANTA CRUZ DE TENERIFE</v>
      </c>
      <c r="F39" s="42">
        <f t="shared" ref="F39:F54" si="7">LOOKUP(E39,$A$38:$A$65,$B$38:$B$65)</f>
        <v>4474</v>
      </c>
      <c r="G39" s="42">
        <f t="shared" ref="G39:G65" si="8">LOOKUP(E39,$A$38:$A$65,$C$38:$C$65)</f>
        <v>4373</v>
      </c>
    </row>
    <row r="40" spans="1:9" x14ac:dyDescent="0.25">
      <c r="A40" s="42" t="str">
        <f t="shared" si="3"/>
        <v>ALMERIA</v>
      </c>
      <c r="B40" s="41">
        <f t="shared" si="4"/>
        <v>453</v>
      </c>
      <c r="C40" s="41">
        <f t="shared" si="5"/>
        <v>460</v>
      </c>
      <c r="D40" s="41">
        <f t="shared" si="6"/>
        <v>11</v>
      </c>
      <c r="E40" s="42" t="str">
        <f t="shared" si="2"/>
        <v>CEUTA</v>
      </c>
      <c r="F40" s="42">
        <f t="shared" si="7"/>
        <v>3123</v>
      </c>
      <c r="G40" s="42">
        <f t="shared" si="8"/>
        <v>2214</v>
      </c>
    </row>
    <row r="41" spans="1:9" x14ac:dyDescent="0.25">
      <c r="A41" s="42" t="str">
        <f t="shared" si="3"/>
        <v>AVILES</v>
      </c>
      <c r="B41" s="41">
        <f t="shared" si="4"/>
        <v>242</v>
      </c>
      <c r="C41" s="41">
        <f t="shared" si="5"/>
        <v>238</v>
      </c>
      <c r="D41" s="41">
        <f t="shared" si="6"/>
        <v>25</v>
      </c>
      <c r="E41" s="42" t="str">
        <f t="shared" si="2"/>
        <v>LAS PALMAS</v>
      </c>
      <c r="F41" s="42">
        <f t="shared" si="7"/>
        <v>2663</v>
      </c>
      <c r="G41" s="42">
        <f t="shared" si="8"/>
        <v>2605</v>
      </c>
    </row>
    <row r="42" spans="1:9" x14ac:dyDescent="0.25">
      <c r="A42" s="42" t="str">
        <f t="shared" si="3"/>
        <v>BAHIA DE ALGECIRAS</v>
      </c>
      <c r="B42" s="41">
        <f t="shared" si="4"/>
        <v>5762</v>
      </c>
      <c r="C42" s="41">
        <f t="shared" si="5"/>
        <v>4924</v>
      </c>
      <c r="D42" s="41">
        <f t="shared" si="6"/>
        <v>1</v>
      </c>
      <c r="E42" s="42" t="str">
        <f t="shared" si="2"/>
        <v>BARCELONA</v>
      </c>
      <c r="F42" s="42">
        <f t="shared" si="7"/>
        <v>2092</v>
      </c>
      <c r="G42" s="42">
        <f t="shared" si="8"/>
        <v>2028</v>
      </c>
    </row>
    <row r="43" spans="1:9" x14ac:dyDescent="0.25">
      <c r="A43" s="42" t="str">
        <f t="shared" si="3"/>
        <v>BAHIA DE CADIZ</v>
      </c>
      <c r="B43" s="41">
        <f t="shared" si="4"/>
        <v>384</v>
      </c>
      <c r="C43" s="41">
        <f t="shared" si="5"/>
        <v>375</v>
      </c>
      <c r="D43" s="41">
        <f t="shared" si="6"/>
        <v>12</v>
      </c>
      <c r="E43" s="42" t="str">
        <f t="shared" si="2"/>
        <v>BALEARES</v>
      </c>
      <c r="F43" s="42">
        <f t="shared" si="7"/>
        <v>2073</v>
      </c>
      <c r="G43" s="42">
        <f t="shared" si="8"/>
        <v>1991</v>
      </c>
    </row>
    <row r="44" spans="1:9" x14ac:dyDescent="0.25">
      <c r="A44" s="42" t="str">
        <f t="shared" si="3"/>
        <v>BALEARES</v>
      </c>
      <c r="B44" s="41">
        <f t="shared" si="4"/>
        <v>2073</v>
      </c>
      <c r="C44" s="41">
        <f t="shared" si="5"/>
        <v>1991</v>
      </c>
      <c r="D44" s="41">
        <f t="shared" si="6"/>
        <v>6</v>
      </c>
      <c r="E44" s="42" t="str">
        <f t="shared" si="2"/>
        <v>VALENCIA</v>
      </c>
      <c r="F44" s="42">
        <f t="shared" si="7"/>
        <v>1663</v>
      </c>
      <c r="G44" s="42">
        <f t="shared" si="8"/>
        <v>1597</v>
      </c>
    </row>
    <row r="45" spans="1:9" x14ac:dyDescent="0.25">
      <c r="A45" s="42" t="str">
        <f t="shared" si="3"/>
        <v>BARCELONA</v>
      </c>
      <c r="B45" s="41">
        <f t="shared" si="4"/>
        <v>2092</v>
      </c>
      <c r="C45" s="41">
        <f t="shared" si="5"/>
        <v>2028</v>
      </c>
      <c r="D45" s="41">
        <f t="shared" si="6"/>
        <v>5</v>
      </c>
      <c r="E45" s="42" t="str">
        <f t="shared" si="2"/>
        <v>BILBAO</v>
      </c>
      <c r="F45" s="42">
        <f t="shared" si="7"/>
        <v>799</v>
      </c>
      <c r="G45" s="42">
        <f t="shared" si="8"/>
        <v>855</v>
      </c>
    </row>
    <row r="46" spans="1:9" x14ac:dyDescent="0.25">
      <c r="A46" s="42" t="str">
        <f t="shared" si="3"/>
        <v>BILBAO</v>
      </c>
      <c r="B46" s="41">
        <f t="shared" si="4"/>
        <v>799</v>
      </c>
      <c r="C46" s="41">
        <f t="shared" si="5"/>
        <v>855</v>
      </c>
      <c r="D46" s="41">
        <f t="shared" si="6"/>
        <v>8</v>
      </c>
      <c r="E46" s="42" t="str">
        <f t="shared" si="2"/>
        <v>TARRAGONA</v>
      </c>
      <c r="F46" s="42">
        <f t="shared" si="7"/>
        <v>645</v>
      </c>
      <c r="G46" s="42">
        <f t="shared" si="8"/>
        <v>650</v>
      </c>
    </row>
    <row r="47" spans="1:9" x14ac:dyDescent="0.25">
      <c r="A47" s="42" t="str">
        <f t="shared" si="3"/>
        <v>CARTAGENA</v>
      </c>
      <c r="B47" s="41">
        <f t="shared" si="4"/>
        <v>343</v>
      </c>
      <c r="C47" s="41">
        <f t="shared" si="5"/>
        <v>427</v>
      </c>
      <c r="D47" s="41">
        <f t="shared" si="6"/>
        <v>18</v>
      </c>
      <c r="E47" s="42" t="str">
        <f t="shared" si="2"/>
        <v>VIGO</v>
      </c>
      <c r="F47" s="42">
        <f t="shared" si="7"/>
        <v>623</v>
      </c>
      <c r="G47" s="42">
        <f t="shared" si="8"/>
        <v>521</v>
      </c>
    </row>
    <row r="48" spans="1:9" x14ac:dyDescent="0.25">
      <c r="A48" s="42" t="str">
        <f t="shared" si="3"/>
        <v>CASTELLON</v>
      </c>
      <c r="B48" s="41">
        <f t="shared" si="4"/>
        <v>366</v>
      </c>
      <c r="C48" s="41">
        <f t="shared" si="5"/>
        <v>279</v>
      </c>
      <c r="D48" s="41">
        <f t="shared" si="6"/>
        <v>15</v>
      </c>
      <c r="E48" s="42" t="str">
        <f t="shared" si="2"/>
        <v>ALMERIA</v>
      </c>
      <c r="F48" s="42">
        <f t="shared" si="7"/>
        <v>453</v>
      </c>
      <c r="G48" s="42">
        <f t="shared" si="8"/>
        <v>460</v>
      </c>
    </row>
    <row r="49" spans="1:7" x14ac:dyDescent="0.25">
      <c r="A49" s="42" t="str">
        <f t="shared" si="3"/>
        <v>CEUTA</v>
      </c>
      <c r="B49" s="41">
        <f t="shared" si="4"/>
        <v>3123</v>
      </c>
      <c r="C49" s="41">
        <f t="shared" si="5"/>
        <v>2214</v>
      </c>
      <c r="D49" s="41">
        <f t="shared" si="6"/>
        <v>3</v>
      </c>
      <c r="E49" s="42" t="str">
        <f t="shared" si="2"/>
        <v>BAHIA DE CADIZ</v>
      </c>
      <c r="F49" s="42">
        <f t="shared" si="7"/>
        <v>384</v>
      </c>
      <c r="G49" s="42">
        <f t="shared" si="8"/>
        <v>375</v>
      </c>
    </row>
    <row r="50" spans="1:7" x14ac:dyDescent="0.25">
      <c r="A50" s="42" t="str">
        <f t="shared" si="3"/>
        <v>FERROL-SAN CIBRAO</v>
      </c>
      <c r="B50" s="41">
        <f t="shared" si="4"/>
        <v>294</v>
      </c>
      <c r="C50" s="41">
        <f t="shared" si="5"/>
        <v>252</v>
      </c>
      <c r="D50" s="41">
        <f t="shared" si="6"/>
        <v>22</v>
      </c>
      <c r="E50" s="42" t="str">
        <f t="shared" si="2"/>
        <v>MALAGA</v>
      </c>
      <c r="F50" s="42">
        <f t="shared" si="7"/>
        <v>380</v>
      </c>
      <c r="G50" s="42">
        <f t="shared" si="8"/>
        <v>381</v>
      </c>
    </row>
    <row r="51" spans="1:7" x14ac:dyDescent="0.25">
      <c r="A51" s="42" t="str">
        <f t="shared" si="3"/>
        <v>GIJON</v>
      </c>
      <c r="B51" s="41">
        <f t="shared" si="4"/>
        <v>260</v>
      </c>
      <c r="C51" s="41">
        <f t="shared" si="5"/>
        <v>249</v>
      </c>
      <c r="D51" s="41">
        <f t="shared" si="6"/>
        <v>24</v>
      </c>
      <c r="E51" s="42" t="str">
        <f t="shared" si="2"/>
        <v>SANTANDER</v>
      </c>
      <c r="F51" s="42">
        <f t="shared" si="7"/>
        <v>368</v>
      </c>
      <c r="G51" s="42">
        <f t="shared" si="8"/>
        <v>373</v>
      </c>
    </row>
    <row r="52" spans="1:7" x14ac:dyDescent="0.25">
      <c r="A52" s="42" t="str">
        <f t="shared" si="3"/>
        <v>HUELVA</v>
      </c>
      <c r="B52" s="41">
        <f t="shared" si="4"/>
        <v>354</v>
      </c>
      <c r="C52" s="41">
        <f t="shared" si="5"/>
        <v>377</v>
      </c>
      <c r="D52" s="41">
        <f t="shared" si="6"/>
        <v>16</v>
      </c>
      <c r="E52" s="42" t="str">
        <f t="shared" si="2"/>
        <v>CASTELLON</v>
      </c>
      <c r="F52" s="42">
        <f t="shared" si="7"/>
        <v>366</v>
      </c>
      <c r="G52" s="42">
        <f t="shared" si="8"/>
        <v>279</v>
      </c>
    </row>
    <row r="53" spans="1:7" x14ac:dyDescent="0.25">
      <c r="A53" s="42" t="str">
        <f t="shared" si="3"/>
        <v>LAS PALMAS</v>
      </c>
      <c r="B53" s="41">
        <f t="shared" si="4"/>
        <v>2663</v>
      </c>
      <c r="C53" s="41">
        <f t="shared" si="5"/>
        <v>2605</v>
      </c>
      <c r="D53" s="41">
        <f t="shared" si="6"/>
        <v>4</v>
      </c>
      <c r="E53" s="42" t="str">
        <f t="shared" si="2"/>
        <v>HUELVA</v>
      </c>
      <c r="F53" s="42">
        <f t="shared" si="7"/>
        <v>354</v>
      </c>
      <c r="G53" s="42">
        <f t="shared" si="8"/>
        <v>377</v>
      </c>
    </row>
    <row r="54" spans="1:7" x14ac:dyDescent="0.25">
      <c r="A54" s="42" t="str">
        <f t="shared" si="3"/>
        <v>MALAGA</v>
      </c>
      <c r="B54" s="41">
        <f t="shared" si="4"/>
        <v>380</v>
      </c>
      <c r="C54" s="41">
        <f t="shared" si="5"/>
        <v>381</v>
      </c>
      <c r="D54" s="41">
        <f t="shared" si="6"/>
        <v>13</v>
      </c>
      <c r="E54" s="42" t="str">
        <f t="shared" si="2"/>
        <v>A CORUÑA</v>
      </c>
      <c r="F54" s="42">
        <f t="shared" si="7"/>
        <v>351</v>
      </c>
      <c r="G54" s="42">
        <f t="shared" si="8"/>
        <v>336</v>
      </c>
    </row>
    <row r="55" spans="1:7" x14ac:dyDescent="0.25">
      <c r="A55" s="42" t="str">
        <f t="shared" si="3"/>
        <v>MARIN Y RIA DE PONTEVEDRA</v>
      </c>
      <c r="B55" s="41">
        <f t="shared" si="4"/>
        <v>238</v>
      </c>
      <c r="C55" s="41">
        <f t="shared" si="5"/>
        <v>279</v>
      </c>
      <c r="D55" s="41">
        <f t="shared" si="6"/>
        <v>26</v>
      </c>
      <c r="E55" s="42" t="str">
        <f t="shared" si="2"/>
        <v>CARTAGENA</v>
      </c>
      <c r="F55" s="42">
        <f t="shared" ref="F55:F65" si="9">LOOKUP(E55,$A$38:$A$65,$B$38:$B$65)</f>
        <v>343</v>
      </c>
      <c r="G55" s="42">
        <f t="shared" si="8"/>
        <v>427</v>
      </c>
    </row>
    <row r="56" spans="1:7" x14ac:dyDescent="0.25">
      <c r="A56" s="42" t="str">
        <f t="shared" si="3"/>
        <v>MELILLA</v>
      </c>
      <c r="B56" s="41">
        <f t="shared" si="4"/>
        <v>261</v>
      </c>
      <c r="C56" s="41">
        <f t="shared" si="5"/>
        <v>236</v>
      </c>
      <c r="D56" s="41">
        <f t="shared" si="6"/>
        <v>23</v>
      </c>
      <c r="E56" s="42" t="str">
        <f t="shared" si="2"/>
        <v>SEVILLA</v>
      </c>
      <c r="F56" s="42">
        <f t="shared" si="9"/>
        <v>331</v>
      </c>
      <c r="G56" s="42">
        <f t="shared" si="8"/>
        <v>381</v>
      </c>
    </row>
    <row r="57" spans="1:7" x14ac:dyDescent="0.25">
      <c r="A57" s="42" t="str">
        <f t="shared" si="3"/>
        <v>MOTRIL</v>
      </c>
      <c r="B57" s="41">
        <f t="shared" si="4"/>
        <v>97</v>
      </c>
      <c r="C57" s="41">
        <f t="shared" si="5"/>
        <v>115</v>
      </c>
      <c r="D57" s="41">
        <f t="shared" si="6"/>
        <v>27</v>
      </c>
      <c r="E57" s="42" t="str">
        <f t="shared" si="2"/>
        <v>PASAIA</v>
      </c>
      <c r="F57" s="42">
        <f t="shared" si="9"/>
        <v>329</v>
      </c>
      <c r="G57" s="42">
        <f t="shared" si="8"/>
        <v>388</v>
      </c>
    </row>
    <row r="58" spans="1:7" x14ac:dyDescent="0.25">
      <c r="A58" s="42" t="str">
        <f t="shared" si="3"/>
        <v>PASAIA</v>
      </c>
      <c r="B58" s="41">
        <f t="shared" si="4"/>
        <v>329</v>
      </c>
      <c r="C58" s="41">
        <f t="shared" si="5"/>
        <v>388</v>
      </c>
      <c r="D58" s="41">
        <f t="shared" si="6"/>
        <v>20</v>
      </c>
      <c r="E58" s="42" t="str">
        <f t="shared" si="2"/>
        <v>ALICANTE</v>
      </c>
      <c r="F58" s="42">
        <f t="shared" si="9"/>
        <v>326</v>
      </c>
      <c r="G58" s="42">
        <f t="shared" si="8"/>
        <v>293</v>
      </c>
    </row>
    <row r="59" spans="1:7" x14ac:dyDescent="0.25">
      <c r="A59" s="42" t="str">
        <f t="shared" si="3"/>
        <v>SANTA CRUZ DE TENERIFE</v>
      </c>
      <c r="B59" s="41">
        <f t="shared" si="4"/>
        <v>4474</v>
      </c>
      <c r="C59" s="41">
        <f t="shared" si="5"/>
        <v>4373</v>
      </c>
      <c r="D59" s="41">
        <f t="shared" si="6"/>
        <v>2</v>
      </c>
      <c r="E59" s="42" t="str">
        <f t="shared" si="2"/>
        <v>FERROL-SAN CIBRAO</v>
      </c>
      <c r="F59" s="42">
        <f t="shared" si="9"/>
        <v>294</v>
      </c>
      <c r="G59" s="42">
        <f t="shared" si="8"/>
        <v>252</v>
      </c>
    </row>
    <row r="60" spans="1:7" x14ac:dyDescent="0.25">
      <c r="A60" s="42" t="str">
        <f t="shared" si="3"/>
        <v>SANTANDER</v>
      </c>
      <c r="B60" s="41">
        <f t="shared" si="4"/>
        <v>368</v>
      </c>
      <c r="C60" s="41">
        <f t="shared" si="5"/>
        <v>373</v>
      </c>
      <c r="D60" s="41">
        <f t="shared" si="6"/>
        <v>14</v>
      </c>
      <c r="E60" s="42" t="str">
        <f t="shared" si="2"/>
        <v>MELILLA</v>
      </c>
      <c r="F60" s="42">
        <f t="shared" si="9"/>
        <v>261</v>
      </c>
      <c r="G60" s="42">
        <f t="shared" si="8"/>
        <v>236</v>
      </c>
    </row>
    <row r="61" spans="1:7" x14ac:dyDescent="0.25">
      <c r="A61" s="42" t="str">
        <f t="shared" si="3"/>
        <v>SEVILLA</v>
      </c>
      <c r="B61" s="41">
        <f t="shared" si="4"/>
        <v>331</v>
      </c>
      <c r="C61" s="41">
        <f t="shared" si="5"/>
        <v>381</v>
      </c>
      <c r="D61" s="41">
        <f t="shared" si="6"/>
        <v>19</v>
      </c>
      <c r="E61" s="42" t="str">
        <f t="shared" si="2"/>
        <v>GIJON</v>
      </c>
      <c r="F61" s="42">
        <f t="shared" si="9"/>
        <v>260</v>
      </c>
      <c r="G61" s="42">
        <f t="shared" si="8"/>
        <v>249</v>
      </c>
    </row>
    <row r="62" spans="1:7" x14ac:dyDescent="0.25">
      <c r="A62" s="42" t="str">
        <f t="shared" si="3"/>
        <v>TARRAGONA</v>
      </c>
      <c r="B62" s="41">
        <f t="shared" si="4"/>
        <v>645</v>
      </c>
      <c r="C62" s="41">
        <f t="shared" si="5"/>
        <v>650</v>
      </c>
      <c r="D62" s="41">
        <f t="shared" si="6"/>
        <v>9</v>
      </c>
      <c r="E62" s="42" t="str">
        <f t="shared" si="2"/>
        <v>AVILES</v>
      </c>
      <c r="F62" s="42">
        <f t="shared" si="9"/>
        <v>242</v>
      </c>
      <c r="G62" s="42">
        <f t="shared" si="8"/>
        <v>238</v>
      </c>
    </row>
    <row r="63" spans="1:7" x14ac:dyDescent="0.25">
      <c r="A63" s="42" t="str">
        <f t="shared" si="3"/>
        <v>VALENCIA</v>
      </c>
      <c r="B63" s="41">
        <f t="shared" si="4"/>
        <v>1663</v>
      </c>
      <c r="C63" s="41">
        <f t="shared" si="5"/>
        <v>1597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238</v>
      </c>
      <c r="G63" s="42">
        <f t="shared" si="8"/>
        <v>279</v>
      </c>
    </row>
    <row r="64" spans="1:7" x14ac:dyDescent="0.25">
      <c r="A64" s="42" t="str">
        <f t="shared" si="3"/>
        <v>VIGO</v>
      </c>
      <c r="B64" s="41">
        <f t="shared" si="4"/>
        <v>623</v>
      </c>
      <c r="C64" s="41">
        <f t="shared" si="5"/>
        <v>521</v>
      </c>
      <c r="D64" s="41">
        <f t="shared" si="6"/>
        <v>10</v>
      </c>
      <c r="E64" s="42" t="str">
        <f t="shared" si="2"/>
        <v>MOTRIL</v>
      </c>
      <c r="F64" s="42">
        <f t="shared" si="9"/>
        <v>97</v>
      </c>
      <c r="G64" s="42">
        <f t="shared" si="8"/>
        <v>115</v>
      </c>
    </row>
    <row r="65" spans="1:7" x14ac:dyDescent="0.25">
      <c r="A65" s="42" t="str">
        <f t="shared" si="3"/>
        <v>VILAGARCIA</v>
      </c>
      <c r="B65" s="41">
        <f t="shared" si="4"/>
        <v>74</v>
      </c>
      <c r="C65" s="41">
        <f t="shared" si="5"/>
        <v>83</v>
      </c>
      <c r="D65" s="41">
        <f t="shared" si="6"/>
        <v>28</v>
      </c>
      <c r="E65" s="42" t="str">
        <f t="shared" si="2"/>
        <v>VILAGARCIA</v>
      </c>
      <c r="F65" s="42">
        <f t="shared" si="9"/>
        <v>74</v>
      </c>
      <c r="G65" s="42">
        <f t="shared" si="8"/>
        <v>83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1" t="s">
        <v>70</v>
      </c>
      <c r="B5" s="89" t="str">
        <f>'Resumen general'!D6</f>
        <v>Mes Marzo</v>
      </c>
      <c r="C5" s="90"/>
      <c r="D5" s="89" t="str">
        <f>'Resumen general'!F6</f>
        <v>Acumulado desde Enero</v>
      </c>
      <c r="E5" s="90"/>
      <c r="F5" s="90"/>
      <c r="L5" s="39">
        <f>'Resumen general'!I4</f>
        <v>39224</v>
      </c>
    </row>
    <row r="6" spans="1:12" x14ac:dyDescent="0.25">
      <c r="A6" s="92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896486</v>
      </c>
      <c r="C7" s="9">
        <v>661752</v>
      </c>
      <c r="D7" s="9">
        <v>2620113</v>
      </c>
      <c r="E7" s="9">
        <v>2590463</v>
      </c>
      <c r="F7" s="10">
        <f>((E7*100)/D7)-100</f>
        <v>-1.1316305823451103</v>
      </c>
      <c r="G7" s="1"/>
      <c r="H7" s="1"/>
      <c r="I7" s="1"/>
    </row>
    <row r="8" spans="1:12" x14ac:dyDescent="0.25">
      <c r="A8" s="11" t="s">
        <v>42</v>
      </c>
      <c r="B8" s="12">
        <v>1148197</v>
      </c>
      <c r="C8" s="12">
        <v>966213</v>
      </c>
      <c r="D8" s="12">
        <v>3158563</v>
      </c>
      <c r="E8" s="12">
        <v>2876447</v>
      </c>
      <c r="F8" s="13">
        <f t="shared" ref="F8:F35" si="0">((E8*100)/D8)-100</f>
        <v>-8.93178321914111</v>
      </c>
      <c r="G8" s="1"/>
      <c r="H8" s="1"/>
      <c r="I8" s="1"/>
    </row>
    <row r="9" spans="1:12" x14ac:dyDescent="0.25">
      <c r="A9" s="8" t="s">
        <v>43</v>
      </c>
      <c r="B9" s="9">
        <v>1682006</v>
      </c>
      <c r="C9" s="9">
        <v>1835245</v>
      </c>
      <c r="D9" s="9">
        <v>5785542</v>
      </c>
      <c r="E9" s="9">
        <v>5810667</v>
      </c>
      <c r="F9" s="10">
        <f t="shared" si="0"/>
        <v>0.43427219092005487</v>
      </c>
      <c r="G9" s="1"/>
      <c r="H9" s="1"/>
      <c r="I9" s="1"/>
    </row>
    <row r="10" spans="1:12" x14ac:dyDescent="0.25">
      <c r="A10" s="11" t="s">
        <v>44</v>
      </c>
      <c r="B10" s="12">
        <v>527917</v>
      </c>
      <c r="C10" s="12">
        <v>526624</v>
      </c>
      <c r="D10" s="12">
        <v>1473043</v>
      </c>
      <c r="E10" s="12">
        <v>1249172</v>
      </c>
      <c r="F10" s="13">
        <f t="shared" si="0"/>
        <v>-15.19785912563313</v>
      </c>
      <c r="G10" s="1"/>
      <c r="H10" s="1"/>
      <c r="I10" s="1"/>
    </row>
    <row r="11" spans="1:12" x14ac:dyDescent="0.25">
      <c r="A11" s="8" t="s">
        <v>45</v>
      </c>
      <c r="B11" s="9">
        <v>19128440</v>
      </c>
      <c r="C11" s="9">
        <v>20936247</v>
      </c>
      <c r="D11" s="9">
        <v>52935086</v>
      </c>
      <c r="E11" s="9">
        <v>58747171</v>
      </c>
      <c r="F11" s="10">
        <f t="shared" si="0"/>
        <v>10.979645900641401</v>
      </c>
      <c r="G11" s="1"/>
      <c r="H11" s="1"/>
      <c r="I11" s="1"/>
    </row>
    <row r="12" spans="1:12" x14ac:dyDescent="0.25">
      <c r="A12" s="11" t="s">
        <v>46</v>
      </c>
      <c r="B12" s="12">
        <v>1837005</v>
      </c>
      <c r="C12" s="12">
        <v>1606571</v>
      </c>
      <c r="D12" s="12">
        <v>4432581</v>
      </c>
      <c r="E12" s="12">
        <v>4177152</v>
      </c>
      <c r="F12" s="13">
        <f t="shared" si="0"/>
        <v>-5.7625342887135105</v>
      </c>
      <c r="G12" s="1"/>
      <c r="H12" s="1"/>
      <c r="I12" s="1"/>
    </row>
    <row r="13" spans="1:12" x14ac:dyDescent="0.25">
      <c r="A13" s="8" t="s">
        <v>47</v>
      </c>
      <c r="B13" s="9">
        <v>8605902</v>
      </c>
      <c r="C13" s="9">
        <v>9006492</v>
      </c>
      <c r="D13" s="9">
        <v>22426838</v>
      </c>
      <c r="E13" s="9">
        <v>23009103</v>
      </c>
      <c r="F13" s="10">
        <f t="shared" si="0"/>
        <v>2.5962866454914462</v>
      </c>
      <c r="G13" s="1"/>
      <c r="H13" s="1"/>
      <c r="I13" s="1"/>
    </row>
    <row r="14" spans="1:12" x14ac:dyDescent="0.25">
      <c r="A14" s="11" t="s">
        <v>48</v>
      </c>
      <c r="B14" s="12">
        <v>16105529</v>
      </c>
      <c r="C14" s="12">
        <v>16343718</v>
      </c>
      <c r="D14" s="12">
        <v>43609236</v>
      </c>
      <c r="E14" s="12">
        <v>45239624</v>
      </c>
      <c r="F14" s="13">
        <f t="shared" si="0"/>
        <v>3.7386300461672874</v>
      </c>
      <c r="G14" s="1"/>
      <c r="H14" s="1"/>
      <c r="I14" s="1"/>
    </row>
    <row r="15" spans="1:12" x14ac:dyDescent="0.25">
      <c r="A15" s="8" t="s">
        <v>49</v>
      </c>
      <c r="B15" s="9">
        <v>4256134</v>
      </c>
      <c r="C15" s="9">
        <v>3769526</v>
      </c>
      <c r="D15" s="9">
        <v>11064553</v>
      </c>
      <c r="E15" s="9">
        <v>11024608</v>
      </c>
      <c r="F15" s="10">
        <f t="shared" si="0"/>
        <v>-0.36101774739566395</v>
      </c>
      <c r="G15" s="1"/>
      <c r="H15" s="1"/>
      <c r="I15" s="1"/>
    </row>
    <row r="16" spans="1:12" x14ac:dyDescent="0.25">
      <c r="A16" s="11" t="s">
        <v>50</v>
      </c>
      <c r="B16" s="12">
        <v>2461439</v>
      </c>
      <c r="C16" s="12">
        <v>2093784</v>
      </c>
      <c r="D16" s="12">
        <v>7796135</v>
      </c>
      <c r="E16" s="12">
        <v>6232732</v>
      </c>
      <c r="F16" s="13">
        <f t="shared" si="0"/>
        <v>-20.053565003684511</v>
      </c>
      <c r="G16" s="1"/>
      <c r="H16" s="1"/>
      <c r="I16" s="1"/>
    </row>
    <row r="17" spans="1:9" x14ac:dyDescent="0.25">
      <c r="A17" s="8" t="s">
        <v>51</v>
      </c>
      <c r="B17" s="9">
        <v>931661</v>
      </c>
      <c r="C17" s="9">
        <v>1072201</v>
      </c>
      <c r="D17" s="9">
        <v>2644460</v>
      </c>
      <c r="E17" s="9">
        <v>3543743</v>
      </c>
      <c r="F17" s="10">
        <f t="shared" si="0"/>
        <v>34.006299962941398</v>
      </c>
      <c r="G17" s="1"/>
      <c r="H17" s="1"/>
      <c r="I17" s="1"/>
    </row>
    <row r="18" spans="1:9" x14ac:dyDescent="0.25">
      <c r="A18" s="11" t="s">
        <v>52</v>
      </c>
      <c r="B18" s="12">
        <v>4606695</v>
      </c>
      <c r="C18" s="12">
        <v>5711901</v>
      </c>
      <c r="D18" s="12">
        <v>12952701</v>
      </c>
      <c r="E18" s="12">
        <v>16313966</v>
      </c>
      <c r="F18" s="13">
        <f t="shared" si="0"/>
        <v>25.950301794197216</v>
      </c>
      <c r="G18" s="1"/>
      <c r="H18" s="1"/>
      <c r="I18" s="1"/>
    </row>
    <row r="19" spans="1:9" x14ac:dyDescent="0.25">
      <c r="A19" s="8" t="s">
        <v>53</v>
      </c>
      <c r="B19" s="9">
        <v>677294</v>
      </c>
      <c r="C19" s="9">
        <v>853220</v>
      </c>
      <c r="D19" s="9">
        <v>2148074</v>
      </c>
      <c r="E19" s="9">
        <v>2276827</v>
      </c>
      <c r="F19" s="10">
        <f t="shared" si="0"/>
        <v>5.9938810301693479</v>
      </c>
      <c r="G19" s="1"/>
      <c r="H19" s="1"/>
      <c r="I19" s="1"/>
    </row>
    <row r="20" spans="1:9" x14ac:dyDescent="0.25">
      <c r="A20" s="11" t="s">
        <v>54</v>
      </c>
      <c r="B20" s="12">
        <v>1314195</v>
      </c>
      <c r="C20" s="12">
        <v>1003762</v>
      </c>
      <c r="D20" s="12">
        <v>3706778</v>
      </c>
      <c r="E20" s="12">
        <v>3059560</v>
      </c>
      <c r="F20" s="13">
        <f t="shared" si="0"/>
        <v>-17.460392826330576</v>
      </c>
      <c r="G20" s="1"/>
      <c r="H20" s="1"/>
      <c r="I20" s="1"/>
    </row>
    <row r="21" spans="1:9" x14ac:dyDescent="0.25">
      <c r="A21" s="8" t="s">
        <v>55</v>
      </c>
      <c r="B21" s="9">
        <v>2190823</v>
      </c>
      <c r="C21" s="9">
        <v>1715505</v>
      </c>
      <c r="D21" s="9">
        <v>5174700</v>
      </c>
      <c r="E21" s="9">
        <v>4876873</v>
      </c>
      <c r="F21" s="10">
        <f t="shared" si="0"/>
        <v>-5.7554447600827103</v>
      </c>
      <c r="G21" s="1"/>
      <c r="H21" s="1"/>
      <c r="I21" s="1"/>
    </row>
    <row r="22" spans="1:9" x14ac:dyDescent="0.25">
      <c r="A22" s="11" t="s">
        <v>56</v>
      </c>
      <c r="B22" s="12">
        <v>11796682</v>
      </c>
      <c r="C22" s="12">
        <v>23797790</v>
      </c>
      <c r="D22" s="12">
        <v>33326842</v>
      </c>
      <c r="E22" s="12">
        <v>45291102</v>
      </c>
      <c r="F22" s="13">
        <f t="shared" si="0"/>
        <v>35.899771121428188</v>
      </c>
      <c r="G22" s="1"/>
      <c r="H22" s="1"/>
      <c r="I22" s="1"/>
    </row>
    <row r="23" spans="1:9" x14ac:dyDescent="0.25">
      <c r="A23" s="8" t="s">
        <v>57</v>
      </c>
      <c r="B23" s="9">
        <v>2132955</v>
      </c>
      <c r="C23" s="9">
        <v>2829649</v>
      </c>
      <c r="D23" s="9">
        <v>6053524</v>
      </c>
      <c r="E23" s="9">
        <v>8346267</v>
      </c>
      <c r="F23" s="10">
        <f t="shared" si="0"/>
        <v>37.874517388549208</v>
      </c>
      <c r="G23" s="1"/>
      <c r="H23" s="1"/>
      <c r="I23" s="1"/>
    </row>
    <row r="24" spans="1:9" x14ac:dyDescent="0.25">
      <c r="A24" s="11" t="s">
        <v>58</v>
      </c>
      <c r="B24" s="12">
        <v>233232</v>
      </c>
      <c r="C24" s="12">
        <v>271103</v>
      </c>
      <c r="D24" s="12">
        <v>740010</v>
      </c>
      <c r="E24" s="12">
        <v>646661</v>
      </c>
      <c r="F24" s="13">
        <f t="shared" si="0"/>
        <v>-12.61455926271266</v>
      </c>
      <c r="G24" s="1"/>
      <c r="H24" s="1"/>
      <c r="I24" s="1"/>
    </row>
    <row r="25" spans="1:9" x14ac:dyDescent="0.25">
      <c r="A25" s="8" t="s">
        <v>59</v>
      </c>
      <c r="B25" s="9">
        <v>816861</v>
      </c>
      <c r="C25" s="9">
        <v>1200679</v>
      </c>
      <c r="D25" s="9">
        <v>2324178</v>
      </c>
      <c r="E25" s="9">
        <v>3390909</v>
      </c>
      <c r="F25" s="10">
        <f t="shared" si="0"/>
        <v>45.897130082119361</v>
      </c>
      <c r="G25" s="1"/>
      <c r="H25" s="1"/>
      <c r="I25" s="1"/>
    </row>
    <row r="26" spans="1:9" x14ac:dyDescent="0.25">
      <c r="A26" s="11" t="s">
        <v>60</v>
      </c>
      <c r="B26" s="12">
        <v>350560</v>
      </c>
      <c r="C26" s="12">
        <v>349484</v>
      </c>
      <c r="D26" s="12">
        <v>990521</v>
      </c>
      <c r="E26" s="12">
        <v>956083</v>
      </c>
      <c r="F26" s="13">
        <f t="shared" si="0"/>
        <v>-3.4767561717520437</v>
      </c>
      <c r="G26" s="1"/>
      <c r="H26" s="1"/>
      <c r="I26" s="1"/>
    </row>
    <row r="27" spans="1:9" x14ac:dyDescent="0.25">
      <c r="A27" s="8" t="s">
        <v>61</v>
      </c>
      <c r="B27" s="9">
        <v>835152</v>
      </c>
      <c r="C27" s="9">
        <v>668079</v>
      </c>
      <c r="D27" s="9">
        <v>2113165</v>
      </c>
      <c r="E27" s="9">
        <v>1876703</v>
      </c>
      <c r="F27" s="10">
        <f t="shared" si="0"/>
        <v>-11.189944940409291</v>
      </c>
      <c r="G27" s="1"/>
      <c r="H27" s="1"/>
      <c r="I27" s="1"/>
    </row>
    <row r="28" spans="1:9" x14ac:dyDescent="0.25">
      <c r="A28" s="11" t="s">
        <v>62</v>
      </c>
      <c r="B28" s="12">
        <v>12417903</v>
      </c>
      <c r="C28" s="12">
        <v>14417415</v>
      </c>
      <c r="D28" s="12">
        <v>34699832</v>
      </c>
      <c r="E28" s="12">
        <v>40676584</v>
      </c>
      <c r="F28" s="13">
        <f t="shared" si="0"/>
        <v>17.224152554974907</v>
      </c>
      <c r="G28" s="1"/>
      <c r="H28" s="1"/>
      <c r="I28" s="1"/>
    </row>
    <row r="29" spans="1:9" x14ac:dyDescent="0.25">
      <c r="A29" s="8" t="s">
        <v>63</v>
      </c>
      <c r="B29" s="9">
        <v>1894279</v>
      </c>
      <c r="C29" s="9">
        <v>2309600</v>
      </c>
      <c r="D29" s="9">
        <v>4905436</v>
      </c>
      <c r="E29" s="9">
        <v>5442688</v>
      </c>
      <c r="F29" s="10">
        <f t="shared" si="0"/>
        <v>10.95217632031077</v>
      </c>
      <c r="G29" s="1"/>
      <c r="H29" s="1"/>
      <c r="I29" s="1"/>
    </row>
    <row r="30" spans="1:9" x14ac:dyDescent="0.25">
      <c r="A30" s="11" t="s">
        <v>64</v>
      </c>
      <c r="B30" s="12">
        <v>513529</v>
      </c>
      <c r="C30" s="12">
        <v>450524</v>
      </c>
      <c r="D30" s="12">
        <v>1379955</v>
      </c>
      <c r="E30" s="12">
        <v>1257120</v>
      </c>
      <c r="F30" s="13">
        <f t="shared" si="0"/>
        <v>-8.901377218822347</v>
      </c>
      <c r="G30" s="1"/>
      <c r="H30" s="1"/>
      <c r="I30" s="1"/>
    </row>
    <row r="31" spans="1:9" x14ac:dyDescent="0.25">
      <c r="A31" s="8" t="s">
        <v>65</v>
      </c>
      <c r="B31" s="9">
        <v>3737582</v>
      </c>
      <c r="C31" s="9">
        <v>3688139</v>
      </c>
      <c r="D31" s="9">
        <v>10116763</v>
      </c>
      <c r="E31" s="9">
        <v>9972243</v>
      </c>
      <c r="F31" s="10">
        <f t="shared" si="0"/>
        <v>-1.4285201699397305</v>
      </c>
      <c r="G31" s="1"/>
      <c r="H31" s="1"/>
      <c r="I31" s="1"/>
    </row>
    <row r="32" spans="1:9" x14ac:dyDescent="0.25">
      <c r="A32" s="11" t="s">
        <v>66</v>
      </c>
      <c r="B32" s="12">
        <v>10644630</v>
      </c>
      <c r="C32" s="12">
        <v>11574391</v>
      </c>
      <c r="D32" s="12">
        <v>29853851</v>
      </c>
      <c r="E32" s="12">
        <v>33207877</v>
      </c>
      <c r="F32" s="13">
        <f t="shared" si="0"/>
        <v>11.234818583371379</v>
      </c>
      <c r="G32" s="1"/>
      <c r="H32" s="1"/>
      <c r="I32" s="1"/>
    </row>
    <row r="33" spans="1:9" x14ac:dyDescent="0.25">
      <c r="A33" s="8" t="s">
        <v>67</v>
      </c>
      <c r="B33" s="9">
        <v>2470143</v>
      </c>
      <c r="C33" s="9">
        <v>2714144</v>
      </c>
      <c r="D33" s="9">
        <v>6754457</v>
      </c>
      <c r="E33" s="9">
        <v>7852162</v>
      </c>
      <c r="F33" s="10">
        <f t="shared" si="0"/>
        <v>16.251565447822088</v>
      </c>
      <c r="G33" s="1"/>
      <c r="H33" s="1"/>
      <c r="I33" s="1"/>
    </row>
    <row r="34" spans="1:9" x14ac:dyDescent="0.25">
      <c r="A34" s="11" t="s">
        <v>68</v>
      </c>
      <c r="B34" s="12">
        <v>105407</v>
      </c>
      <c r="C34" s="12">
        <v>91701</v>
      </c>
      <c r="D34" s="12">
        <v>385584</v>
      </c>
      <c r="E34" s="12">
        <v>404694</v>
      </c>
      <c r="F34" s="13">
        <f t="shared" si="0"/>
        <v>4.9561185111415398</v>
      </c>
      <c r="G34" s="1"/>
      <c r="H34" s="1"/>
      <c r="I34" s="1"/>
    </row>
    <row r="35" spans="1:9" x14ac:dyDescent="0.25">
      <c r="A35" s="14" t="s">
        <v>69</v>
      </c>
      <c r="B35" s="15">
        <f>SUM(B7:B34)</f>
        <v>114318638</v>
      </c>
      <c r="C35" s="15">
        <f t="shared" ref="C35:E35" si="1">SUM(C7:C34)</f>
        <v>132465459</v>
      </c>
      <c r="D35" s="15">
        <f t="shared" si="1"/>
        <v>315572521</v>
      </c>
      <c r="E35" s="15">
        <f t="shared" si="1"/>
        <v>350349201</v>
      </c>
      <c r="F35" s="16">
        <f t="shared" si="0"/>
        <v>11.020186386887602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2590463</v>
      </c>
      <c r="C38" s="41">
        <f>D7</f>
        <v>2620113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58747171</v>
      </c>
      <c r="G38" s="42">
        <f>LOOKUP(E38,$A$38:$A$65,$C$38:$C$65)</f>
        <v>52935086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2876447</v>
      </c>
      <c r="C39" s="41">
        <f t="shared" ref="C39:C65" si="5">D8</f>
        <v>3158563</v>
      </c>
      <c r="D39" s="41">
        <f t="shared" ref="D39:D65" si="6">_xlfn.RANK.EQ(B39,$B$38:$B$65)+COUNTIF($B$38:$B$65,B39)-1</f>
        <v>20</v>
      </c>
      <c r="E39" s="42" t="str">
        <f t="shared" si="2"/>
        <v>LAS PALMAS</v>
      </c>
      <c r="F39" s="42">
        <f t="shared" ref="F39:F54" si="7">LOOKUP(E39,$A$38:$A$65,$B$38:$B$65)</f>
        <v>45291102</v>
      </c>
      <c r="G39" s="42">
        <f t="shared" ref="G39:G65" si="8">LOOKUP(E39,$A$38:$A$65,$C$38:$C$65)</f>
        <v>33326842</v>
      </c>
    </row>
    <row r="40" spans="1:9" x14ac:dyDescent="0.25">
      <c r="A40" s="42" t="str">
        <f t="shared" si="3"/>
        <v>ALMERIA</v>
      </c>
      <c r="B40" s="41">
        <f t="shared" si="4"/>
        <v>5810667</v>
      </c>
      <c r="C40" s="41">
        <f t="shared" si="5"/>
        <v>5785542</v>
      </c>
      <c r="D40" s="41">
        <f t="shared" si="6"/>
        <v>13</v>
      </c>
      <c r="E40" s="42" t="str">
        <f t="shared" si="2"/>
        <v>BARCELONA</v>
      </c>
      <c r="F40" s="42">
        <f t="shared" si="7"/>
        <v>45239624</v>
      </c>
      <c r="G40" s="42">
        <f t="shared" si="8"/>
        <v>43609236</v>
      </c>
    </row>
    <row r="41" spans="1:9" x14ac:dyDescent="0.25">
      <c r="A41" s="42" t="str">
        <f t="shared" si="3"/>
        <v>AVILES</v>
      </c>
      <c r="B41" s="41">
        <f t="shared" si="4"/>
        <v>1249172</v>
      </c>
      <c r="C41" s="41">
        <f t="shared" si="5"/>
        <v>1473043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40676584</v>
      </c>
      <c r="G41" s="42">
        <f t="shared" si="8"/>
        <v>34699832</v>
      </c>
    </row>
    <row r="42" spans="1:9" x14ac:dyDescent="0.25">
      <c r="A42" s="42" t="str">
        <f t="shared" si="3"/>
        <v>BAHIA DE ALGECIRAS</v>
      </c>
      <c r="B42" s="41">
        <f t="shared" si="4"/>
        <v>58747171</v>
      </c>
      <c r="C42" s="41">
        <f t="shared" si="5"/>
        <v>52935086</v>
      </c>
      <c r="D42" s="41">
        <f t="shared" si="6"/>
        <v>1</v>
      </c>
      <c r="E42" s="42" t="str">
        <f t="shared" si="2"/>
        <v>VALENCIA</v>
      </c>
      <c r="F42" s="42">
        <f t="shared" si="7"/>
        <v>33207877</v>
      </c>
      <c r="G42" s="42">
        <f t="shared" si="8"/>
        <v>29853851</v>
      </c>
    </row>
    <row r="43" spans="1:9" x14ac:dyDescent="0.25">
      <c r="A43" s="42" t="str">
        <f t="shared" si="3"/>
        <v>BAHIA DE CADIZ</v>
      </c>
      <c r="B43" s="41">
        <f t="shared" si="4"/>
        <v>4177152</v>
      </c>
      <c r="C43" s="41">
        <f t="shared" si="5"/>
        <v>4432581</v>
      </c>
      <c r="D43" s="41">
        <f t="shared" si="6"/>
        <v>16</v>
      </c>
      <c r="E43" s="42" t="str">
        <f t="shared" si="2"/>
        <v>BALEARES</v>
      </c>
      <c r="F43" s="42">
        <f t="shared" si="7"/>
        <v>23009103</v>
      </c>
      <c r="G43" s="42">
        <f t="shared" si="8"/>
        <v>22426838</v>
      </c>
    </row>
    <row r="44" spans="1:9" x14ac:dyDescent="0.25">
      <c r="A44" s="42" t="str">
        <f t="shared" si="3"/>
        <v>BALEARES</v>
      </c>
      <c r="B44" s="41">
        <f t="shared" si="4"/>
        <v>23009103</v>
      </c>
      <c r="C44" s="41">
        <f t="shared" si="5"/>
        <v>22426838</v>
      </c>
      <c r="D44" s="41">
        <f t="shared" si="6"/>
        <v>6</v>
      </c>
      <c r="E44" s="42" t="str">
        <f t="shared" si="2"/>
        <v>CEUTA</v>
      </c>
      <c r="F44" s="42">
        <f t="shared" si="7"/>
        <v>16313966</v>
      </c>
      <c r="G44" s="42">
        <f t="shared" si="8"/>
        <v>12952701</v>
      </c>
    </row>
    <row r="45" spans="1:9" x14ac:dyDescent="0.25">
      <c r="A45" s="42" t="str">
        <f t="shared" si="3"/>
        <v>BARCELONA</v>
      </c>
      <c r="B45" s="41">
        <f t="shared" si="4"/>
        <v>45239624</v>
      </c>
      <c r="C45" s="41">
        <f t="shared" si="5"/>
        <v>43609236</v>
      </c>
      <c r="D45" s="41">
        <f t="shared" si="6"/>
        <v>3</v>
      </c>
      <c r="E45" s="42" t="str">
        <f t="shared" si="2"/>
        <v>BILBAO</v>
      </c>
      <c r="F45" s="42">
        <f t="shared" si="7"/>
        <v>11024608</v>
      </c>
      <c r="G45" s="42">
        <f t="shared" si="8"/>
        <v>11064553</v>
      </c>
    </row>
    <row r="46" spans="1:9" x14ac:dyDescent="0.25">
      <c r="A46" s="42" t="str">
        <f t="shared" si="3"/>
        <v>BILBAO</v>
      </c>
      <c r="B46" s="41">
        <f t="shared" si="4"/>
        <v>11024608</v>
      </c>
      <c r="C46" s="41">
        <f t="shared" si="5"/>
        <v>11064553</v>
      </c>
      <c r="D46" s="41">
        <f t="shared" si="6"/>
        <v>8</v>
      </c>
      <c r="E46" s="42" t="str">
        <f t="shared" si="2"/>
        <v>TARRAGONA</v>
      </c>
      <c r="F46" s="42">
        <f t="shared" si="7"/>
        <v>9972243</v>
      </c>
      <c r="G46" s="42">
        <f t="shared" si="8"/>
        <v>10116763</v>
      </c>
    </row>
    <row r="47" spans="1:9" x14ac:dyDescent="0.25">
      <c r="A47" s="42" t="str">
        <f t="shared" si="3"/>
        <v>CARTAGENA</v>
      </c>
      <c r="B47" s="41">
        <f t="shared" si="4"/>
        <v>6232732</v>
      </c>
      <c r="C47" s="41">
        <f t="shared" si="5"/>
        <v>7796135</v>
      </c>
      <c r="D47" s="41">
        <f t="shared" si="6"/>
        <v>12</v>
      </c>
      <c r="E47" s="42" t="str">
        <f t="shared" si="2"/>
        <v>MALAGA</v>
      </c>
      <c r="F47" s="42">
        <f t="shared" si="7"/>
        <v>8346267</v>
      </c>
      <c r="G47" s="42">
        <f t="shared" si="8"/>
        <v>6053524</v>
      </c>
    </row>
    <row r="48" spans="1:9" x14ac:dyDescent="0.25">
      <c r="A48" s="42" t="str">
        <f t="shared" si="3"/>
        <v>CASTELLON</v>
      </c>
      <c r="B48" s="41">
        <f t="shared" si="4"/>
        <v>3543743</v>
      </c>
      <c r="C48" s="41">
        <f t="shared" si="5"/>
        <v>2644460</v>
      </c>
      <c r="D48" s="41">
        <f t="shared" si="6"/>
        <v>17</v>
      </c>
      <c r="E48" s="42" t="str">
        <f t="shared" si="2"/>
        <v>VIGO</v>
      </c>
      <c r="F48" s="42">
        <f t="shared" si="7"/>
        <v>7852162</v>
      </c>
      <c r="G48" s="42">
        <f t="shared" si="8"/>
        <v>6754457</v>
      </c>
    </row>
    <row r="49" spans="1:7" x14ac:dyDescent="0.25">
      <c r="A49" s="42" t="str">
        <f t="shared" si="3"/>
        <v>CEUTA</v>
      </c>
      <c r="B49" s="41">
        <f t="shared" si="4"/>
        <v>16313966</v>
      </c>
      <c r="C49" s="41">
        <f t="shared" si="5"/>
        <v>12952701</v>
      </c>
      <c r="D49" s="41">
        <f t="shared" si="6"/>
        <v>7</v>
      </c>
      <c r="E49" s="42" t="str">
        <f t="shared" si="2"/>
        <v>CARTAGENA</v>
      </c>
      <c r="F49" s="42">
        <f t="shared" si="7"/>
        <v>6232732</v>
      </c>
      <c r="G49" s="42">
        <f t="shared" si="8"/>
        <v>7796135</v>
      </c>
    </row>
    <row r="50" spans="1:7" x14ac:dyDescent="0.25">
      <c r="A50" s="42" t="str">
        <f t="shared" si="3"/>
        <v>FERROL-SAN CIBRAO</v>
      </c>
      <c r="B50" s="41">
        <f t="shared" si="4"/>
        <v>2276827</v>
      </c>
      <c r="C50" s="41">
        <f t="shared" si="5"/>
        <v>2148074</v>
      </c>
      <c r="D50" s="41">
        <f t="shared" si="6"/>
        <v>22</v>
      </c>
      <c r="E50" s="42" t="str">
        <f t="shared" si="2"/>
        <v>ALMERIA</v>
      </c>
      <c r="F50" s="42">
        <f t="shared" si="7"/>
        <v>5810667</v>
      </c>
      <c r="G50" s="42">
        <f t="shared" si="8"/>
        <v>5785542</v>
      </c>
    </row>
    <row r="51" spans="1:7" x14ac:dyDescent="0.25">
      <c r="A51" s="42" t="str">
        <f t="shared" si="3"/>
        <v>GIJON</v>
      </c>
      <c r="B51" s="41">
        <f t="shared" si="4"/>
        <v>3059560</v>
      </c>
      <c r="C51" s="41">
        <f t="shared" si="5"/>
        <v>3706778</v>
      </c>
      <c r="D51" s="41">
        <f t="shared" si="6"/>
        <v>19</v>
      </c>
      <c r="E51" s="42" t="str">
        <f t="shared" si="2"/>
        <v>SANTANDER</v>
      </c>
      <c r="F51" s="42">
        <f t="shared" si="7"/>
        <v>5442688</v>
      </c>
      <c r="G51" s="42">
        <f t="shared" si="8"/>
        <v>4905436</v>
      </c>
    </row>
    <row r="52" spans="1:7" x14ac:dyDescent="0.25">
      <c r="A52" s="42" t="str">
        <f t="shared" si="3"/>
        <v>HUELVA</v>
      </c>
      <c r="B52" s="41">
        <f t="shared" si="4"/>
        <v>4876873</v>
      </c>
      <c r="C52" s="41">
        <f t="shared" si="5"/>
        <v>5174700</v>
      </c>
      <c r="D52" s="41">
        <f t="shared" si="6"/>
        <v>15</v>
      </c>
      <c r="E52" s="42" t="str">
        <f t="shared" si="2"/>
        <v>HUELVA</v>
      </c>
      <c r="F52" s="42">
        <f t="shared" si="7"/>
        <v>4876873</v>
      </c>
      <c r="G52" s="42">
        <f t="shared" si="8"/>
        <v>5174700</v>
      </c>
    </row>
    <row r="53" spans="1:7" x14ac:dyDescent="0.25">
      <c r="A53" s="42" t="str">
        <f t="shared" si="3"/>
        <v>LAS PALMAS</v>
      </c>
      <c r="B53" s="41">
        <f t="shared" si="4"/>
        <v>45291102</v>
      </c>
      <c r="C53" s="41">
        <f t="shared" si="5"/>
        <v>33326842</v>
      </c>
      <c r="D53" s="41">
        <f t="shared" si="6"/>
        <v>2</v>
      </c>
      <c r="E53" s="42" t="str">
        <f t="shared" si="2"/>
        <v>BAHIA DE CADIZ</v>
      </c>
      <c r="F53" s="42">
        <f t="shared" si="7"/>
        <v>4177152</v>
      </c>
      <c r="G53" s="42">
        <f t="shared" si="8"/>
        <v>4432581</v>
      </c>
    </row>
    <row r="54" spans="1:7" x14ac:dyDescent="0.25">
      <c r="A54" s="42" t="str">
        <f t="shared" si="3"/>
        <v>MALAGA</v>
      </c>
      <c r="B54" s="41">
        <f t="shared" si="4"/>
        <v>8346267</v>
      </c>
      <c r="C54" s="41">
        <f t="shared" si="5"/>
        <v>6053524</v>
      </c>
      <c r="D54" s="41">
        <f t="shared" si="6"/>
        <v>10</v>
      </c>
      <c r="E54" s="42" t="str">
        <f t="shared" si="2"/>
        <v>CASTELLON</v>
      </c>
      <c r="F54" s="42">
        <f t="shared" si="7"/>
        <v>3543743</v>
      </c>
      <c r="G54" s="42">
        <f t="shared" si="8"/>
        <v>2644460</v>
      </c>
    </row>
    <row r="55" spans="1:7" x14ac:dyDescent="0.25">
      <c r="A55" s="42" t="str">
        <f t="shared" si="3"/>
        <v>MARIN Y RIA DE PONTEVEDRA</v>
      </c>
      <c r="B55" s="41">
        <f t="shared" si="4"/>
        <v>646661</v>
      </c>
      <c r="C55" s="41">
        <f t="shared" si="5"/>
        <v>740010</v>
      </c>
      <c r="D55" s="41">
        <f t="shared" si="6"/>
        <v>27</v>
      </c>
      <c r="E55" s="42" t="str">
        <f t="shared" si="2"/>
        <v>MELILLA</v>
      </c>
      <c r="F55" s="42">
        <f t="shared" ref="F55:F65" si="9">LOOKUP(E55,$A$38:$A$65,$B$38:$B$65)</f>
        <v>3390909</v>
      </c>
      <c r="G55" s="42">
        <f t="shared" si="8"/>
        <v>2324178</v>
      </c>
    </row>
    <row r="56" spans="1:7" x14ac:dyDescent="0.25">
      <c r="A56" s="42" t="str">
        <f t="shared" si="3"/>
        <v>MELILLA</v>
      </c>
      <c r="B56" s="41">
        <f t="shared" si="4"/>
        <v>3390909</v>
      </c>
      <c r="C56" s="41">
        <f t="shared" si="5"/>
        <v>2324178</v>
      </c>
      <c r="D56" s="41">
        <f t="shared" si="6"/>
        <v>18</v>
      </c>
      <c r="E56" s="42" t="str">
        <f t="shared" si="2"/>
        <v>GIJON</v>
      </c>
      <c r="F56" s="42">
        <f t="shared" si="9"/>
        <v>3059560</v>
      </c>
      <c r="G56" s="42">
        <f t="shared" si="8"/>
        <v>3706778</v>
      </c>
    </row>
    <row r="57" spans="1:7" x14ac:dyDescent="0.25">
      <c r="A57" s="42" t="str">
        <f t="shared" si="3"/>
        <v>MOTRIL</v>
      </c>
      <c r="B57" s="41">
        <f t="shared" si="4"/>
        <v>956083</v>
      </c>
      <c r="C57" s="41">
        <f t="shared" si="5"/>
        <v>990521</v>
      </c>
      <c r="D57" s="41">
        <f t="shared" si="6"/>
        <v>26</v>
      </c>
      <c r="E57" s="42" t="str">
        <f t="shared" si="2"/>
        <v>ALICANTE</v>
      </c>
      <c r="F57" s="42">
        <f t="shared" si="9"/>
        <v>2876447</v>
      </c>
      <c r="G57" s="42">
        <f t="shared" si="8"/>
        <v>3158563</v>
      </c>
    </row>
    <row r="58" spans="1:7" x14ac:dyDescent="0.25">
      <c r="A58" s="42" t="str">
        <f t="shared" si="3"/>
        <v>PASAIA</v>
      </c>
      <c r="B58" s="41">
        <f t="shared" si="4"/>
        <v>1876703</v>
      </c>
      <c r="C58" s="41">
        <f t="shared" si="5"/>
        <v>2113165</v>
      </c>
      <c r="D58" s="41">
        <f t="shared" si="6"/>
        <v>23</v>
      </c>
      <c r="E58" s="42" t="str">
        <f t="shared" si="2"/>
        <v>A CORUÑA</v>
      </c>
      <c r="F58" s="42">
        <f t="shared" si="9"/>
        <v>2590463</v>
      </c>
      <c r="G58" s="42">
        <f t="shared" si="8"/>
        <v>2620113</v>
      </c>
    </row>
    <row r="59" spans="1:7" x14ac:dyDescent="0.25">
      <c r="A59" s="42" t="str">
        <f t="shared" si="3"/>
        <v>SANTA CRUZ DE TENERIFE</v>
      </c>
      <c r="B59" s="41">
        <f t="shared" si="4"/>
        <v>40676584</v>
      </c>
      <c r="C59" s="41">
        <f t="shared" si="5"/>
        <v>34699832</v>
      </c>
      <c r="D59" s="41">
        <f t="shared" si="6"/>
        <v>4</v>
      </c>
      <c r="E59" s="42" t="str">
        <f t="shared" si="2"/>
        <v>FERROL-SAN CIBRAO</v>
      </c>
      <c r="F59" s="42">
        <f t="shared" si="9"/>
        <v>2276827</v>
      </c>
      <c r="G59" s="42">
        <f t="shared" si="8"/>
        <v>2148074</v>
      </c>
    </row>
    <row r="60" spans="1:7" x14ac:dyDescent="0.25">
      <c r="A60" s="42" t="str">
        <f t="shared" si="3"/>
        <v>SANTANDER</v>
      </c>
      <c r="B60" s="41">
        <f t="shared" si="4"/>
        <v>5442688</v>
      </c>
      <c r="C60" s="41">
        <f t="shared" si="5"/>
        <v>4905436</v>
      </c>
      <c r="D60" s="41">
        <f t="shared" si="6"/>
        <v>14</v>
      </c>
      <c r="E60" s="42" t="str">
        <f t="shared" si="2"/>
        <v>PASAIA</v>
      </c>
      <c r="F60" s="42">
        <f t="shared" si="9"/>
        <v>1876703</v>
      </c>
      <c r="G60" s="42">
        <f t="shared" si="8"/>
        <v>2113165</v>
      </c>
    </row>
    <row r="61" spans="1:7" x14ac:dyDescent="0.25">
      <c r="A61" s="42" t="str">
        <f t="shared" si="3"/>
        <v>SEVILLA</v>
      </c>
      <c r="B61" s="41">
        <f t="shared" si="4"/>
        <v>1257120</v>
      </c>
      <c r="C61" s="41">
        <f t="shared" si="5"/>
        <v>1379955</v>
      </c>
      <c r="D61" s="41">
        <f t="shared" si="6"/>
        <v>24</v>
      </c>
      <c r="E61" s="42" t="str">
        <f t="shared" si="2"/>
        <v>SEVILLA</v>
      </c>
      <c r="F61" s="42">
        <f t="shared" si="9"/>
        <v>1257120</v>
      </c>
      <c r="G61" s="42">
        <f t="shared" si="8"/>
        <v>1379955</v>
      </c>
    </row>
    <row r="62" spans="1:7" x14ac:dyDescent="0.25">
      <c r="A62" s="42" t="str">
        <f t="shared" si="3"/>
        <v>TARRAGONA</v>
      </c>
      <c r="B62" s="41">
        <f t="shared" si="4"/>
        <v>9972243</v>
      </c>
      <c r="C62" s="41">
        <f t="shared" si="5"/>
        <v>10116763</v>
      </c>
      <c r="D62" s="41">
        <f t="shared" si="6"/>
        <v>9</v>
      </c>
      <c r="E62" s="42" t="str">
        <f t="shared" si="2"/>
        <v>AVILES</v>
      </c>
      <c r="F62" s="42">
        <f t="shared" si="9"/>
        <v>1249172</v>
      </c>
      <c r="G62" s="42">
        <f t="shared" si="8"/>
        <v>1473043</v>
      </c>
    </row>
    <row r="63" spans="1:7" x14ac:dyDescent="0.25">
      <c r="A63" s="42" t="str">
        <f t="shared" si="3"/>
        <v>VALENCIA</v>
      </c>
      <c r="B63" s="41">
        <f t="shared" si="4"/>
        <v>33207877</v>
      </c>
      <c r="C63" s="41">
        <f t="shared" si="5"/>
        <v>29853851</v>
      </c>
      <c r="D63" s="41">
        <f t="shared" si="6"/>
        <v>5</v>
      </c>
      <c r="E63" s="42" t="str">
        <f t="shared" si="2"/>
        <v>MOTRIL</v>
      </c>
      <c r="F63" s="42">
        <f t="shared" si="9"/>
        <v>956083</v>
      </c>
      <c r="G63" s="42">
        <f t="shared" si="8"/>
        <v>990521</v>
      </c>
    </row>
    <row r="64" spans="1:7" x14ac:dyDescent="0.25">
      <c r="A64" s="42" t="str">
        <f t="shared" si="3"/>
        <v>VIGO</v>
      </c>
      <c r="B64" s="41">
        <f t="shared" si="4"/>
        <v>7852162</v>
      </c>
      <c r="C64" s="41">
        <f t="shared" si="5"/>
        <v>6754457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646661</v>
      </c>
      <c r="G64" s="42">
        <f t="shared" si="8"/>
        <v>740010</v>
      </c>
    </row>
    <row r="65" spans="1:7" x14ac:dyDescent="0.25">
      <c r="A65" s="42" t="str">
        <f t="shared" si="3"/>
        <v>VILAGARCIA</v>
      </c>
      <c r="B65" s="41">
        <f t="shared" si="4"/>
        <v>404694</v>
      </c>
      <c r="C65" s="41">
        <f t="shared" si="5"/>
        <v>385584</v>
      </c>
      <c r="D65" s="41">
        <f t="shared" si="6"/>
        <v>28</v>
      </c>
      <c r="E65" s="42" t="str">
        <f t="shared" si="2"/>
        <v>VILAGARCIA</v>
      </c>
      <c r="F65" s="42">
        <f t="shared" si="9"/>
        <v>404694</v>
      </c>
      <c r="G65" s="42">
        <f t="shared" si="8"/>
        <v>385584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bestFit="1" customWidth="1"/>
    <col min="7" max="16384" width="11.42578125" style="69"/>
  </cols>
  <sheetData>
    <row r="1" spans="1:12" s="67" customFormat="1" ht="22.5" customHeight="1" x14ac:dyDescent="0.35">
      <c r="F1" s="68" t="s">
        <v>90</v>
      </c>
    </row>
    <row r="2" spans="1:12" s="67" customFormat="1" ht="21" x14ac:dyDescent="0.35">
      <c r="F2" s="68"/>
    </row>
    <row r="5" spans="1:12" x14ac:dyDescent="0.25">
      <c r="A5" s="99" t="s">
        <v>91</v>
      </c>
      <c r="B5" s="97" t="str">
        <f>'Resumen general'!D6</f>
        <v>Mes Marzo</v>
      </c>
      <c r="C5" s="98"/>
      <c r="D5" s="97" t="str">
        <f>'Resumen general'!F6</f>
        <v>Acumulado desde Enero</v>
      </c>
      <c r="E5" s="98"/>
      <c r="F5" s="98"/>
      <c r="L5" s="70">
        <f>'Resumen general'!I4</f>
        <v>39224</v>
      </c>
    </row>
    <row r="6" spans="1:12" x14ac:dyDescent="0.25">
      <c r="A6" s="100"/>
      <c r="B6" s="71">
        <f>'Resumen general'!D7</f>
        <v>2006</v>
      </c>
      <c r="C6" s="71">
        <f>'Resumen general'!E7</f>
        <v>2007</v>
      </c>
      <c r="D6" s="71">
        <f>'Resumen general'!F7</f>
        <v>2006</v>
      </c>
      <c r="E6" s="71">
        <f>'Resumen general'!G7</f>
        <v>2007</v>
      </c>
      <c r="F6" s="71" t="s">
        <v>40</v>
      </c>
    </row>
    <row r="7" spans="1:12" x14ac:dyDescent="0.25">
      <c r="A7" s="72" t="s">
        <v>41</v>
      </c>
      <c r="B7" s="73">
        <v>3</v>
      </c>
      <c r="C7" s="73">
        <v>1</v>
      </c>
      <c r="D7" s="73">
        <v>6</v>
      </c>
      <c r="E7" s="73">
        <v>2</v>
      </c>
      <c r="F7" s="74">
        <f>((E7*100)/D7)-100</f>
        <v>-66.666666666666657</v>
      </c>
      <c r="G7" s="75"/>
      <c r="H7" s="75"/>
      <c r="I7" s="75"/>
    </row>
    <row r="8" spans="1:12" x14ac:dyDescent="0.25">
      <c r="A8" s="76" t="s">
        <v>42</v>
      </c>
      <c r="B8" s="77">
        <v>8</v>
      </c>
      <c r="C8" s="77">
        <v>1</v>
      </c>
      <c r="D8" s="77">
        <v>10</v>
      </c>
      <c r="E8" s="77">
        <v>1</v>
      </c>
      <c r="F8" s="78">
        <f t="shared" ref="F8:F35" si="0">((E8*100)/D8)-100</f>
        <v>-90</v>
      </c>
      <c r="G8" s="75"/>
      <c r="H8" s="75"/>
      <c r="I8" s="75"/>
    </row>
    <row r="9" spans="1:12" x14ac:dyDescent="0.25">
      <c r="A9" s="72" t="s">
        <v>43</v>
      </c>
      <c r="B9" s="73">
        <v>3</v>
      </c>
      <c r="C9" s="73">
        <v>1</v>
      </c>
      <c r="D9" s="73">
        <v>3</v>
      </c>
      <c r="E9" s="73">
        <v>1</v>
      </c>
      <c r="F9" s="74">
        <f t="shared" si="0"/>
        <v>-66.666666666666657</v>
      </c>
      <c r="G9" s="75"/>
      <c r="H9" s="75"/>
      <c r="I9" s="75"/>
    </row>
    <row r="10" spans="1:12" x14ac:dyDescent="0.25">
      <c r="A10" s="76" t="s">
        <v>44</v>
      </c>
      <c r="B10" s="77">
        <v>0</v>
      </c>
      <c r="C10" s="77">
        <v>0</v>
      </c>
      <c r="D10" s="77">
        <v>0</v>
      </c>
      <c r="E10" s="77">
        <v>0</v>
      </c>
      <c r="F10" s="78" t="e">
        <f t="shared" si="0"/>
        <v>#DIV/0!</v>
      </c>
      <c r="G10" s="75"/>
      <c r="H10" s="75"/>
      <c r="I10" s="75"/>
    </row>
    <row r="11" spans="1:12" x14ac:dyDescent="0.25">
      <c r="A11" s="72" t="s">
        <v>45</v>
      </c>
      <c r="B11" s="73">
        <v>2</v>
      </c>
      <c r="C11" s="73">
        <v>1</v>
      </c>
      <c r="D11" s="73">
        <v>2</v>
      </c>
      <c r="E11" s="73">
        <v>1</v>
      </c>
      <c r="F11" s="79">
        <f t="shared" si="0"/>
        <v>-50</v>
      </c>
      <c r="G11" s="75"/>
      <c r="H11" s="75"/>
      <c r="I11" s="75"/>
    </row>
    <row r="12" spans="1:12" x14ac:dyDescent="0.25">
      <c r="A12" s="76" t="s">
        <v>46</v>
      </c>
      <c r="B12" s="77">
        <v>13</v>
      </c>
      <c r="C12" s="77">
        <v>6</v>
      </c>
      <c r="D12" s="77">
        <v>20</v>
      </c>
      <c r="E12" s="77">
        <v>11</v>
      </c>
      <c r="F12" s="78">
        <f t="shared" si="0"/>
        <v>-45</v>
      </c>
      <c r="G12" s="75"/>
      <c r="H12" s="75"/>
      <c r="I12" s="75"/>
    </row>
    <row r="13" spans="1:12" x14ac:dyDescent="0.25">
      <c r="A13" s="72" t="s">
        <v>47</v>
      </c>
      <c r="B13" s="73">
        <v>11</v>
      </c>
      <c r="C13" s="73">
        <v>11</v>
      </c>
      <c r="D13" s="73">
        <v>18</v>
      </c>
      <c r="E13" s="73">
        <v>12</v>
      </c>
      <c r="F13" s="74">
        <f t="shared" si="0"/>
        <v>-33.333333333333329</v>
      </c>
      <c r="G13" s="75"/>
      <c r="H13" s="75"/>
      <c r="I13" s="75"/>
    </row>
    <row r="14" spans="1:12" x14ac:dyDescent="0.25">
      <c r="A14" s="76" t="s">
        <v>48</v>
      </c>
      <c r="B14" s="77">
        <v>28</v>
      </c>
      <c r="C14" s="77">
        <v>24</v>
      </c>
      <c r="D14" s="77">
        <v>40</v>
      </c>
      <c r="E14" s="77">
        <v>37</v>
      </c>
      <c r="F14" s="78">
        <f t="shared" si="0"/>
        <v>-7.5</v>
      </c>
      <c r="G14" s="75"/>
      <c r="H14" s="75"/>
      <c r="I14" s="75"/>
    </row>
    <row r="15" spans="1:12" x14ac:dyDescent="0.25">
      <c r="A15" s="72" t="s">
        <v>49</v>
      </c>
      <c r="B15" s="73">
        <v>1</v>
      </c>
      <c r="C15" s="73">
        <v>2</v>
      </c>
      <c r="D15" s="73">
        <v>2</v>
      </c>
      <c r="E15" s="73">
        <v>2</v>
      </c>
      <c r="F15" s="74">
        <f t="shared" si="0"/>
        <v>0</v>
      </c>
      <c r="G15" s="75"/>
      <c r="H15" s="75"/>
      <c r="I15" s="75"/>
    </row>
    <row r="16" spans="1:12" x14ac:dyDescent="0.25">
      <c r="A16" s="76" t="s">
        <v>50</v>
      </c>
      <c r="B16" s="77">
        <v>2</v>
      </c>
      <c r="C16" s="77">
        <v>1</v>
      </c>
      <c r="D16" s="77">
        <v>4</v>
      </c>
      <c r="E16" s="77">
        <v>1</v>
      </c>
      <c r="F16" s="78">
        <f t="shared" si="0"/>
        <v>-75</v>
      </c>
      <c r="G16" s="75"/>
      <c r="H16" s="75"/>
      <c r="I16" s="75"/>
    </row>
    <row r="17" spans="1:9" x14ac:dyDescent="0.25">
      <c r="A17" s="72" t="s">
        <v>51</v>
      </c>
      <c r="B17" s="73">
        <v>0</v>
      </c>
      <c r="C17" s="73">
        <v>0</v>
      </c>
      <c r="D17" s="73">
        <v>0</v>
      </c>
      <c r="E17" s="73">
        <v>0</v>
      </c>
      <c r="F17" s="74" t="e">
        <f t="shared" si="0"/>
        <v>#DIV/0!</v>
      </c>
      <c r="G17" s="75"/>
      <c r="H17" s="75"/>
      <c r="I17" s="75"/>
    </row>
    <row r="18" spans="1:9" x14ac:dyDescent="0.25">
      <c r="A18" s="76" t="s">
        <v>52</v>
      </c>
      <c r="B18" s="77">
        <v>0</v>
      </c>
      <c r="C18" s="77">
        <v>0</v>
      </c>
      <c r="D18" s="77">
        <v>0</v>
      </c>
      <c r="E18" s="77">
        <v>0</v>
      </c>
      <c r="F18" s="78" t="e">
        <f t="shared" si="0"/>
        <v>#DIV/0!</v>
      </c>
      <c r="G18" s="75"/>
      <c r="H18" s="75"/>
      <c r="I18" s="75"/>
    </row>
    <row r="19" spans="1:9" x14ac:dyDescent="0.25">
      <c r="A19" s="72" t="s">
        <v>53</v>
      </c>
      <c r="B19" s="73">
        <v>0</v>
      </c>
      <c r="C19" s="73">
        <v>1</v>
      </c>
      <c r="D19" s="73">
        <v>0</v>
      </c>
      <c r="E19" s="73">
        <v>1</v>
      </c>
      <c r="F19" s="74" t="e">
        <f t="shared" si="0"/>
        <v>#DIV/0!</v>
      </c>
      <c r="G19" s="75"/>
      <c r="H19" s="75"/>
      <c r="I19" s="75"/>
    </row>
    <row r="20" spans="1:9" x14ac:dyDescent="0.25">
      <c r="A20" s="76" t="s">
        <v>54</v>
      </c>
      <c r="B20" s="77">
        <v>0</v>
      </c>
      <c r="C20" s="77">
        <v>0</v>
      </c>
      <c r="D20" s="77">
        <v>0</v>
      </c>
      <c r="E20" s="77">
        <v>0</v>
      </c>
      <c r="F20" s="78" t="e">
        <f t="shared" si="0"/>
        <v>#DIV/0!</v>
      </c>
      <c r="G20" s="75"/>
      <c r="H20" s="75"/>
      <c r="I20" s="75"/>
    </row>
    <row r="21" spans="1:9" x14ac:dyDescent="0.25">
      <c r="A21" s="72" t="s">
        <v>55</v>
      </c>
      <c r="B21" s="73">
        <v>0</v>
      </c>
      <c r="C21" s="73">
        <v>0</v>
      </c>
      <c r="D21" s="73">
        <v>0</v>
      </c>
      <c r="E21" s="73">
        <v>0</v>
      </c>
      <c r="F21" s="79" t="e">
        <f t="shared" si="0"/>
        <v>#DIV/0!</v>
      </c>
      <c r="G21" s="75"/>
      <c r="H21" s="75"/>
      <c r="I21" s="75"/>
    </row>
    <row r="22" spans="1:9" x14ac:dyDescent="0.25">
      <c r="A22" s="76" t="s">
        <v>56</v>
      </c>
      <c r="B22" s="77">
        <v>55</v>
      </c>
      <c r="C22" s="77">
        <v>54</v>
      </c>
      <c r="D22" s="77">
        <v>129</v>
      </c>
      <c r="E22" s="77">
        <v>121</v>
      </c>
      <c r="F22" s="78">
        <f t="shared" si="0"/>
        <v>-6.201550387596896</v>
      </c>
      <c r="G22" s="75"/>
      <c r="H22" s="75"/>
      <c r="I22" s="75"/>
    </row>
    <row r="23" spans="1:9" x14ac:dyDescent="0.25">
      <c r="A23" s="72" t="s">
        <v>57</v>
      </c>
      <c r="B23" s="73">
        <v>18</v>
      </c>
      <c r="C23" s="73">
        <v>9</v>
      </c>
      <c r="D23" s="73">
        <v>28</v>
      </c>
      <c r="E23" s="73">
        <v>21</v>
      </c>
      <c r="F23" s="74">
        <f t="shared" si="0"/>
        <v>-25</v>
      </c>
      <c r="G23" s="75"/>
      <c r="H23" s="75"/>
      <c r="I23" s="75"/>
    </row>
    <row r="24" spans="1:9" x14ac:dyDescent="0.25">
      <c r="A24" s="76" t="s">
        <v>58</v>
      </c>
      <c r="B24" s="77">
        <v>0</v>
      </c>
      <c r="C24" s="77">
        <v>0</v>
      </c>
      <c r="D24" s="77">
        <v>0</v>
      </c>
      <c r="E24" s="77">
        <v>0</v>
      </c>
      <c r="F24" s="80" t="e">
        <f t="shared" si="0"/>
        <v>#DIV/0!</v>
      </c>
      <c r="G24" s="75"/>
      <c r="H24" s="75"/>
      <c r="I24" s="75"/>
    </row>
    <row r="25" spans="1:9" x14ac:dyDescent="0.25">
      <c r="A25" s="72" t="s">
        <v>59</v>
      </c>
      <c r="B25" s="73">
        <v>1</v>
      </c>
      <c r="C25" s="73">
        <v>0</v>
      </c>
      <c r="D25" s="73">
        <v>1</v>
      </c>
      <c r="E25" s="73">
        <v>0</v>
      </c>
      <c r="F25" s="74">
        <f t="shared" si="0"/>
        <v>-100</v>
      </c>
      <c r="G25" s="75"/>
      <c r="H25" s="75"/>
      <c r="I25" s="75"/>
    </row>
    <row r="26" spans="1:9" x14ac:dyDescent="0.25">
      <c r="A26" s="76" t="s">
        <v>60</v>
      </c>
      <c r="B26" s="77">
        <v>1</v>
      </c>
      <c r="C26" s="77">
        <v>2</v>
      </c>
      <c r="D26" s="77">
        <v>1</v>
      </c>
      <c r="E26" s="77">
        <v>2</v>
      </c>
      <c r="F26" s="78">
        <f t="shared" si="0"/>
        <v>100</v>
      </c>
      <c r="G26" s="75"/>
      <c r="H26" s="75"/>
      <c r="I26" s="75"/>
    </row>
    <row r="27" spans="1:9" x14ac:dyDescent="0.25">
      <c r="A27" s="72" t="s">
        <v>61</v>
      </c>
      <c r="B27" s="73">
        <v>0</v>
      </c>
      <c r="C27" s="73">
        <v>0</v>
      </c>
      <c r="D27" s="73">
        <v>0</v>
      </c>
      <c r="E27" s="73">
        <v>0</v>
      </c>
      <c r="F27" s="79" t="e">
        <f t="shared" si="0"/>
        <v>#DIV/0!</v>
      </c>
      <c r="G27" s="75"/>
      <c r="H27" s="75"/>
      <c r="I27" s="75"/>
    </row>
    <row r="28" spans="1:9" x14ac:dyDescent="0.25">
      <c r="A28" s="76" t="s">
        <v>62</v>
      </c>
      <c r="B28" s="77">
        <v>58</v>
      </c>
      <c r="C28" s="77">
        <v>52</v>
      </c>
      <c r="D28" s="77">
        <v>112</v>
      </c>
      <c r="E28" s="77">
        <v>116</v>
      </c>
      <c r="F28" s="78">
        <f t="shared" si="0"/>
        <v>3.5714285714285694</v>
      </c>
      <c r="G28" s="75"/>
      <c r="H28" s="75"/>
      <c r="I28" s="75"/>
    </row>
    <row r="29" spans="1:9" x14ac:dyDescent="0.25">
      <c r="A29" s="72" t="s">
        <v>63</v>
      </c>
      <c r="B29" s="73">
        <v>0</v>
      </c>
      <c r="C29" s="73">
        <v>1</v>
      </c>
      <c r="D29" s="73">
        <v>0</v>
      </c>
      <c r="E29" s="73">
        <v>1</v>
      </c>
      <c r="F29" s="74" t="e">
        <f t="shared" si="0"/>
        <v>#DIV/0!</v>
      </c>
      <c r="G29" s="75"/>
      <c r="H29" s="75"/>
      <c r="I29" s="75"/>
    </row>
    <row r="30" spans="1:9" x14ac:dyDescent="0.25">
      <c r="A30" s="76" t="s">
        <v>64</v>
      </c>
      <c r="B30" s="77">
        <v>4</v>
      </c>
      <c r="C30" s="77">
        <v>2</v>
      </c>
      <c r="D30" s="77">
        <v>9</v>
      </c>
      <c r="E30" s="77">
        <v>3</v>
      </c>
      <c r="F30" s="78">
        <f t="shared" si="0"/>
        <v>-66.666666666666657</v>
      </c>
      <c r="G30" s="75"/>
      <c r="H30" s="75"/>
      <c r="I30" s="75"/>
    </row>
    <row r="31" spans="1:9" x14ac:dyDescent="0.25">
      <c r="A31" s="72" t="s">
        <v>65</v>
      </c>
      <c r="B31" s="73">
        <v>1</v>
      </c>
      <c r="C31" s="73">
        <v>0</v>
      </c>
      <c r="D31" s="73">
        <v>1</v>
      </c>
      <c r="E31" s="73">
        <v>0</v>
      </c>
      <c r="F31" s="74">
        <f t="shared" si="0"/>
        <v>-100</v>
      </c>
      <c r="G31" s="75"/>
      <c r="H31" s="75"/>
      <c r="I31" s="75"/>
    </row>
    <row r="32" spans="1:9" x14ac:dyDescent="0.25">
      <c r="A32" s="76" t="s">
        <v>66</v>
      </c>
      <c r="B32" s="77">
        <v>3</v>
      </c>
      <c r="C32" s="77">
        <v>5</v>
      </c>
      <c r="D32" s="77">
        <v>3</v>
      </c>
      <c r="E32" s="77">
        <v>6</v>
      </c>
      <c r="F32" s="78">
        <f t="shared" si="0"/>
        <v>100</v>
      </c>
      <c r="G32" s="75"/>
      <c r="H32" s="75"/>
      <c r="I32" s="75"/>
    </row>
    <row r="33" spans="1:9" x14ac:dyDescent="0.25">
      <c r="A33" s="72" t="s">
        <v>67</v>
      </c>
      <c r="B33" s="73">
        <v>4</v>
      </c>
      <c r="C33" s="73">
        <v>3</v>
      </c>
      <c r="D33" s="73">
        <v>5</v>
      </c>
      <c r="E33" s="73">
        <v>5</v>
      </c>
      <c r="F33" s="74">
        <f t="shared" si="0"/>
        <v>0</v>
      </c>
      <c r="G33" s="75"/>
      <c r="H33" s="75"/>
      <c r="I33" s="75"/>
    </row>
    <row r="34" spans="1:9" x14ac:dyDescent="0.25">
      <c r="A34" s="76" t="s">
        <v>68</v>
      </c>
      <c r="B34" s="77">
        <v>0</v>
      </c>
      <c r="C34" s="77">
        <v>0</v>
      </c>
      <c r="D34" s="77">
        <v>0</v>
      </c>
      <c r="E34" s="77">
        <v>0</v>
      </c>
      <c r="F34" s="78" t="e">
        <f t="shared" si="0"/>
        <v>#DIV/0!</v>
      </c>
      <c r="G34" s="75"/>
      <c r="H34" s="75"/>
      <c r="I34" s="75"/>
    </row>
    <row r="35" spans="1:9" x14ac:dyDescent="0.25">
      <c r="A35" s="81" t="s">
        <v>69</v>
      </c>
      <c r="B35" s="82">
        <f>SUM(B7:B34)</f>
        <v>216</v>
      </c>
      <c r="C35" s="82">
        <f t="shared" ref="C35:E35" si="1">SUM(C7:C34)</f>
        <v>177</v>
      </c>
      <c r="D35" s="82">
        <f t="shared" si="1"/>
        <v>394</v>
      </c>
      <c r="E35" s="82">
        <f t="shared" si="1"/>
        <v>344</v>
      </c>
      <c r="F35" s="83">
        <f t="shared" si="0"/>
        <v>-12.690355329949242</v>
      </c>
      <c r="G35" s="75"/>
      <c r="H35" s="75"/>
      <c r="I35" s="75"/>
    </row>
    <row r="37" spans="1:9" x14ac:dyDescent="0.25">
      <c r="A37" s="84"/>
      <c r="B37" s="84">
        <f>E6</f>
        <v>2007</v>
      </c>
      <c r="C37" s="84">
        <f>D6</f>
        <v>2006</v>
      </c>
      <c r="D37" s="84"/>
      <c r="E37" s="84"/>
      <c r="F37" s="84">
        <f>B37</f>
        <v>2007</v>
      </c>
      <c r="G37" s="84">
        <f>C37</f>
        <v>2006</v>
      </c>
    </row>
    <row r="38" spans="1:9" x14ac:dyDescent="0.25">
      <c r="A38" s="84" t="str">
        <f>A7</f>
        <v>A CORUÑA</v>
      </c>
      <c r="B38" s="85">
        <f>E7</f>
        <v>2</v>
      </c>
      <c r="C38" s="85">
        <f>D7</f>
        <v>6</v>
      </c>
      <c r="D38" s="85">
        <f>_xlfn.RANK.EQ(B38,$B$38:$B$65)+COUNTIF($B$38:$B$65,B38)-1</f>
        <v>12</v>
      </c>
      <c r="E38" s="84" t="str">
        <f t="shared" ref="E38:E65" si="2">INDEX($A$38:$B$65,MATCH(ROW()-37,$D$38:$D$65,0),1)</f>
        <v>LAS PALMAS</v>
      </c>
      <c r="F38" s="84">
        <f>LOOKUP(E38,$A$38:$A$65,$B$38:$B$65)</f>
        <v>121</v>
      </c>
      <c r="G38" s="84">
        <f>LOOKUP(E38,$A$38:$A$65,$C$38:$C$65)</f>
        <v>129</v>
      </c>
    </row>
    <row r="39" spans="1:9" x14ac:dyDescent="0.25">
      <c r="A39" s="84" t="str">
        <f t="shared" ref="A39:A65" si="3">A8</f>
        <v>ALICANTE</v>
      </c>
      <c r="B39" s="85">
        <f t="shared" ref="B39:B65" si="4">E8</f>
        <v>1</v>
      </c>
      <c r="C39" s="85">
        <f t="shared" ref="C39:C65" si="5">D8</f>
        <v>10</v>
      </c>
      <c r="D39" s="85">
        <f t="shared" ref="D39:D65" si="6">_xlfn.RANK.EQ(B39,$B$38:$B$65)+COUNTIF($B$38:$B$65,B39)-1</f>
        <v>18</v>
      </c>
      <c r="E39" s="84" t="str">
        <f t="shared" si="2"/>
        <v>SANTA CRUZ DE TENERIFE</v>
      </c>
      <c r="F39" s="84">
        <f t="shared" ref="F39:F54" si="7">LOOKUP(E39,$A$38:$A$65,$B$38:$B$65)</f>
        <v>116</v>
      </c>
      <c r="G39" s="84">
        <f t="shared" ref="G39:G65" si="8">LOOKUP(E39,$A$38:$A$65,$C$38:$C$65)</f>
        <v>112</v>
      </c>
    </row>
    <row r="40" spans="1:9" x14ac:dyDescent="0.25">
      <c r="A40" s="84" t="str">
        <f t="shared" si="3"/>
        <v>ALMERIA</v>
      </c>
      <c r="B40" s="85">
        <f t="shared" si="4"/>
        <v>1</v>
      </c>
      <c r="C40" s="85">
        <f t="shared" si="5"/>
        <v>3</v>
      </c>
      <c r="D40" s="85">
        <f t="shared" si="6"/>
        <v>18</v>
      </c>
      <c r="E40" s="84" t="str">
        <f t="shared" si="2"/>
        <v>BARCELONA</v>
      </c>
      <c r="F40" s="84">
        <f t="shared" si="7"/>
        <v>37</v>
      </c>
      <c r="G40" s="84">
        <f t="shared" si="8"/>
        <v>40</v>
      </c>
    </row>
    <row r="41" spans="1:9" x14ac:dyDescent="0.25">
      <c r="A41" s="84" t="str">
        <f t="shared" si="3"/>
        <v>AVILES</v>
      </c>
      <c r="B41" s="85">
        <f t="shared" si="4"/>
        <v>0</v>
      </c>
      <c r="C41" s="85">
        <f t="shared" si="5"/>
        <v>0</v>
      </c>
      <c r="D41" s="85">
        <f t="shared" si="6"/>
        <v>28</v>
      </c>
      <c r="E41" s="84" t="str">
        <f t="shared" si="2"/>
        <v>MALAGA</v>
      </c>
      <c r="F41" s="84">
        <f t="shared" si="7"/>
        <v>21</v>
      </c>
      <c r="G41" s="84">
        <f t="shared" si="8"/>
        <v>28</v>
      </c>
    </row>
    <row r="42" spans="1:9" x14ac:dyDescent="0.25">
      <c r="A42" s="84" t="str">
        <f t="shared" si="3"/>
        <v>BAHIA DE ALGECIRAS</v>
      </c>
      <c r="B42" s="85">
        <f t="shared" si="4"/>
        <v>1</v>
      </c>
      <c r="C42" s="85">
        <f t="shared" si="5"/>
        <v>2</v>
      </c>
      <c r="D42" s="85">
        <f t="shared" si="6"/>
        <v>18</v>
      </c>
      <c r="E42" s="84" t="str">
        <f t="shared" si="2"/>
        <v>BALEARES</v>
      </c>
      <c r="F42" s="84">
        <f t="shared" si="7"/>
        <v>12</v>
      </c>
      <c r="G42" s="84">
        <f t="shared" si="8"/>
        <v>18</v>
      </c>
    </row>
    <row r="43" spans="1:9" x14ac:dyDescent="0.25">
      <c r="A43" s="84" t="str">
        <f t="shared" si="3"/>
        <v>BAHIA DE CADIZ</v>
      </c>
      <c r="B43" s="85">
        <f t="shared" si="4"/>
        <v>11</v>
      </c>
      <c r="C43" s="85">
        <f t="shared" si="5"/>
        <v>20</v>
      </c>
      <c r="D43" s="85">
        <f t="shared" si="6"/>
        <v>6</v>
      </c>
      <c r="E43" s="84" t="str">
        <f t="shared" si="2"/>
        <v>BAHIA DE CADIZ</v>
      </c>
      <c r="F43" s="84">
        <f t="shared" si="7"/>
        <v>11</v>
      </c>
      <c r="G43" s="84">
        <f t="shared" si="8"/>
        <v>20</v>
      </c>
    </row>
    <row r="44" spans="1:9" x14ac:dyDescent="0.25">
      <c r="A44" s="84" t="str">
        <f t="shared" si="3"/>
        <v>BALEARES</v>
      </c>
      <c r="B44" s="85">
        <f t="shared" si="4"/>
        <v>12</v>
      </c>
      <c r="C44" s="85">
        <f t="shared" si="5"/>
        <v>18</v>
      </c>
      <c r="D44" s="85">
        <f t="shared" si="6"/>
        <v>5</v>
      </c>
      <c r="E44" s="84" t="str">
        <f t="shared" si="2"/>
        <v>VALENCIA</v>
      </c>
      <c r="F44" s="84">
        <f t="shared" si="7"/>
        <v>6</v>
      </c>
      <c r="G44" s="84">
        <f t="shared" si="8"/>
        <v>3</v>
      </c>
    </row>
    <row r="45" spans="1:9" x14ac:dyDescent="0.25">
      <c r="A45" s="84" t="str">
        <f t="shared" si="3"/>
        <v>BARCELONA</v>
      </c>
      <c r="B45" s="85">
        <f t="shared" si="4"/>
        <v>37</v>
      </c>
      <c r="C45" s="85">
        <f t="shared" si="5"/>
        <v>40</v>
      </c>
      <c r="D45" s="85">
        <f t="shared" si="6"/>
        <v>3</v>
      </c>
      <c r="E45" s="84" t="str">
        <f t="shared" si="2"/>
        <v>VIGO</v>
      </c>
      <c r="F45" s="84">
        <f t="shared" si="7"/>
        <v>5</v>
      </c>
      <c r="G45" s="84">
        <f t="shared" si="8"/>
        <v>5</v>
      </c>
    </row>
    <row r="46" spans="1:9" x14ac:dyDescent="0.25">
      <c r="A46" s="84" t="str">
        <f t="shared" si="3"/>
        <v>BILBAO</v>
      </c>
      <c r="B46" s="85">
        <f t="shared" si="4"/>
        <v>2</v>
      </c>
      <c r="C46" s="85">
        <f t="shared" si="5"/>
        <v>2</v>
      </c>
      <c r="D46" s="85">
        <f t="shared" si="6"/>
        <v>12</v>
      </c>
      <c r="E46" s="84" t="str">
        <f t="shared" si="2"/>
        <v>SEVILLA</v>
      </c>
      <c r="F46" s="84">
        <f t="shared" si="7"/>
        <v>3</v>
      </c>
      <c r="G46" s="84">
        <f t="shared" si="8"/>
        <v>9</v>
      </c>
    </row>
    <row r="47" spans="1:9" x14ac:dyDescent="0.25">
      <c r="A47" s="84" t="str">
        <f t="shared" si="3"/>
        <v>CARTAGENA</v>
      </c>
      <c r="B47" s="85">
        <f t="shared" si="4"/>
        <v>1</v>
      </c>
      <c r="C47" s="85">
        <f t="shared" si="5"/>
        <v>4</v>
      </c>
      <c r="D47" s="85">
        <f t="shared" si="6"/>
        <v>18</v>
      </c>
      <c r="E47" s="84" t="e">
        <f t="shared" si="2"/>
        <v>#N/A</v>
      </c>
      <c r="F47" s="84" t="e">
        <f t="shared" si="7"/>
        <v>#N/A</v>
      </c>
      <c r="G47" s="84" t="e">
        <f t="shared" si="8"/>
        <v>#N/A</v>
      </c>
    </row>
    <row r="48" spans="1:9" x14ac:dyDescent="0.25">
      <c r="A48" s="84" t="str">
        <f t="shared" si="3"/>
        <v>CASTELLON</v>
      </c>
      <c r="B48" s="85">
        <f t="shared" si="4"/>
        <v>0</v>
      </c>
      <c r="C48" s="85">
        <f t="shared" si="5"/>
        <v>0</v>
      </c>
      <c r="D48" s="85">
        <f t="shared" si="6"/>
        <v>28</v>
      </c>
      <c r="E48" s="84" t="e">
        <f t="shared" si="2"/>
        <v>#N/A</v>
      </c>
      <c r="F48" s="84" t="e">
        <f t="shared" si="7"/>
        <v>#N/A</v>
      </c>
      <c r="G48" s="84" t="e">
        <f t="shared" si="8"/>
        <v>#N/A</v>
      </c>
    </row>
    <row r="49" spans="1:7" x14ac:dyDescent="0.25">
      <c r="A49" s="84" t="str">
        <f t="shared" si="3"/>
        <v>CEUTA</v>
      </c>
      <c r="B49" s="85">
        <f t="shared" si="4"/>
        <v>0</v>
      </c>
      <c r="C49" s="85">
        <f t="shared" si="5"/>
        <v>0</v>
      </c>
      <c r="D49" s="85">
        <f t="shared" si="6"/>
        <v>28</v>
      </c>
      <c r="E49" s="84" t="str">
        <f t="shared" si="2"/>
        <v>A CORUÑA</v>
      </c>
      <c r="F49" s="84">
        <f t="shared" si="7"/>
        <v>2</v>
      </c>
      <c r="G49" s="84">
        <f t="shared" si="8"/>
        <v>6</v>
      </c>
    </row>
    <row r="50" spans="1:7" x14ac:dyDescent="0.25">
      <c r="A50" s="84" t="str">
        <f t="shared" si="3"/>
        <v>FERROL-SAN CIBRAO</v>
      </c>
      <c r="B50" s="85">
        <f t="shared" si="4"/>
        <v>1</v>
      </c>
      <c r="C50" s="85">
        <f t="shared" si="5"/>
        <v>0</v>
      </c>
      <c r="D50" s="85">
        <f t="shared" si="6"/>
        <v>18</v>
      </c>
      <c r="E50" s="84" t="e">
        <f t="shared" si="2"/>
        <v>#N/A</v>
      </c>
      <c r="F50" s="84" t="e">
        <f t="shared" si="7"/>
        <v>#N/A</v>
      </c>
      <c r="G50" s="84" t="e">
        <f t="shared" si="8"/>
        <v>#N/A</v>
      </c>
    </row>
    <row r="51" spans="1:7" x14ac:dyDescent="0.25">
      <c r="A51" s="84" t="str">
        <f t="shared" si="3"/>
        <v>GIJON</v>
      </c>
      <c r="B51" s="85">
        <f t="shared" si="4"/>
        <v>0</v>
      </c>
      <c r="C51" s="85">
        <f t="shared" si="5"/>
        <v>0</v>
      </c>
      <c r="D51" s="85">
        <f t="shared" si="6"/>
        <v>28</v>
      </c>
      <c r="E51" s="84" t="e">
        <f t="shared" si="2"/>
        <v>#N/A</v>
      </c>
      <c r="F51" s="84" t="e">
        <f t="shared" si="7"/>
        <v>#N/A</v>
      </c>
      <c r="G51" s="84" t="e">
        <f t="shared" si="8"/>
        <v>#N/A</v>
      </c>
    </row>
    <row r="52" spans="1:7" x14ac:dyDescent="0.25">
      <c r="A52" s="84" t="str">
        <f t="shared" si="3"/>
        <v>HUELVA</v>
      </c>
      <c r="B52" s="85">
        <f t="shared" si="4"/>
        <v>0</v>
      </c>
      <c r="C52" s="85">
        <f t="shared" si="5"/>
        <v>0</v>
      </c>
      <c r="D52" s="85">
        <f t="shared" si="6"/>
        <v>28</v>
      </c>
      <c r="E52" s="84" t="e">
        <f t="shared" si="2"/>
        <v>#N/A</v>
      </c>
      <c r="F52" s="84" t="e">
        <f t="shared" si="7"/>
        <v>#N/A</v>
      </c>
      <c r="G52" s="84" t="e">
        <f t="shared" si="8"/>
        <v>#N/A</v>
      </c>
    </row>
    <row r="53" spans="1:7" x14ac:dyDescent="0.25">
      <c r="A53" s="84" t="str">
        <f t="shared" si="3"/>
        <v>LAS PALMAS</v>
      </c>
      <c r="B53" s="85">
        <f t="shared" si="4"/>
        <v>121</v>
      </c>
      <c r="C53" s="85">
        <f t="shared" si="5"/>
        <v>129</v>
      </c>
      <c r="D53" s="85">
        <f t="shared" si="6"/>
        <v>1</v>
      </c>
      <c r="E53" s="84" t="e">
        <f t="shared" si="2"/>
        <v>#N/A</v>
      </c>
      <c r="F53" s="84" t="e">
        <f t="shared" si="7"/>
        <v>#N/A</v>
      </c>
      <c r="G53" s="84" t="e">
        <f t="shared" si="8"/>
        <v>#N/A</v>
      </c>
    </row>
    <row r="54" spans="1:7" x14ac:dyDescent="0.25">
      <c r="A54" s="84" t="str">
        <f t="shared" si="3"/>
        <v>MALAGA</v>
      </c>
      <c r="B54" s="85">
        <f t="shared" si="4"/>
        <v>21</v>
      </c>
      <c r="C54" s="85">
        <f t="shared" si="5"/>
        <v>28</v>
      </c>
      <c r="D54" s="85">
        <f t="shared" si="6"/>
        <v>4</v>
      </c>
      <c r="E54" s="84" t="e">
        <f t="shared" si="2"/>
        <v>#N/A</v>
      </c>
      <c r="F54" s="84" t="e">
        <f t="shared" si="7"/>
        <v>#N/A</v>
      </c>
      <c r="G54" s="84" t="e">
        <f t="shared" si="8"/>
        <v>#N/A</v>
      </c>
    </row>
    <row r="55" spans="1:7" x14ac:dyDescent="0.25">
      <c r="A55" s="84" t="str">
        <f t="shared" si="3"/>
        <v>MARIN Y RIA DE PONTEVEDRA</v>
      </c>
      <c r="B55" s="85">
        <f t="shared" si="4"/>
        <v>0</v>
      </c>
      <c r="C55" s="85">
        <f t="shared" si="5"/>
        <v>0</v>
      </c>
      <c r="D55" s="85">
        <f t="shared" si="6"/>
        <v>28</v>
      </c>
      <c r="E55" s="84" t="str">
        <f t="shared" si="2"/>
        <v>ALICANTE</v>
      </c>
      <c r="F55" s="84">
        <f t="shared" ref="F55:F65" si="9">LOOKUP(E55,$A$38:$A$65,$B$38:$B$65)</f>
        <v>1</v>
      </c>
      <c r="G55" s="84">
        <f t="shared" si="8"/>
        <v>10</v>
      </c>
    </row>
    <row r="56" spans="1:7" x14ac:dyDescent="0.25">
      <c r="A56" s="84" t="str">
        <f t="shared" si="3"/>
        <v>MELILLA</v>
      </c>
      <c r="B56" s="85">
        <f t="shared" si="4"/>
        <v>0</v>
      </c>
      <c r="C56" s="85">
        <f t="shared" si="5"/>
        <v>1</v>
      </c>
      <c r="D56" s="85">
        <f t="shared" si="6"/>
        <v>28</v>
      </c>
      <c r="E56" s="84" t="e">
        <f t="shared" si="2"/>
        <v>#N/A</v>
      </c>
      <c r="F56" s="84" t="e">
        <f t="shared" si="9"/>
        <v>#N/A</v>
      </c>
      <c r="G56" s="84" t="e">
        <f t="shared" si="8"/>
        <v>#N/A</v>
      </c>
    </row>
    <row r="57" spans="1:7" x14ac:dyDescent="0.25">
      <c r="A57" s="84" t="str">
        <f t="shared" si="3"/>
        <v>MOTRIL</v>
      </c>
      <c r="B57" s="85">
        <f t="shared" si="4"/>
        <v>2</v>
      </c>
      <c r="C57" s="85">
        <f t="shared" si="5"/>
        <v>1</v>
      </c>
      <c r="D57" s="85">
        <f t="shared" si="6"/>
        <v>12</v>
      </c>
      <c r="E57" s="84" t="e">
        <f t="shared" si="2"/>
        <v>#N/A</v>
      </c>
      <c r="F57" s="84" t="e">
        <f t="shared" si="9"/>
        <v>#N/A</v>
      </c>
      <c r="G57" s="84" t="e">
        <f t="shared" si="8"/>
        <v>#N/A</v>
      </c>
    </row>
    <row r="58" spans="1:7" x14ac:dyDescent="0.25">
      <c r="A58" s="84" t="str">
        <f t="shared" si="3"/>
        <v>PASAIA</v>
      </c>
      <c r="B58" s="85">
        <f t="shared" si="4"/>
        <v>0</v>
      </c>
      <c r="C58" s="85">
        <f t="shared" si="5"/>
        <v>0</v>
      </c>
      <c r="D58" s="85">
        <f t="shared" si="6"/>
        <v>28</v>
      </c>
      <c r="E58" s="84" t="e">
        <f t="shared" si="2"/>
        <v>#N/A</v>
      </c>
      <c r="F58" s="84" t="e">
        <f t="shared" si="9"/>
        <v>#N/A</v>
      </c>
      <c r="G58" s="84" t="e">
        <f t="shared" si="8"/>
        <v>#N/A</v>
      </c>
    </row>
    <row r="59" spans="1:7" x14ac:dyDescent="0.25">
      <c r="A59" s="84" t="str">
        <f t="shared" si="3"/>
        <v>SANTA CRUZ DE TENERIFE</v>
      </c>
      <c r="B59" s="85">
        <f t="shared" si="4"/>
        <v>116</v>
      </c>
      <c r="C59" s="85">
        <f t="shared" si="5"/>
        <v>112</v>
      </c>
      <c r="D59" s="85">
        <f t="shared" si="6"/>
        <v>2</v>
      </c>
      <c r="E59" s="84" t="e">
        <f t="shared" si="2"/>
        <v>#N/A</v>
      </c>
      <c r="F59" s="84" t="e">
        <f t="shared" si="9"/>
        <v>#N/A</v>
      </c>
      <c r="G59" s="84" t="e">
        <f t="shared" si="8"/>
        <v>#N/A</v>
      </c>
    </row>
    <row r="60" spans="1:7" x14ac:dyDescent="0.25">
      <c r="A60" s="84" t="str">
        <f t="shared" si="3"/>
        <v>SANTANDER</v>
      </c>
      <c r="B60" s="85">
        <f t="shared" si="4"/>
        <v>1</v>
      </c>
      <c r="C60" s="85">
        <f t="shared" si="5"/>
        <v>0</v>
      </c>
      <c r="D60" s="85">
        <f t="shared" si="6"/>
        <v>18</v>
      </c>
      <c r="E60" s="84" t="e">
        <f t="shared" si="2"/>
        <v>#N/A</v>
      </c>
      <c r="F60" s="84" t="e">
        <f t="shared" si="9"/>
        <v>#N/A</v>
      </c>
      <c r="G60" s="84" t="e">
        <f t="shared" si="8"/>
        <v>#N/A</v>
      </c>
    </row>
    <row r="61" spans="1:7" x14ac:dyDescent="0.25">
      <c r="A61" s="84" t="str">
        <f t="shared" si="3"/>
        <v>SEVILLA</v>
      </c>
      <c r="B61" s="85">
        <f t="shared" si="4"/>
        <v>3</v>
      </c>
      <c r="C61" s="85">
        <f t="shared" si="5"/>
        <v>9</v>
      </c>
      <c r="D61" s="85">
        <f t="shared" si="6"/>
        <v>9</v>
      </c>
      <c r="E61" s="84" t="e">
        <f t="shared" si="2"/>
        <v>#N/A</v>
      </c>
      <c r="F61" s="84" t="e">
        <f t="shared" si="9"/>
        <v>#N/A</v>
      </c>
      <c r="G61" s="84" t="e">
        <f t="shared" si="8"/>
        <v>#N/A</v>
      </c>
    </row>
    <row r="62" spans="1:7" x14ac:dyDescent="0.25">
      <c r="A62" s="84" t="str">
        <f t="shared" si="3"/>
        <v>TARRAGONA</v>
      </c>
      <c r="B62" s="85">
        <f t="shared" si="4"/>
        <v>0</v>
      </c>
      <c r="C62" s="85">
        <f t="shared" si="5"/>
        <v>1</v>
      </c>
      <c r="D62" s="85">
        <f t="shared" si="6"/>
        <v>28</v>
      </c>
      <c r="E62" s="84" t="e">
        <f t="shared" si="2"/>
        <v>#N/A</v>
      </c>
      <c r="F62" s="84" t="e">
        <f t="shared" si="9"/>
        <v>#N/A</v>
      </c>
      <c r="G62" s="84" t="e">
        <f t="shared" si="8"/>
        <v>#N/A</v>
      </c>
    </row>
    <row r="63" spans="1:7" x14ac:dyDescent="0.25">
      <c r="A63" s="84" t="str">
        <f t="shared" si="3"/>
        <v>VALENCIA</v>
      </c>
      <c r="B63" s="85">
        <f t="shared" si="4"/>
        <v>6</v>
      </c>
      <c r="C63" s="85">
        <f t="shared" si="5"/>
        <v>3</v>
      </c>
      <c r="D63" s="85">
        <f t="shared" si="6"/>
        <v>7</v>
      </c>
      <c r="E63" s="84" t="e">
        <f t="shared" si="2"/>
        <v>#N/A</v>
      </c>
      <c r="F63" s="84" t="e">
        <f t="shared" si="9"/>
        <v>#N/A</v>
      </c>
      <c r="G63" s="84" t="e">
        <f t="shared" si="8"/>
        <v>#N/A</v>
      </c>
    </row>
    <row r="64" spans="1:7" x14ac:dyDescent="0.25">
      <c r="A64" s="84" t="str">
        <f t="shared" si="3"/>
        <v>VIGO</v>
      </c>
      <c r="B64" s="85">
        <f t="shared" si="4"/>
        <v>5</v>
      </c>
      <c r="C64" s="85">
        <f t="shared" si="5"/>
        <v>5</v>
      </c>
      <c r="D64" s="85">
        <f t="shared" si="6"/>
        <v>8</v>
      </c>
      <c r="E64" s="84" t="e">
        <f t="shared" si="2"/>
        <v>#N/A</v>
      </c>
      <c r="F64" s="84" t="e">
        <f t="shared" si="9"/>
        <v>#N/A</v>
      </c>
      <c r="G64" s="84" t="e">
        <f t="shared" si="8"/>
        <v>#N/A</v>
      </c>
    </row>
    <row r="65" spans="1:7" x14ac:dyDescent="0.25">
      <c r="A65" s="84" t="str">
        <f t="shared" si="3"/>
        <v>VILAGARCIA</v>
      </c>
      <c r="B65" s="85">
        <f t="shared" si="4"/>
        <v>0</v>
      </c>
      <c r="C65" s="85">
        <f t="shared" si="5"/>
        <v>0</v>
      </c>
      <c r="D65" s="85">
        <f t="shared" si="6"/>
        <v>28</v>
      </c>
      <c r="E65" s="84" t="str">
        <f t="shared" si="2"/>
        <v>AVILES</v>
      </c>
      <c r="F65" s="84">
        <f t="shared" si="9"/>
        <v>0</v>
      </c>
      <c r="G65" s="84">
        <f t="shared" si="8"/>
        <v>0</v>
      </c>
    </row>
    <row r="67" spans="1:7" x14ac:dyDescent="0.25">
      <c r="A67" s="86"/>
      <c r="B67" s="87"/>
      <c r="C67" s="87"/>
      <c r="D67" s="87"/>
      <c r="E67" s="87"/>
      <c r="F67" s="88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5C5CFC17-962B-4FD2-A5E4-01AF0B5B5003}"/>
</file>

<file path=customXml/itemProps2.xml><?xml version="1.0" encoding="utf-8"?>
<ds:datastoreItem xmlns:ds="http://schemas.openxmlformats.org/officeDocument/2006/customXml" ds:itemID="{DA949B13-5A22-40AE-B387-924EF949795E}"/>
</file>

<file path=customXml/itemProps3.xml><?xml version="1.0" encoding="utf-8"?>
<ds:datastoreItem xmlns:ds="http://schemas.openxmlformats.org/officeDocument/2006/customXml" ds:itemID="{6491E84F-67D3-494E-B56B-A1098D00F3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