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<sst xmlns="http://schemas.openxmlformats.org/spreadsheetml/2006/main" count="653" uniqueCount="93">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</sst>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 vertical="center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 vertical="center"/>
    </xf>
    <xf numFmtId="4" fontId="31" fillId="5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/>
    </xf>
    <xf numFmtId="4" fontId="40" fillId="5" borderId="9" xfId="0" applyNumberFormat="1" applyFont="1" applyFill="1" applyBorder="1" applyAlignment="1">
      <alignment horizontal="right"/>
    </xf>
    <xf numFmtId="4" fontId="41" fillId="2" borderId="9" xfId="0" applyNumberFormat="1" applyFont="1" applyFill="1" applyBorder="1" applyAlignment="1">
      <alignment horizontal="right"/>
    </xf>
    <xf numFmtId="4" fontId="41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2" fillId="0" borderId="0" xfId="0" applyFont="1"/>
    <xf numFmtId="3" fontId="42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43" fillId="0" borderId="0" xfId="0" applyFont="1"/>
    <xf numFmtId="0" fontId="44" fillId="0" borderId="0" xfId="0" applyFont="1" applyAlignment="1"/>
    <xf numFmtId="0" fontId="45" fillId="0" borderId="0" xfId="0" applyFont="1"/>
    <xf numFmtId="14" fontId="46" fillId="0" borderId="0" xfId="0" applyNumberFormat="1" applyFont="1" applyAlignment="1">
      <alignment horizontal="right"/>
    </xf>
    <xf numFmtId="0" fontId="43" fillId="4" borderId="0" xfId="0" applyFont="1" applyFill="1" applyAlignment="1">
      <alignment horizontal="center" vertical="center"/>
    </xf>
    <xf numFmtId="0" fontId="43" fillId="0" borderId="0" xfId="0" applyFont="1" applyAlignment="1"/>
    <xf numFmtId="0" fontId="43" fillId="4" borderId="5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0" borderId="5" xfId="0" applyFont="1" applyBorder="1" applyAlignment="1"/>
    <xf numFmtId="0" fontId="47" fillId="4" borderId="1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/>
    </xf>
    <xf numFmtId="3" fontId="47" fillId="2" borderId="1" xfId="0" applyNumberFormat="1" applyFont="1" applyFill="1" applyBorder="1" applyAlignment="1">
      <alignment horizontal="right"/>
    </xf>
    <xf numFmtId="4" fontId="47" fillId="2" borderId="1" xfId="0" applyNumberFormat="1" applyFont="1" applyFill="1" applyBorder="1" applyAlignment="1">
      <alignment horizontal="right"/>
    </xf>
    <xf numFmtId="0" fontId="47" fillId="2" borderId="3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/>
    </xf>
    <xf numFmtId="3" fontId="48" fillId="5" borderId="1" xfId="0" applyNumberFormat="1" applyFont="1" applyFill="1" applyBorder="1" applyAlignment="1">
      <alignment horizontal="right"/>
    </xf>
    <xf numFmtId="4" fontId="48" fillId="5" borderId="1" xfId="0" applyNumberFormat="1" applyFont="1" applyFill="1" applyBorder="1" applyAlignment="1">
      <alignment horizontal="right"/>
    </xf>
    <xf numFmtId="0" fontId="47" fillId="2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47" fillId="4" borderId="1" xfId="0" applyFont="1" applyFill="1" applyBorder="1" applyAlignment="1">
      <alignment horizontal="right"/>
    </xf>
    <xf numFmtId="3" fontId="48" fillId="4" borderId="1" xfId="0" applyNumberFormat="1" applyFont="1" applyFill="1" applyBorder="1" applyAlignment="1">
      <alignment horizontal="right"/>
    </xf>
    <xf numFmtId="4" fontId="48" fillId="4" borderId="1" xfId="0" applyNumberFormat="1" applyFont="1" applyFill="1" applyBorder="1" applyAlignment="1">
      <alignment horizontal="right"/>
    </xf>
    <xf numFmtId="4" fontId="43" fillId="0" borderId="0" xfId="0" applyNumberFormat="1" applyFont="1"/>
    <xf numFmtId="0" fontId="47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24221953</c:v>
                </c:pt>
                <c:pt idx="1">
                  <c:v>17239866</c:v>
                </c:pt>
                <c:pt idx="2">
                  <c:v>16479273</c:v>
                </c:pt>
                <c:pt idx="3">
                  <c:v>12517889</c:v>
                </c:pt>
                <c:pt idx="4">
                  <c:v>11469668</c:v>
                </c:pt>
                <c:pt idx="5">
                  <c:v>8128218</c:v>
                </c:pt>
                <c:pt idx="6">
                  <c:v>7321524</c:v>
                </c:pt>
                <c:pt idx="7">
                  <c:v>6345463</c:v>
                </c:pt>
                <c:pt idx="8">
                  <c:v>6248428</c:v>
                </c:pt>
                <c:pt idx="9">
                  <c:v>6217964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22306221</c:v>
                </c:pt>
                <c:pt idx="1">
                  <c:v>14987847</c:v>
                </c:pt>
                <c:pt idx="2">
                  <c:v>15212131</c:v>
                </c:pt>
                <c:pt idx="3">
                  <c:v>11855047</c:v>
                </c:pt>
                <c:pt idx="4">
                  <c:v>10330375</c:v>
                </c:pt>
                <c:pt idx="5">
                  <c:v>7891372</c:v>
                </c:pt>
                <c:pt idx="6">
                  <c:v>9144784</c:v>
                </c:pt>
                <c:pt idx="7">
                  <c:v>6478915</c:v>
                </c:pt>
                <c:pt idx="8">
                  <c:v>6571951</c:v>
                </c:pt>
                <c:pt idx="9">
                  <c:v>7021625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22343170</c:v>
                </c:pt>
                <c:pt idx="1">
                  <c:v>17128901</c:v>
                </c:pt>
                <c:pt idx="2">
                  <c:v>16126280</c:v>
                </c:pt>
                <c:pt idx="3">
                  <c:v>12052992</c:v>
                </c:pt>
                <c:pt idx="4">
                  <c:v>11411896</c:v>
                </c:pt>
                <c:pt idx="5">
                  <c:v>7459466</c:v>
                </c:pt>
                <c:pt idx="6">
                  <c:v>7293485</c:v>
                </c:pt>
                <c:pt idx="7">
                  <c:v>6218051</c:v>
                </c:pt>
                <c:pt idx="8">
                  <c:v>6125622</c:v>
                </c:pt>
                <c:pt idx="9">
                  <c:v>5993961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20564953</c:v>
                </c:pt>
                <c:pt idx="1">
                  <c:v>14902345</c:v>
                </c:pt>
                <c:pt idx="2">
                  <c:v>14888987</c:v>
                </c:pt>
                <c:pt idx="3">
                  <c:v>11507215</c:v>
                </c:pt>
                <c:pt idx="4">
                  <c:v>10262876</c:v>
                </c:pt>
                <c:pt idx="5">
                  <c:v>7256011</c:v>
                </c:pt>
                <c:pt idx="6">
                  <c:v>9099448</c:v>
                </c:pt>
                <c:pt idx="7">
                  <c:v>6537035</c:v>
                </c:pt>
                <c:pt idx="8">
                  <c:v>6940342</c:v>
                </c:pt>
                <c:pt idx="9">
                  <c:v>6142675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7505068</c:v>
                </c:pt>
                <c:pt idx="1">
                  <c:v>6785692</c:v>
                </c:pt>
                <c:pt idx="2">
                  <c:v>6149289</c:v>
                </c:pt>
                <c:pt idx="3">
                  <c:v>5554286</c:v>
                </c:pt>
                <c:pt idx="4">
                  <c:v>4136678</c:v>
                </c:pt>
                <c:pt idx="5">
                  <c:v>3481201</c:v>
                </c:pt>
                <c:pt idx="6">
                  <c:v>3022728</c:v>
                </c:pt>
                <c:pt idx="7">
                  <c:v>2805516</c:v>
                </c:pt>
                <c:pt idx="8">
                  <c:v>2571497</c:v>
                </c:pt>
                <c:pt idx="9">
                  <c:v>1696457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7192840</c:v>
                </c:pt>
                <c:pt idx="1">
                  <c:v>6152885</c:v>
                </c:pt>
                <c:pt idx="2">
                  <c:v>6861624</c:v>
                </c:pt>
                <c:pt idx="3">
                  <c:v>6936005</c:v>
                </c:pt>
                <c:pt idx="4">
                  <c:v>4038634</c:v>
                </c:pt>
                <c:pt idx="5">
                  <c:v>3803458</c:v>
                </c:pt>
                <c:pt idx="6">
                  <c:v>3155210</c:v>
                </c:pt>
                <c:pt idx="7">
                  <c:v>2855225</c:v>
                </c:pt>
                <c:pt idx="8">
                  <c:v>2894804</c:v>
                </c:pt>
                <c:pt idx="9">
                  <c:v>984215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5365311</c:v>
                </c:pt>
                <c:pt idx="1">
                  <c:v>4105494</c:v>
                </c:pt>
                <c:pt idx="2">
                  <c:v>2667764</c:v>
                </c:pt>
                <c:pt idx="3">
                  <c:v>2282536</c:v>
                </c:pt>
                <c:pt idx="4">
                  <c:v>1856133</c:v>
                </c:pt>
                <c:pt idx="5">
                  <c:v>1803333</c:v>
                </c:pt>
                <c:pt idx="6">
                  <c:v>1541072</c:v>
                </c:pt>
                <c:pt idx="7">
                  <c:v>1452767</c:v>
                </c:pt>
                <c:pt idx="8">
                  <c:v>1344114</c:v>
                </c:pt>
                <c:pt idx="9">
                  <c:v>1260193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6211394</c:v>
                </c:pt>
                <c:pt idx="1">
                  <c:v>3674436</c:v>
                </c:pt>
                <c:pt idx="2">
                  <c:v>2658745</c:v>
                </c:pt>
                <c:pt idx="3">
                  <c:v>2434803</c:v>
                </c:pt>
                <c:pt idx="4">
                  <c:v>2328741</c:v>
                </c:pt>
                <c:pt idx="5">
                  <c:v>1756264</c:v>
                </c:pt>
                <c:pt idx="6">
                  <c:v>1523801</c:v>
                </c:pt>
                <c:pt idx="7">
                  <c:v>1861581</c:v>
                </c:pt>
                <c:pt idx="8">
                  <c:v>1463069</c:v>
                </c:pt>
                <c:pt idx="9">
                  <c:v>868554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15230037</c:v>
                </c:pt>
                <c:pt idx="1">
                  <c:v>13149908</c:v>
                </c:pt>
                <c:pt idx="2">
                  <c:v>11430117</c:v>
                </c:pt>
                <c:pt idx="3">
                  <c:v>5470853</c:v>
                </c:pt>
                <c:pt idx="4">
                  <c:v>3221563</c:v>
                </c:pt>
                <c:pt idx="5">
                  <c:v>3006852</c:v>
                </c:pt>
                <c:pt idx="6">
                  <c:v>2535934</c:v>
                </c:pt>
                <c:pt idx="7">
                  <c:v>1416166</c:v>
                </c:pt>
                <c:pt idx="8">
                  <c:v>1320537</c:v>
                </c:pt>
                <c:pt idx="9">
                  <c:v>803407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12917221</c:v>
                </c:pt>
                <c:pt idx="1">
                  <c:v>11483327</c:v>
                </c:pt>
                <c:pt idx="2">
                  <c:v>9767091</c:v>
                </c:pt>
                <c:pt idx="3">
                  <c:v>5270996</c:v>
                </c:pt>
                <c:pt idx="4">
                  <c:v>2971229</c:v>
                </c:pt>
                <c:pt idx="5">
                  <c:v>2790574</c:v>
                </c:pt>
                <c:pt idx="6">
                  <c:v>2355721</c:v>
                </c:pt>
                <c:pt idx="7">
                  <c:v>954505</c:v>
                </c:pt>
                <c:pt idx="8">
                  <c:v>1188939</c:v>
                </c:pt>
                <c:pt idx="9">
                  <c:v>988478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ALICANTE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20815</c:v>
                </c:pt>
                <c:pt idx="1">
                  <c:v>10476</c:v>
                </c:pt>
                <c:pt idx="2">
                  <c:v>6898</c:v>
                </c:pt>
                <c:pt idx="3">
                  <c:v>4587</c:v>
                </c:pt>
                <c:pt idx="4">
                  <c:v>4501</c:v>
                </c:pt>
                <c:pt idx="5">
                  <c:v>3459</c:v>
                </c:pt>
                <c:pt idx="6">
                  <c:v>3178</c:v>
                </c:pt>
                <c:pt idx="7">
                  <c:v>2217</c:v>
                </c:pt>
                <c:pt idx="8">
                  <c:v>1605</c:v>
                </c:pt>
                <c:pt idx="9">
                  <c:v>1513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ALICANTE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21988</c:v>
                </c:pt>
                <c:pt idx="1">
                  <c:v>10197</c:v>
                </c:pt>
                <c:pt idx="2">
                  <c:v>6045</c:v>
                </c:pt>
                <c:pt idx="3">
                  <c:v>6267</c:v>
                </c:pt>
                <c:pt idx="4">
                  <c:v>3620</c:v>
                </c:pt>
                <c:pt idx="5">
                  <c:v>4673</c:v>
                </c:pt>
                <c:pt idx="6">
                  <c:v>2372</c:v>
                </c:pt>
                <c:pt idx="7">
                  <c:v>2459</c:v>
                </c:pt>
                <c:pt idx="8">
                  <c:v>616</c:v>
                </c:pt>
                <c:pt idx="9">
                  <c:v>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1080497</c:v>
                </c:pt>
                <c:pt idx="1">
                  <c:v>667422</c:v>
                </c:pt>
                <c:pt idx="2">
                  <c:v>351848</c:v>
                </c:pt>
                <c:pt idx="3">
                  <c:v>340589</c:v>
                </c:pt>
                <c:pt idx="4">
                  <c:v>182868</c:v>
                </c:pt>
                <c:pt idx="5">
                  <c:v>122079</c:v>
                </c:pt>
                <c:pt idx="6">
                  <c:v>110536</c:v>
                </c:pt>
                <c:pt idx="7">
                  <c:v>80120</c:v>
                </c:pt>
                <c:pt idx="8">
                  <c:v>56425</c:v>
                </c:pt>
                <c:pt idx="9">
                  <c:v>46160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1005935</c:v>
                </c:pt>
                <c:pt idx="1">
                  <c:v>633935</c:v>
                </c:pt>
                <c:pt idx="2">
                  <c:v>321930</c:v>
                </c:pt>
                <c:pt idx="3">
                  <c:v>331245</c:v>
                </c:pt>
                <c:pt idx="4">
                  <c:v>158127</c:v>
                </c:pt>
                <c:pt idx="5">
                  <c:v>137584</c:v>
                </c:pt>
                <c:pt idx="6">
                  <c:v>84953</c:v>
                </c:pt>
                <c:pt idx="7">
                  <c:v>78911</c:v>
                </c:pt>
                <c:pt idx="8">
                  <c:v>66493</c:v>
                </c:pt>
                <c:pt idx="9">
                  <c:v>43215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12794350</c:v>
                </c:pt>
                <c:pt idx="1">
                  <c:v>4593854</c:v>
                </c:pt>
                <c:pt idx="2">
                  <c:v>4001655</c:v>
                </c:pt>
                <c:pt idx="3">
                  <c:v>3127877</c:v>
                </c:pt>
                <c:pt idx="4">
                  <c:v>1248283</c:v>
                </c:pt>
                <c:pt idx="5">
                  <c:v>467271</c:v>
                </c:pt>
                <c:pt idx="6">
                  <c:v>454587</c:v>
                </c:pt>
                <c:pt idx="7">
                  <c:v>304761</c:v>
                </c:pt>
                <c:pt idx="8">
                  <c:v>206002</c:v>
                </c:pt>
                <c:pt idx="9">
                  <c:v>139671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10330430</c:v>
                </c:pt>
                <c:pt idx="1">
                  <c:v>3493758</c:v>
                </c:pt>
                <c:pt idx="2">
                  <c:v>3210629</c:v>
                </c:pt>
                <c:pt idx="3">
                  <c:v>3026868</c:v>
                </c:pt>
                <c:pt idx="4">
                  <c:v>827155</c:v>
                </c:pt>
                <c:pt idx="5">
                  <c:v>777665</c:v>
                </c:pt>
                <c:pt idx="6">
                  <c:v>51189</c:v>
                </c:pt>
                <c:pt idx="7">
                  <c:v>217387</c:v>
                </c:pt>
                <c:pt idx="8">
                  <c:v>374884</c:v>
                </c:pt>
                <c:pt idx="9">
                  <c:v>110429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12690924</c:v>
                </c:pt>
                <c:pt idx="1">
                  <c:v>4580775</c:v>
                </c:pt>
                <c:pt idx="2">
                  <c:v>3913202</c:v>
                </c:pt>
                <c:pt idx="3">
                  <c:v>3053776</c:v>
                </c:pt>
                <c:pt idx="4">
                  <c:v>467271</c:v>
                </c:pt>
                <c:pt idx="5">
                  <c:v>124920</c:v>
                </c:pt>
                <c:pt idx="6">
                  <c:v>33662</c:v>
                </c:pt>
                <c:pt idx="7">
                  <c:v>11042</c:v>
                </c:pt>
                <c:pt idx="8">
                  <c:v>4177</c:v>
                </c:pt>
                <c:pt idx="9">
                  <c:v>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10326220</c:v>
                </c:pt>
                <c:pt idx="1">
                  <c:v>3451742</c:v>
                </c:pt>
                <c:pt idx="2">
                  <c:v>3094467</c:v>
                </c:pt>
                <c:pt idx="3">
                  <c:v>2932432</c:v>
                </c:pt>
                <c:pt idx="4">
                  <c:v>776660</c:v>
                </c:pt>
                <c:pt idx="5">
                  <c:v>100818</c:v>
                </c:pt>
                <c:pt idx="6">
                  <c:v>51543</c:v>
                </c:pt>
                <c:pt idx="7">
                  <c:v>11150</c:v>
                </c:pt>
                <c:pt idx="8">
                  <c:v>35978</c:v>
                </c:pt>
                <c:pt idx="9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13412892</c:v>
                </c:pt>
                <c:pt idx="1">
                  <c:v>10593788</c:v>
                </c:pt>
                <c:pt idx="2">
                  <c:v>8363733</c:v>
                </c:pt>
                <c:pt idx="3">
                  <c:v>4342052</c:v>
                </c:pt>
                <c:pt idx="4">
                  <c:v>1811053</c:v>
                </c:pt>
                <c:pt idx="5">
                  <c:v>1301364</c:v>
                </c:pt>
                <c:pt idx="6">
                  <c:v>1258481</c:v>
                </c:pt>
                <c:pt idx="7">
                  <c:v>772022</c:v>
                </c:pt>
                <c:pt idx="8">
                  <c:v>447981</c:v>
                </c:pt>
                <c:pt idx="9">
                  <c:v>396744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11327618</c:v>
                </c:pt>
                <c:pt idx="1">
                  <c:v>8957986</c:v>
                </c:pt>
                <c:pt idx="2">
                  <c:v>7088138</c:v>
                </c:pt>
                <c:pt idx="3">
                  <c:v>4163145</c:v>
                </c:pt>
                <c:pt idx="4">
                  <c:v>1709825</c:v>
                </c:pt>
                <c:pt idx="5">
                  <c:v>1164985</c:v>
                </c:pt>
                <c:pt idx="6">
                  <c:v>806719</c:v>
                </c:pt>
                <c:pt idx="7">
                  <c:v>732636</c:v>
                </c:pt>
                <c:pt idx="8">
                  <c:v>377661</c:v>
                </c:pt>
                <c:pt idx="9">
                  <c:v>208855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3208268</c:v>
                </c:pt>
                <c:pt idx="1">
                  <c:v>3181388</c:v>
                </c:pt>
                <c:pt idx="2">
                  <c:v>1732553</c:v>
                </c:pt>
                <c:pt idx="3">
                  <c:v>1529448</c:v>
                </c:pt>
                <c:pt idx="4">
                  <c:v>1295375</c:v>
                </c:pt>
                <c:pt idx="5">
                  <c:v>826519</c:v>
                </c:pt>
                <c:pt idx="6">
                  <c:v>450904</c:v>
                </c:pt>
                <c:pt idx="7">
                  <c:v>446337</c:v>
                </c:pt>
                <c:pt idx="8">
                  <c:v>304532</c:v>
                </c:pt>
                <c:pt idx="9">
                  <c:v>290432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2823078</c:v>
                </c:pt>
                <c:pt idx="1">
                  <c:v>2957595</c:v>
                </c:pt>
                <c:pt idx="2">
                  <c:v>1477356</c:v>
                </c:pt>
                <c:pt idx="3">
                  <c:v>1186985</c:v>
                </c:pt>
                <c:pt idx="4">
                  <c:v>1214004</c:v>
                </c:pt>
                <c:pt idx="5">
                  <c:v>896511</c:v>
                </c:pt>
                <c:pt idx="6">
                  <c:v>356940</c:v>
                </c:pt>
                <c:pt idx="7">
                  <c:v>577448</c:v>
                </c:pt>
                <c:pt idx="8">
                  <c:v>268868</c:v>
                </c:pt>
                <c:pt idx="9">
                  <c:v>287579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1126508</c:v>
                </c:pt>
                <c:pt idx="1">
                  <c:v>971299</c:v>
                </c:pt>
                <c:pt idx="2">
                  <c:v>826880</c:v>
                </c:pt>
                <c:pt idx="3">
                  <c:v>409885</c:v>
                </c:pt>
                <c:pt idx="4">
                  <c:v>171851</c:v>
                </c:pt>
                <c:pt idx="5">
                  <c:v>169544</c:v>
                </c:pt>
                <c:pt idx="6">
                  <c:v>167207</c:v>
                </c:pt>
                <c:pt idx="7">
                  <c:v>72782</c:v>
                </c:pt>
                <c:pt idx="8">
                  <c:v>63396</c:v>
                </c:pt>
                <c:pt idx="9">
                  <c:v>62146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958939</c:v>
                </c:pt>
                <c:pt idx="1">
                  <c:v>829752</c:v>
                </c:pt>
                <c:pt idx="2">
                  <c:v>720711</c:v>
                </c:pt>
                <c:pt idx="3">
                  <c:v>399643</c:v>
                </c:pt>
                <c:pt idx="4">
                  <c:v>161749</c:v>
                </c:pt>
                <c:pt idx="5">
                  <c:v>109610</c:v>
                </c:pt>
                <c:pt idx="6">
                  <c:v>148944</c:v>
                </c:pt>
                <c:pt idx="7">
                  <c:v>71908</c:v>
                </c:pt>
                <c:pt idx="8">
                  <c:v>64509</c:v>
                </c:pt>
                <c:pt idx="9">
                  <c:v>53994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1070565</c:v>
                </c:pt>
                <c:pt idx="1">
                  <c:v>333283</c:v>
                </c:pt>
                <c:pt idx="2">
                  <c:v>315213</c:v>
                </c:pt>
                <c:pt idx="3">
                  <c:v>243009</c:v>
                </c:pt>
                <c:pt idx="4">
                  <c:v>159904</c:v>
                </c:pt>
                <c:pt idx="5">
                  <c:v>8802</c:v>
                </c:pt>
                <c:pt idx="6">
                  <c:v>2308</c:v>
                </c:pt>
                <c:pt idx="7">
                  <c:v>2043</c:v>
                </c:pt>
                <c:pt idx="8">
                  <c:v>700</c:v>
                </c:pt>
                <c:pt idx="9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729893</c:v>
                </c:pt>
                <c:pt idx="1">
                  <c:v>261197</c:v>
                </c:pt>
                <c:pt idx="2">
                  <c:v>264112</c:v>
                </c:pt>
                <c:pt idx="3">
                  <c:v>236076</c:v>
                </c:pt>
                <c:pt idx="4">
                  <c:v>106688</c:v>
                </c:pt>
                <c:pt idx="5">
                  <c:v>7305</c:v>
                </c:pt>
                <c:pt idx="6">
                  <c:v>2730</c:v>
                </c:pt>
                <c:pt idx="7">
                  <c:v>10825</c:v>
                </c:pt>
                <c:pt idx="8">
                  <c:v>865</c:v>
                </c:pt>
                <c:pt idx="9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1503187</c:v>
                </c:pt>
                <c:pt idx="1">
                  <c:v>1340806</c:v>
                </c:pt>
                <c:pt idx="2">
                  <c:v>890608</c:v>
                </c:pt>
                <c:pt idx="3">
                  <c:v>695969</c:v>
                </c:pt>
                <c:pt idx="4">
                  <c:v>432727</c:v>
                </c:pt>
                <c:pt idx="5">
                  <c:v>231725</c:v>
                </c:pt>
                <c:pt idx="6">
                  <c:v>177873</c:v>
                </c:pt>
                <c:pt idx="7">
                  <c:v>126172</c:v>
                </c:pt>
                <c:pt idx="8">
                  <c:v>115214</c:v>
                </c:pt>
                <c:pt idx="9">
                  <c:v>85334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1452498</c:v>
                </c:pt>
                <c:pt idx="1">
                  <c:v>1255203</c:v>
                </c:pt>
                <c:pt idx="2">
                  <c:v>839712</c:v>
                </c:pt>
                <c:pt idx="3">
                  <c:v>621811</c:v>
                </c:pt>
                <c:pt idx="4">
                  <c:v>361986</c:v>
                </c:pt>
                <c:pt idx="5">
                  <c:v>250881</c:v>
                </c:pt>
                <c:pt idx="6">
                  <c:v>188046</c:v>
                </c:pt>
                <c:pt idx="7">
                  <c:v>114267</c:v>
                </c:pt>
                <c:pt idx="8">
                  <c:v>107388</c:v>
                </c:pt>
                <c:pt idx="9">
                  <c:v>65233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195004</c:v>
                </c:pt>
                <c:pt idx="1">
                  <c:v>177787</c:v>
                </c:pt>
                <c:pt idx="2">
                  <c:v>150286</c:v>
                </c:pt>
                <c:pt idx="3">
                  <c:v>116161</c:v>
                </c:pt>
                <c:pt idx="4">
                  <c:v>58932</c:v>
                </c:pt>
                <c:pt idx="5">
                  <c:v>29949</c:v>
                </c:pt>
                <c:pt idx="6">
                  <c:v>27625</c:v>
                </c:pt>
                <c:pt idx="7">
                  <c:v>14521</c:v>
                </c:pt>
                <c:pt idx="8">
                  <c:v>5290</c:v>
                </c:pt>
                <c:pt idx="9">
                  <c:v>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196040</c:v>
                </c:pt>
                <c:pt idx="1">
                  <c:v>121312</c:v>
                </c:pt>
                <c:pt idx="2">
                  <c:v>159489</c:v>
                </c:pt>
                <c:pt idx="3">
                  <c:v>91440</c:v>
                </c:pt>
                <c:pt idx="4">
                  <c:v>43163</c:v>
                </c:pt>
                <c:pt idx="5">
                  <c:v>30585</c:v>
                </c:pt>
                <c:pt idx="6">
                  <c:v>17109</c:v>
                </c:pt>
                <c:pt idx="7">
                  <c:v>16201</c:v>
                </c:pt>
                <c:pt idx="8">
                  <c:v>3766</c:v>
                </c:pt>
                <c:pt idx="9">
                  <c:v>1131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290595</c:v>
                </c:pt>
                <c:pt idx="1">
                  <c:v>200570</c:v>
                </c:pt>
                <c:pt idx="2">
                  <c:v>139784</c:v>
                </c:pt>
                <c:pt idx="3">
                  <c:v>118519</c:v>
                </c:pt>
                <c:pt idx="4">
                  <c:v>47068</c:v>
                </c:pt>
                <c:pt idx="5">
                  <c:v>36375</c:v>
                </c:pt>
                <c:pt idx="6">
                  <c:v>32654</c:v>
                </c:pt>
                <c:pt idx="7">
                  <c:v>19304</c:v>
                </c:pt>
                <c:pt idx="8">
                  <c:v>15918</c:v>
                </c:pt>
                <c:pt idx="9">
                  <c:v>10196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239233</c:v>
                </c:pt>
                <c:pt idx="1">
                  <c:v>182562</c:v>
                </c:pt>
                <c:pt idx="2">
                  <c:v>106323</c:v>
                </c:pt>
                <c:pt idx="3">
                  <c:v>109913</c:v>
                </c:pt>
                <c:pt idx="4">
                  <c:v>41635</c:v>
                </c:pt>
                <c:pt idx="5">
                  <c:v>39508</c:v>
                </c:pt>
                <c:pt idx="6">
                  <c:v>26036</c:v>
                </c:pt>
                <c:pt idx="7">
                  <c:v>16339</c:v>
                </c:pt>
                <c:pt idx="8">
                  <c:v>11582</c:v>
                </c:pt>
                <c:pt idx="9">
                  <c:v>8803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7725</c:v>
                </c:pt>
                <c:pt idx="1">
                  <c:v>5831</c:v>
                </c:pt>
                <c:pt idx="2">
                  <c:v>4232</c:v>
                </c:pt>
                <c:pt idx="3">
                  <c:v>3512</c:v>
                </c:pt>
                <c:pt idx="4">
                  <c:v>3087</c:v>
                </c:pt>
                <c:pt idx="5">
                  <c:v>2941</c:v>
                </c:pt>
                <c:pt idx="6">
                  <c:v>2270</c:v>
                </c:pt>
                <c:pt idx="7">
                  <c:v>1098</c:v>
                </c:pt>
                <c:pt idx="8">
                  <c:v>841</c:v>
                </c:pt>
                <c:pt idx="9">
                  <c:v>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6655</c:v>
                </c:pt>
                <c:pt idx="1">
                  <c:v>5834</c:v>
                </c:pt>
                <c:pt idx="2">
                  <c:v>2963</c:v>
                </c:pt>
                <c:pt idx="3">
                  <c:v>3463</c:v>
                </c:pt>
                <c:pt idx="4">
                  <c:v>2939</c:v>
                </c:pt>
                <c:pt idx="5">
                  <c:v>2814</c:v>
                </c:pt>
                <c:pt idx="6">
                  <c:v>2208</c:v>
                </c:pt>
                <c:pt idx="7">
                  <c:v>1134</c:v>
                </c:pt>
                <c:pt idx="8">
                  <c:v>868</c:v>
                </c:pt>
                <c:pt idx="9">
                  <c:v>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78764989</c:v>
                </c:pt>
                <c:pt idx="1">
                  <c:v>64368829</c:v>
                </c:pt>
                <c:pt idx="2">
                  <c:v>56297666</c:v>
                </c:pt>
                <c:pt idx="3">
                  <c:v>54763815</c:v>
                </c:pt>
                <c:pt idx="4">
                  <c:v>46248064</c:v>
                </c:pt>
                <c:pt idx="5">
                  <c:v>34703307</c:v>
                </c:pt>
                <c:pt idx="6">
                  <c:v>22566317</c:v>
                </c:pt>
                <c:pt idx="7">
                  <c:v>14949143</c:v>
                </c:pt>
                <c:pt idx="8">
                  <c:v>12805753</c:v>
                </c:pt>
                <c:pt idx="9">
                  <c:v>11532113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72672551</c:v>
                </c:pt>
                <c:pt idx="1">
                  <c:v>60513296</c:v>
                </c:pt>
                <c:pt idx="2">
                  <c:v>44318843</c:v>
                </c:pt>
                <c:pt idx="3">
                  <c:v>46190605</c:v>
                </c:pt>
                <c:pt idx="4">
                  <c:v>41036191</c:v>
                </c:pt>
                <c:pt idx="5">
                  <c:v>32787502</c:v>
                </c:pt>
                <c:pt idx="6">
                  <c:v>17288433</c:v>
                </c:pt>
                <c:pt idx="7">
                  <c:v>14656001</c:v>
                </c:pt>
                <c:pt idx="8">
                  <c:v>13134983</c:v>
                </c:pt>
                <c:pt idx="9">
                  <c:v>8612794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#N/A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159</c:v>
                </c:pt>
                <c:pt idx="1">
                  <c:v>151</c:v>
                </c:pt>
                <c:pt idx="2">
                  <c:v>115</c:v>
                </c:pt>
                <c:pt idx="3">
                  <c:v>83</c:v>
                </c:pt>
                <c:pt idx="4">
                  <c:v>50</c:v>
                </c:pt>
                <c:pt idx="5">
                  <c:v>42</c:v>
                </c:pt>
                <c:pt idx="6">
                  <c:v>27</c:v>
                </c:pt>
                <c:pt idx="7">
                  <c:v>#N/A</c:v>
                </c:pt>
                <c:pt idx="8">
                  <c:v>14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#N/A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172</c:v>
                </c:pt>
                <c:pt idx="1">
                  <c:v>156</c:v>
                </c:pt>
                <c:pt idx="2">
                  <c:v>99</c:v>
                </c:pt>
                <c:pt idx="3">
                  <c:v>64</c:v>
                </c:pt>
                <c:pt idx="4">
                  <c:v>56</c:v>
                </c:pt>
                <c:pt idx="5">
                  <c:v>63</c:v>
                </c:pt>
                <c:pt idx="6">
                  <c:v>15</c:v>
                </c:pt>
                <c:pt idx="7">
                  <c:v>#N/A</c:v>
                </c:pt>
                <c:pt idx="8">
                  <c:v>18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31" sqref="D31:H31"/>
    </sheetView>
  </sheetViews>
  <sheetFormatPr baseColWidth="10" defaultRowHeight="15" x14ac:dyDescent="0.25"/>
  <cols>
    <col min="1" max="1" width="28.28515625" style="101" bestFit="1" customWidth="1"/>
    <col min="2" max="2" width="16" style="101" bestFit="1" customWidth="1"/>
    <col min="3" max="3" width="26.5703125" style="101" bestFit="1" customWidth="1"/>
    <col min="4" max="16384" width="11.42578125" style="101"/>
  </cols>
  <sheetData>
    <row r="1" spans="1:9" ht="22.5" customHeight="1" x14ac:dyDescent="0.35">
      <c r="D1" s="102" t="s">
        <v>36</v>
      </c>
    </row>
    <row r="4" spans="1:9" x14ac:dyDescent="0.25">
      <c r="F4" s="103"/>
      <c r="G4" s="103"/>
      <c r="I4" s="104">
        <v>39246</v>
      </c>
    </row>
    <row r="6" spans="1:9" x14ac:dyDescent="0.25">
      <c r="A6" s="105" t="s">
        <v>39</v>
      </c>
      <c r="B6" s="106"/>
      <c r="C6" s="106"/>
      <c r="D6" s="107" t="s">
        <v>92</v>
      </c>
      <c r="E6" s="108"/>
      <c r="F6" s="107" t="s">
        <v>37</v>
      </c>
      <c r="G6" s="108"/>
      <c r="H6" s="107" t="s">
        <v>38</v>
      </c>
      <c r="I6" s="108"/>
    </row>
    <row r="7" spans="1:9" x14ac:dyDescent="0.25">
      <c r="A7" s="109"/>
      <c r="B7" s="109"/>
      <c r="C7" s="109"/>
      <c r="D7" s="110">
        <v>2006</v>
      </c>
      <c r="E7" s="110">
        <v>2007</v>
      </c>
      <c r="F7" s="110">
        <v>2006</v>
      </c>
      <c r="G7" s="110">
        <v>2007</v>
      </c>
      <c r="H7" s="110" t="s">
        <v>0</v>
      </c>
      <c r="I7" s="110" t="s">
        <v>3</v>
      </c>
    </row>
    <row r="8" spans="1:9" x14ac:dyDescent="0.25">
      <c r="A8" s="111" t="s">
        <v>12</v>
      </c>
      <c r="B8" s="111" t="s">
        <v>13</v>
      </c>
      <c r="C8" s="112" t="s">
        <v>14</v>
      </c>
      <c r="D8" s="113">
        <v>12374006</v>
      </c>
      <c r="E8" s="113">
        <v>12197574</v>
      </c>
      <c r="F8" s="113">
        <v>49301978</v>
      </c>
      <c r="G8" s="113">
        <v>48182437</v>
      </c>
      <c r="H8" s="113">
        <v>-1119541</v>
      </c>
      <c r="I8" s="114">
        <f>((G8*100/F8)-100)</f>
        <v>-2.2707831316625828</v>
      </c>
    </row>
    <row r="9" spans="1:9" x14ac:dyDescent="0.25">
      <c r="A9" s="115"/>
      <c r="B9" s="116"/>
      <c r="C9" s="112" t="s">
        <v>15</v>
      </c>
      <c r="D9" s="113">
        <v>9109433</v>
      </c>
      <c r="E9" s="113">
        <v>9000983</v>
      </c>
      <c r="F9" s="113">
        <v>36773565</v>
      </c>
      <c r="G9" s="113">
        <v>34758014</v>
      </c>
      <c r="H9" s="113">
        <v>-2015551</v>
      </c>
      <c r="I9" s="114">
        <f t="shared" ref="I9:I19" si="0">((G9*100/F9)-100)</f>
        <v>-5.4809779796981815</v>
      </c>
    </row>
    <row r="10" spans="1:9" x14ac:dyDescent="0.25">
      <c r="A10" s="115"/>
      <c r="B10" s="111" t="s">
        <v>16</v>
      </c>
      <c r="C10" s="112" t="s">
        <v>17</v>
      </c>
      <c r="D10" s="113">
        <v>4858148</v>
      </c>
      <c r="E10" s="113">
        <v>5117235</v>
      </c>
      <c r="F10" s="113">
        <v>18667866</v>
      </c>
      <c r="G10" s="113">
        <v>19983139</v>
      </c>
      <c r="H10" s="113">
        <v>1315273</v>
      </c>
      <c r="I10" s="114">
        <f t="shared" si="0"/>
        <v>7.045652673958557</v>
      </c>
    </row>
    <row r="11" spans="1:9" x14ac:dyDescent="0.25">
      <c r="A11" s="115"/>
      <c r="B11" s="115"/>
      <c r="C11" s="112" t="s">
        <v>18</v>
      </c>
      <c r="D11" s="113">
        <v>9952253</v>
      </c>
      <c r="E11" s="113">
        <v>11370925</v>
      </c>
      <c r="F11" s="113">
        <v>38054503</v>
      </c>
      <c r="G11" s="113">
        <v>44319262</v>
      </c>
      <c r="H11" s="113">
        <v>6264759</v>
      </c>
      <c r="I11" s="114">
        <f t="shared" si="0"/>
        <v>16.462595766918838</v>
      </c>
    </row>
    <row r="12" spans="1:9" x14ac:dyDescent="0.25">
      <c r="A12" s="116"/>
      <c r="B12" s="116"/>
      <c r="C12" s="112" t="s">
        <v>2</v>
      </c>
      <c r="D12" s="113">
        <v>14810401</v>
      </c>
      <c r="E12" s="113">
        <v>16488160</v>
      </c>
      <c r="F12" s="113">
        <v>56722369</v>
      </c>
      <c r="G12" s="113">
        <v>64302401</v>
      </c>
      <c r="H12" s="113">
        <v>7580032</v>
      </c>
      <c r="I12" s="114">
        <f t="shared" si="0"/>
        <v>13.363391081215241</v>
      </c>
    </row>
    <row r="13" spans="1:9" x14ac:dyDescent="0.25">
      <c r="A13" s="117"/>
      <c r="B13" s="117"/>
      <c r="C13" s="118" t="s">
        <v>2</v>
      </c>
      <c r="D13" s="119">
        <v>36293840</v>
      </c>
      <c r="E13" s="119">
        <v>37686717</v>
      </c>
      <c r="F13" s="119">
        <v>142797912</v>
      </c>
      <c r="G13" s="119">
        <v>147242852</v>
      </c>
      <c r="H13" s="119">
        <v>4444940</v>
      </c>
      <c r="I13" s="120">
        <f t="shared" si="0"/>
        <v>3.1127485953716132</v>
      </c>
    </row>
    <row r="14" spans="1:9" x14ac:dyDescent="0.25">
      <c r="A14" s="111" t="s">
        <v>4</v>
      </c>
      <c r="B14" s="121" t="s">
        <v>5</v>
      </c>
      <c r="C14" s="112" t="s">
        <v>6</v>
      </c>
      <c r="D14" s="113">
        <v>16118</v>
      </c>
      <c r="E14" s="113">
        <v>19627</v>
      </c>
      <c r="F14" s="113">
        <v>70658</v>
      </c>
      <c r="G14" s="113">
        <v>69540</v>
      </c>
      <c r="H14" s="113">
        <v>-1118</v>
      </c>
      <c r="I14" s="114">
        <f t="shared" si="0"/>
        <v>-1.5822695236208233</v>
      </c>
    </row>
    <row r="15" spans="1:9" x14ac:dyDescent="0.25">
      <c r="A15" s="115"/>
      <c r="B15" s="111" t="s">
        <v>7</v>
      </c>
      <c r="C15" s="112" t="s">
        <v>8</v>
      </c>
      <c r="D15" s="113">
        <v>602016</v>
      </c>
      <c r="E15" s="113">
        <v>623540</v>
      </c>
      <c r="F15" s="113">
        <v>2320230</v>
      </c>
      <c r="G15" s="113">
        <v>2445253</v>
      </c>
      <c r="H15" s="113">
        <v>125023</v>
      </c>
      <c r="I15" s="114">
        <f t="shared" si="0"/>
        <v>5.3883882201333506</v>
      </c>
    </row>
    <row r="16" spans="1:9" x14ac:dyDescent="0.25">
      <c r="A16" s="115"/>
      <c r="B16" s="116"/>
      <c r="C16" s="112" t="s">
        <v>9</v>
      </c>
      <c r="D16" s="113">
        <v>236866</v>
      </c>
      <c r="E16" s="113">
        <v>240957</v>
      </c>
      <c r="F16" s="113">
        <v>860560</v>
      </c>
      <c r="G16" s="113">
        <v>888814</v>
      </c>
      <c r="H16" s="113">
        <v>28254</v>
      </c>
      <c r="I16" s="114">
        <f t="shared" si="0"/>
        <v>3.2832109324160967</v>
      </c>
    </row>
    <row r="17" spans="1:9" x14ac:dyDescent="0.25">
      <c r="A17" s="116"/>
      <c r="B17" s="121" t="s">
        <v>10</v>
      </c>
      <c r="C17" s="112" t="s">
        <v>11</v>
      </c>
      <c r="D17" s="113">
        <v>392350</v>
      </c>
      <c r="E17" s="113">
        <v>465452</v>
      </c>
      <c r="F17" s="113">
        <v>1168720</v>
      </c>
      <c r="G17" s="113">
        <v>1335549</v>
      </c>
      <c r="H17" s="113">
        <v>166829</v>
      </c>
      <c r="I17" s="114">
        <f t="shared" si="0"/>
        <v>14.27450544185092</v>
      </c>
    </row>
    <row r="18" spans="1:9" x14ac:dyDescent="0.25">
      <c r="A18" s="122"/>
      <c r="B18" s="122"/>
      <c r="C18" s="118" t="s">
        <v>2</v>
      </c>
      <c r="D18" s="119">
        <v>1247350</v>
      </c>
      <c r="E18" s="119">
        <v>1349576</v>
      </c>
      <c r="F18" s="119">
        <v>4420168</v>
      </c>
      <c r="G18" s="119">
        <v>4739156</v>
      </c>
      <c r="H18" s="119">
        <v>318988</v>
      </c>
      <c r="I18" s="120">
        <f t="shared" si="0"/>
        <v>7.2166487789604332</v>
      </c>
    </row>
    <row r="19" spans="1:9" x14ac:dyDescent="0.25">
      <c r="A19" s="123"/>
      <c r="B19" s="123"/>
      <c r="C19" s="124" t="s">
        <v>1</v>
      </c>
      <c r="D19" s="125">
        <f>+D13+D18</f>
        <v>37541190</v>
      </c>
      <c r="E19" s="125">
        <f t="shared" ref="E19:G19" si="1">+E13+E18</f>
        <v>39036293</v>
      </c>
      <c r="F19" s="125">
        <f t="shared" si="1"/>
        <v>147218080</v>
      </c>
      <c r="G19" s="125">
        <f t="shared" si="1"/>
        <v>151982008</v>
      </c>
      <c r="H19" s="125">
        <f t="shared" ref="H19" si="2">G19-F19</f>
        <v>4763928</v>
      </c>
      <c r="I19" s="126">
        <f t="shared" si="0"/>
        <v>3.2359666693112672</v>
      </c>
    </row>
    <row r="20" spans="1:9" x14ac:dyDescent="0.25">
      <c r="A20" s="122"/>
      <c r="B20" s="122"/>
      <c r="I20" s="127"/>
    </row>
    <row r="21" spans="1:9" x14ac:dyDescent="0.25">
      <c r="A21" s="111" t="s">
        <v>19</v>
      </c>
      <c r="B21" s="111" t="s">
        <v>20</v>
      </c>
      <c r="C21" s="112" t="s">
        <v>21</v>
      </c>
      <c r="D21" s="113">
        <v>5793494</v>
      </c>
      <c r="E21" s="113">
        <v>7169692</v>
      </c>
      <c r="F21" s="113">
        <v>22518407</v>
      </c>
      <c r="G21" s="113">
        <v>27467446</v>
      </c>
      <c r="H21" s="113">
        <v>4949039</v>
      </c>
      <c r="I21" s="114">
        <f t="shared" ref="I21:I31" si="3">((G21*100/F21)-100)</f>
        <v>21.977749136517517</v>
      </c>
    </row>
    <row r="22" spans="1:9" x14ac:dyDescent="0.25">
      <c r="A22" s="115"/>
      <c r="B22" s="116"/>
      <c r="C22" s="112" t="s">
        <v>22</v>
      </c>
      <c r="D22" s="113">
        <v>5408093</v>
      </c>
      <c r="E22" s="113">
        <v>6465094</v>
      </c>
      <c r="F22" s="113">
        <v>20789926</v>
      </c>
      <c r="G22" s="113">
        <v>24882498</v>
      </c>
      <c r="H22" s="113">
        <v>4092572</v>
      </c>
      <c r="I22" s="114">
        <f t="shared" si="3"/>
        <v>19.685361073435274</v>
      </c>
    </row>
    <row r="23" spans="1:9" x14ac:dyDescent="0.25">
      <c r="A23" s="115"/>
      <c r="B23" s="121" t="s">
        <v>23</v>
      </c>
      <c r="C23" s="112" t="s">
        <v>24</v>
      </c>
      <c r="D23" s="113">
        <v>3497609</v>
      </c>
      <c r="E23" s="113">
        <v>3664964</v>
      </c>
      <c r="F23" s="113">
        <v>13422599</v>
      </c>
      <c r="G23" s="113">
        <v>14676128</v>
      </c>
      <c r="H23" s="113">
        <v>1253529</v>
      </c>
      <c r="I23" s="114">
        <f t="shared" si="3"/>
        <v>9.3389439705380397</v>
      </c>
    </row>
    <row r="24" spans="1:9" x14ac:dyDescent="0.25">
      <c r="A24" s="115"/>
      <c r="B24" s="111" t="s">
        <v>25</v>
      </c>
      <c r="C24" s="112" t="s">
        <v>26</v>
      </c>
      <c r="D24" s="113">
        <v>952301.5</v>
      </c>
      <c r="E24" s="113">
        <v>1087115</v>
      </c>
      <c r="F24" s="113">
        <v>3668333</v>
      </c>
      <c r="G24" s="113">
        <v>4220870.5</v>
      </c>
      <c r="H24" s="113">
        <v>552537.5</v>
      </c>
      <c r="I24" s="114">
        <f t="shared" si="3"/>
        <v>15.062359387765511</v>
      </c>
    </row>
    <row r="25" spans="1:9" x14ac:dyDescent="0.25">
      <c r="A25" s="115"/>
      <c r="B25" s="115"/>
      <c r="C25" s="112" t="s">
        <v>21</v>
      </c>
      <c r="D25" s="113">
        <v>432170</v>
      </c>
      <c r="E25" s="113">
        <v>563809.5</v>
      </c>
      <c r="F25" s="113">
        <v>1620541</v>
      </c>
      <c r="G25" s="113">
        <v>2136309</v>
      </c>
      <c r="H25" s="113">
        <v>515768</v>
      </c>
      <c r="I25" s="114">
        <f t="shared" si="3"/>
        <v>31.82690225054472</v>
      </c>
    </row>
    <row r="26" spans="1:9" x14ac:dyDescent="0.25">
      <c r="A26" s="115"/>
      <c r="B26" s="111" t="s">
        <v>27</v>
      </c>
      <c r="C26" s="112" t="s">
        <v>28</v>
      </c>
      <c r="D26" s="113">
        <v>1975857</v>
      </c>
      <c r="E26" s="113">
        <v>2016764</v>
      </c>
      <c r="F26" s="113">
        <v>5439204</v>
      </c>
      <c r="G26" s="113">
        <v>5776232</v>
      </c>
      <c r="H26" s="113">
        <v>337028</v>
      </c>
      <c r="I26" s="114">
        <f t="shared" si="3"/>
        <v>6.1962743077847477</v>
      </c>
    </row>
    <row r="27" spans="1:9" x14ac:dyDescent="0.25">
      <c r="A27" s="115"/>
      <c r="B27" s="116"/>
      <c r="C27" s="112" t="s">
        <v>29</v>
      </c>
      <c r="D27" s="113">
        <v>312692</v>
      </c>
      <c r="E27" s="113">
        <v>372457</v>
      </c>
      <c r="F27" s="113">
        <v>710958</v>
      </c>
      <c r="G27" s="113">
        <v>796513</v>
      </c>
      <c r="H27" s="113">
        <v>85555</v>
      </c>
      <c r="I27" s="114">
        <f t="shared" si="3"/>
        <v>12.033762894573243</v>
      </c>
    </row>
    <row r="28" spans="1:9" x14ac:dyDescent="0.25">
      <c r="A28" s="115"/>
      <c r="B28" s="121" t="s">
        <v>30</v>
      </c>
      <c r="C28" s="112" t="s">
        <v>31</v>
      </c>
      <c r="D28" s="113">
        <v>277107</v>
      </c>
      <c r="E28" s="113">
        <v>292246</v>
      </c>
      <c r="F28" s="113">
        <v>809664</v>
      </c>
      <c r="G28" s="113">
        <v>940815</v>
      </c>
      <c r="H28" s="113">
        <v>131151</v>
      </c>
      <c r="I28" s="114">
        <f t="shared" si="3"/>
        <v>16.198200735119755</v>
      </c>
    </row>
    <row r="29" spans="1:9" x14ac:dyDescent="0.25">
      <c r="A29" s="115"/>
      <c r="B29" s="111" t="s">
        <v>32</v>
      </c>
      <c r="C29" s="112" t="s">
        <v>33</v>
      </c>
      <c r="D29" s="113">
        <v>9756</v>
      </c>
      <c r="E29" s="113">
        <v>10564</v>
      </c>
      <c r="F29" s="113">
        <v>37036</v>
      </c>
      <c r="G29" s="113">
        <v>39811</v>
      </c>
      <c r="H29" s="113">
        <v>2775</v>
      </c>
      <c r="I29" s="114">
        <f t="shared" si="3"/>
        <v>7.4927097958742905</v>
      </c>
    </row>
    <row r="30" spans="1:9" x14ac:dyDescent="0.25">
      <c r="A30" s="115"/>
      <c r="B30" s="115"/>
      <c r="C30" s="112" t="s">
        <v>34</v>
      </c>
      <c r="D30" s="113">
        <v>115600123</v>
      </c>
      <c r="E30" s="113">
        <v>125664857</v>
      </c>
      <c r="F30" s="113">
        <v>431172644</v>
      </c>
      <c r="G30" s="113">
        <v>476750247</v>
      </c>
      <c r="H30" s="113">
        <v>45577603</v>
      </c>
      <c r="I30" s="114">
        <f t="shared" si="3"/>
        <v>10.570615653436491</v>
      </c>
    </row>
    <row r="31" spans="1:9" x14ac:dyDescent="0.25">
      <c r="A31" s="128"/>
      <c r="B31" s="129"/>
      <c r="C31" s="112" t="s">
        <v>35</v>
      </c>
      <c r="D31" s="113">
        <v>326</v>
      </c>
      <c r="E31" s="113">
        <v>352</v>
      </c>
      <c r="F31" s="113">
        <v>720</v>
      </c>
      <c r="G31" s="113">
        <v>695</v>
      </c>
      <c r="H31" s="113">
        <v>-25</v>
      </c>
      <c r="I31" s="114">
        <f t="shared" si="3"/>
        <v>-3.4722222222222285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1357214</v>
      </c>
      <c r="C7" s="37">
        <v>1286337</v>
      </c>
      <c r="D7" s="37">
        <v>4801098</v>
      </c>
      <c r="E7" s="37">
        <v>4653471</v>
      </c>
      <c r="F7" s="10">
        <f>((E7*100)/D7)-100</f>
        <v>-3.0748591259749389</v>
      </c>
      <c r="G7" s="1"/>
      <c r="H7" s="1"/>
      <c r="I7" s="1"/>
    </row>
    <row r="8" spans="1:12" x14ac:dyDescent="0.25">
      <c r="A8" s="11" t="s">
        <v>42</v>
      </c>
      <c r="B8" s="38">
        <v>376637</v>
      </c>
      <c r="C8" s="38">
        <v>361373</v>
      </c>
      <c r="D8" s="38">
        <v>1258650</v>
      </c>
      <c r="E8" s="38">
        <v>1550599</v>
      </c>
      <c r="F8" s="13">
        <f t="shared" ref="F8:F35" si="0">((E8*100)/D8)-100</f>
        <v>23.195407778175024</v>
      </c>
      <c r="G8" s="1"/>
      <c r="H8" s="1"/>
      <c r="I8" s="1"/>
    </row>
    <row r="9" spans="1:12" x14ac:dyDescent="0.25">
      <c r="A9" s="8" t="s">
        <v>43</v>
      </c>
      <c r="B9" s="37">
        <v>571303</v>
      </c>
      <c r="C9" s="37">
        <v>452106</v>
      </c>
      <c r="D9" s="37">
        <v>1983696</v>
      </c>
      <c r="E9" s="37">
        <v>2048823</v>
      </c>
      <c r="F9" s="10">
        <f t="shared" si="0"/>
        <v>3.2831139448786502</v>
      </c>
      <c r="G9" s="1"/>
      <c r="H9" s="1"/>
      <c r="I9" s="1"/>
    </row>
    <row r="10" spans="1:12" x14ac:dyDescent="0.25">
      <c r="A10" s="11" t="s">
        <v>44</v>
      </c>
      <c r="B10" s="38">
        <v>567501</v>
      </c>
      <c r="C10" s="38">
        <v>441344</v>
      </c>
      <c r="D10" s="38">
        <v>2096569</v>
      </c>
      <c r="E10" s="38">
        <v>1615602</v>
      </c>
      <c r="F10" s="13">
        <f t="shared" si="0"/>
        <v>-22.94067116321952</v>
      </c>
      <c r="G10" s="1"/>
      <c r="H10" s="1"/>
      <c r="I10" s="1"/>
    </row>
    <row r="11" spans="1:12" x14ac:dyDescent="0.25">
      <c r="A11" s="8" t="s">
        <v>45</v>
      </c>
      <c r="B11" s="37">
        <v>5838945</v>
      </c>
      <c r="C11" s="37">
        <v>6334368</v>
      </c>
      <c r="D11" s="37">
        <v>22306221</v>
      </c>
      <c r="E11" s="37">
        <v>24221953</v>
      </c>
      <c r="F11" s="10">
        <f t="shared" si="0"/>
        <v>8.5883305827553613</v>
      </c>
      <c r="G11" s="1"/>
      <c r="H11" s="1"/>
      <c r="I11" s="1"/>
    </row>
    <row r="12" spans="1:12" x14ac:dyDescent="0.25">
      <c r="A12" s="11" t="s">
        <v>46</v>
      </c>
      <c r="B12" s="38">
        <v>367635</v>
      </c>
      <c r="C12" s="38">
        <v>569002</v>
      </c>
      <c r="D12" s="38">
        <v>1945266</v>
      </c>
      <c r="E12" s="38">
        <v>2051786</v>
      </c>
      <c r="F12" s="13">
        <f t="shared" si="0"/>
        <v>5.4758578004242082</v>
      </c>
      <c r="G12" s="1"/>
      <c r="H12" s="1"/>
      <c r="I12" s="1"/>
    </row>
    <row r="13" spans="1:12" x14ac:dyDescent="0.25">
      <c r="A13" s="8" t="s">
        <v>47</v>
      </c>
      <c r="B13" s="37">
        <v>1175981</v>
      </c>
      <c r="C13" s="37">
        <v>1200777</v>
      </c>
      <c r="D13" s="37">
        <v>4381746</v>
      </c>
      <c r="E13" s="37">
        <v>4695778</v>
      </c>
      <c r="F13" s="10">
        <f t="shared" si="0"/>
        <v>7.1668234534817827</v>
      </c>
      <c r="G13" s="1"/>
      <c r="H13" s="1"/>
      <c r="I13" s="1"/>
    </row>
    <row r="14" spans="1:12" x14ac:dyDescent="0.25">
      <c r="A14" s="11" t="s">
        <v>48</v>
      </c>
      <c r="B14" s="38">
        <v>3856565</v>
      </c>
      <c r="C14" s="38">
        <v>4100601</v>
      </c>
      <c r="D14" s="38">
        <v>15212131</v>
      </c>
      <c r="E14" s="38">
        <v>16479273</v>
      </c>
      <c r="F14" s="13">
        <f t="shared" si="0"/>
        <v>8.3298125686664122</v>
      </c>
      <c r="G14" s="1"/>
      <c r="H14" s="1"/>
      <c r="I14" s="1"/>
    </row>
    <row r="15" spans="1:12" x14ac:dyDescent="0.25">
      <c r="A15" s="8" t="s">
        <v>49</v>
      </c>
      <c r="B15" s="37">
        <v>2990090</v>
      </c>
      <c r="C15" s="37">
        <v>3388972</v>
      </c>
      <c r="D15" s="37">
        <v>11855047</v>
      </c>
      <c r="E15" s="37">
        <v>12517889</v>
      </c>
      <c r="F15" s="10">
        <f t="shared" si="0"/>
        <v>5.5912220339573508</v>
      </c>
      <c r="G15" s="1"/>
      <c r="H15" s="1"/>
      <c r="I15" s="1"/>
    </row>
    <row r="16" spans="1:12" x14ac:dyDescent="0.25">
      <c r="A16" s="11" t="s">
        <v>50</v>
      </c>
      <c r="B16" s="38">
        <v>2224928</v>
      </c>
      <c r="C16" s="38">
        <v>1798109</v>
      </c>
      <c r="D16" s="38">
        <v>9144784</v>
      </c>
      <c r="E16" s="38">
        <v>7321524</v>
      </c>
      <c r="F16" s="13">
        <f t="shared" si="0"/>
        <v>-19.937704378802167</v>
      </c>
      <c r="G16" s="1"/>
      <c r="H16" s="1"/>
      <c r="I16" s="1"/>
    </row>
    <row r="17" spans="1:9" x14ac:dyDescent="0.25">
      <c r="A17" s="8" t="s">
        <v>51</v>
      </c>
      <c r="B17" s="37">
        <v>1028321</v>
      </c>
      <c r="C17" s="37">
        <v>1040281</v>
      </c>
      <c r="D17" s="37">
        <v>4179070</v>
      </c>
      <c r="E17" s="37">
        <v>4426338</v>
      </c>
      <c r="F17" s="10">
        <f t="shared" si="0"/>
        <v>5.9168188137552136</v>
      </c>
      <c r="G17" s="1"/>
      <c r="H17" s="1"/>
      <c r="I17" s="1"/>
    </row>
    <row r="18" spans="1:9" x14ac:dyDescent="0.25">
      <c r="A18" s="11" t="s">
        <v>52</v>
      </c>
      <c r="B18" s="38">
        <v>222140</v>
      </c>
      <c r="C18" s="38">
        <v>240608</v>
      </c>
      <c r="D18" s="38">
        <v>736342</v>
      </c>
      <c r="E18" s="38">
        <v>851406</v>
      </c>
      <c r="F18" s="13">
        <f t="shared" si="0"/>
        <v>15.626434455728457</v>
      </c>
      <c r="G18" s="1"/>
      <c r="H18" s="1"/>
      <c r="I18" s="1"/>
    </row>
    <row r="19" spans="1:9" x14ac:dyDescent="0.25">
      <c r="A19" s="8" t="s">
        <v>53</v>
      </c>
      <c r="B19" s="37">
        <v>717652</v>
      </c>
      <c r="C19" s="37">
        <v>870240</v>
      </c>
      <c r="D19" s="37">
        <v>3096702</v>
      </c>
      <c r="E19" s="37">
        <v>3191324</v>
      </c>
      <c r="F19" s="10">
        <f t="shared" si="0"/>
        <v>3.0555733163862726</v>
      </c>
      <c r="G19" s="1"/>
      <c r="H19" s="1"/>
      <c r="I19" s="1"/>
    </row>
    <row r="20" spans="1:9" x14ac:dyDescent="0.25">
      <c r="A20" s="11" t="s">
        <v>54</v>
      </c>
      <c r="B20" s="38">
        <v>1836380</v>
      </c>
      <c r="C20" s="38">
        <v>1985907</v>
      </c>
      <c r="D20" s="38">
        <v>7021625</v>
      </c>
      <c r="E20" s="38">
        <v>6217964</v>
      </c>
      <c r="F20" s="13">
        <f t="shared" si="0"/>
        <v>-11.445512968864051</v>
      </c>
      <c r="G20" s="1"/>
      <c r="H20" s="1"/>
      <c r="I20" s="1"/>
    </row>
    <row r="21" spans="1:9" x14ac:dyDescent="0.25">
      <c r="A21" s="8" t="s">
        <v>55</v>
      </c>
      <c r="B21" s="37">
        <v>1622044</v>
      </c>
      <c r="C21" s="37">
        <v>1720135</v>
      </c>
      <c r="D21" s="37">
        <v>6571951</v>
      </c>
      <c r="E21" s="37">
        <v>6248428</v>
      </c>
      <c r="F21" s="10">
        <f t="shared" si="0"/>
        <v>-4.9227847255708355</v>
      </c>
      <c r="G21" s="1"/>
      <c r="H21" s="1"/>
      <c r="I21" s="1"/>
    </row>
    <row r="22" spans="1:9" x14ac:dyDescent="0.25">
      <c r="A22" s="11" t="s">
        <v>56</v>
      </c>
      <c r="B22" s="38">
        <v>1955350</v>
      </c>
      <c r="C22" s="38">
        <v>1832095</v>
      </c>
      <c r="D22" s="38">
        <v>7891372</v>
      </c>
      <c r="E22" s="38">
        <v>8128218</v>
      </c>
      <c r="F22" s="13">
        <f t="shared" si="0"/>
        <v>3.0013285395746152</v>
      </c>
      <c r="G22" s="1"/>
      <c r="H22" s="1"/>
      <c r="I22" s="1"/>
    </row>
    <row r="23" spans="1:9" x14ac:dyDescent="0.25">
      <c r="A23" s="8" t="s">
        <v>57</v>
      </c>
      <c r="B23" s="37">
        <v>437683</v>
      </c>
      <c r="C23" s="37">
        <v>418296</v>
      </c>
      <c r="D23" s="37">
        <v>1640237</v>
      </c>
      <c r="E23" s="37">
        <v>1990639</v>
      </c>
      <c r="F23" s="10">
        <f t="shared" si="0"/>
        <v>21.362888411857554</v>
      </c>
      <c r="G23" s="1"/>
      <c r="H23" s="1"/>
      <c r="I23" s="1"/>
    </row>
    <row r="24" spans="1:9" x14ac:dyDescent="0.25">
      <c r="A24" s="11" t="s">
        <v>58</v>
      </c>
      <c r="B24" s="38">
        <v>177376</v>
      </c>
      <c r="C24" s="38">
        <v>130111</v>
      </c>
      <c r="D24" s="38">
        <v>621898</v>
      </c>
      <c r="E24" s="38">
        <v>530214</v>
      </c>
      <c r="F24" s="13">
        <f t="shared" si="0"/>
        <v>-14.742610524555474</v>
      </c>
      <c r="G24" s="1"/>
      <c r="H24" s="1"/>
      <c r="I24" s="1"/>
    </row>
    <row r="25" spans="1:9" x14ac:dyDescent="0.25">
      <c r="A25" s="8" t="s">
        <v>59</v>
      </c>
      <c r="B25" s="37">
        <v>69099</v>
      </c>
      <c r="C25" s="37">
        <v>61254</v>
      </c>
      <c r="D25" s="37">
        <v>276089</v>
      </c>
      <c r="E25" s="37">
        <v>255695</v>
      </c>
      <c r="F25" s="10">
        <f t="shared" si="0"/>
        <v>-7.3867484760348958</v>
      </c>
      <c r="G25" s="1"/>
      <c r="H25" s="1"/>
      <c r="I25" s="1"/>
    </row>
    <row r="26" spans="1:9" x14ac:dyDescent="0.25">
      <c r="A26" s="11" t="s">
        <v>60</v>
      </c>
      <c r="B26" s="38">
        <v>298682</v>
      </c>
      <c r="C26" s="38">
        <v>233798</v>
      </c>
      <c r="D26" s="38">
        <v>960588</v>
      </c>
      <c r="E26" s="38">
        <v>890096</v>
      </c>
      <c r="F26" s="13">
        <f t="shared" si="0"/>
        <v>-7.338421883263166</v>
      </c>
      <c r="G26" s="1"/>
      <c r="H26" s="1"/>
      <c r="I26" s="1"/>
    </row>
    <row r="27" spans="1:9" x14ac:dyDescent="0.25">
      <c r="A27" s="8" t="s">
        <v>61</v>
      </c>
      <c r="B27" s="37">
        <v>434877</v>
      </c>
      <c r="C27" s="37">
        <v>401133</v>
      </c>
      <c r="D27" s="37">
        <v>1871191</v>
      </c>
      <c r="E27" s="37">
        <v>1557105</v>
      </c>
      <c r="F27" s="10">
        <f t="shared" si="0"/>
        <v>-16.785352216850129</v>
      </c>
      <c r="G27" s="1"/>
      <c r="H27" s="1"/>
      <c r="I27" s="1"/>
    </row>
    <row r="28" spans="1:9" x14ac:dyDescent="0.25">
      <c r="A28" s="11" t="s">
        <v>62</v>
      </c>
      <c r="B28" s="38">
        <v>1600812</v>
      </c>
      <c r="C28" s="38">
        <v>1657761</v>
      </c>
      <c r="D28" s="38">
        <v>6478915</v>
      </c>
      <c r="E28" s="38">
        <v>6345463</v>
      </c>
      <c r="F28" s="13">
        <f t="shared" si="0"/>
        <v>-2.0597893320100695</v>
      </c>
      <c r="G28" s="1"/>
      <c r="H28" s="1"/>
      <c r="I28" s="1"/>
    </row>
    <row r="29" spans="1:9" x14ac:dyDescent="0.25">
      <c r="A29" s="8" t="s">
        <v>63</v>
      </c>
      <c r="B29" s="37">
        <v>521204</v>
      </c>
      <c r="C29" s="37">
        <v>432948</v>
      </c>
      <c r="D29" s="37">
        <v>1850250</v>
      </c>
      <c r="E29" s="37">
        <v>1796336</v>
      </c>
      <c r="F29" s="10">
        <f t="shared" si="0"/>
        <v>-2.9138765031752456</v>
      </c>
      <c r="G29" s="1"/>
      <c r="H29" s="1"/>
      <c r="I29" s="1"/>
    </row>
    <row r="30" spans="1:9" x14ac:dyDescent="0.25">
      <c r="A30" s="11" t="s">
        <v>64</v>
      </c>
      <c r="B30" s="38">
        <v>385623</v>
      </c>
      <c r="C30" s="38">
        <v>401044</v>
      </c>
      <c r="D30" s="38">
        <v>1716306</v>
      </c>
      <c r="E30" s="38">
        <v>1617466</v>
      </c>
      <c r="F30" s="13">
        <f t="shared" si="0"/>
        <v>-5.758879826790789</v>
      </c>
      <c r="G30" s="1"/>
      <c r="H30" s="1"/>
      <c r="I30" s="1"/>
    </row>
    <row r="31" spans="1:9" x14ac:dyDescent="0.25">
      <c r="A31" s="8" t="s">
        <v>65</v>
      </c>
      <c r="B31" s="37">
        <v>2369760</v>
      </c>
      <c r="C31" s="37">
        <v>2746265</v>
      </c>
      <c r="D31" s="37">
        <v>10330375</v>
      </c>
      <c r="E31" s="37">
        <v>11469668</v>
      </c>
      <c r="F31" s="10">
        <f t="shared" si="0"/>
        <v>11.028573502898013</v>
      </c>
      <c r="G31" s="1"/>
      <c r="H31" s="1"/>
      <c r="I31" s="1"/>
    </row>
    <row r="32" spans="1:9" x14ac:dyDescent="0.25">
      <c r="A32" s="11" t="s">
        <v>66</v>
      </c>
      <c r="B32" s="38">
        <v>4000021</v>
      </c>
      <c r="C32" s="38">
        <v>4394450</v>
      </c>
      <c r="D32" s="38">
        <v>14987847</v>
      </c>
      <c r="E32" s="38">
        <v>17239866</v>
      </c>
      <c r="F32" s="13">
        <f t="shared" si="0"/>
        <v>15.025633768479224</v>
      </c>
      <c r="G32" s="1"/>
      <c r="H32" s="1"/>
      <c r="I32" s="1"/>
    </row>
    <row r="33" spans="1:9" x14ac:dyDescent="0.25">
      <c r="A33" s="8" t="s">
        <v>67</v>
      </c>
      <c r="B33" s="37">
        <v>438929</v>
      </c>
      <c r="C33" s="37">
        <v>424572</v>
      </c>
      <c r="D33" s="37">
        <v>1618504</v>
      </c>
      <c r="E33" s="37">
        <v>1686843</v>
      </c>
      <c r="F33" s="10">
        <f t="shared" si="0"/>
        <v>4.2223559533989459</v>
      </c>
      <c r="G33" s="1"/>
      <c r="H33" s="1"/>
      <c r="I33" s="1"/>
    </row>
    <row r="34" spans="1:9" x14ac:dyDescent="0.25">
      <c r="A34" s="11" t="s">
        <v>68</v>
      </c>
      <c r="B34" s="38">
        <v>98438</v>
      </c>
      <c r="C34" s="38">
        <v>112406</v>
      </c>
      <c r="D34" s="38">
        <v>383610</v>
      </c>
      <c r="E34" s="38">
        <v>382241</v>
      </c>
      <c r="F34" s="13">
        <f t="shared" si="0"/>
        <v>-0.35687286567086574</v>
      </c>
      <c r="G34" s="1"/>
      <c r="H34" s="1"/>
      <c r="I34" s="1"/>
    </row>
    <row r="35" spans="1:9" x14ac:dyDescent="0.25">
      <c r="A35" s="14" t="s">
        <v>69</v>
      </c>
      <c r="B35" s="15">
        <f>SUM(B7:B34)</f>
        <v>37541190</v>
      </c>
      <c r="C35" s="15">
        <f t="shared" ref="C35:E35" si="1">SUM(C7:C34)</f>
        <v>39036293</v>
      </c>
      <c r="D35" s="15">
        <f t="shared" si="1"/>
        <v>147218080</v>
      </c>
      <c r="E35" s="15">
        <f t="shared" si="1"/>
        <v>151982008</v>
      </c>
      <c r="F35" s="16">
        <f t="shared" si="0"/>
        <v>3.2359666693112672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4653471</v>
      </c>
      <c r="C38" s="41">
        <f>D7</f>
        <v>4801098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24221953</v>
      </c>
      <c r="G38" s="42">
        <f>LOOKUP(E38,$A$38:$A$65,$C$38:$C$65)</f>
        <v>22306221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1550599</v>
      </c>
      <c r="C39" s="41">
        <f t="shared" ref="C39:C65" si="5">D8</f>
        <v>1258650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17239866</v>
      </c>
      <c r="G39" s="42">
        <f t="shared" ref="G39:G65" si="8">LOOKUP(E39,$A$38:$A$65,$C$38:$C$65)</f>
        <v>14987847</v>
      </c>
    </row>
    <row r="40" spans="1:9" x14ac:dyDescent="0.25">
      <c r="A40" s="42" t="str">
        <f t="shared" si="3"/>
        <v>ALMERIA</v>
      </c>
      <c r="B40" s="41">
        <f t="shared" si="4"/>
        <v>2048823</v>
      </c>
      <c r="C40" s="41">
        <f t="shared" si="5"/>
        <v>1983696</v>
      </c>
      <c r="D40" s="41">
        <f t="shared" si="6"/>
        <v>16</v>
      </c>
      <c r="E40" s="42" t="str">
        <f t="shared" si="2"/>
        <v>BARCELONA</v>
      </c>
      <c r="F40" s="42">
        <f t="shared" si="7"/>
        <v>16479273</v>
      </c>
      <c r="G40" s="42">
        <f t="shared" si="8"/>
        <v>15212131</v>
      </c>
    </row>
    <row r="41" spans="1:9" x14ac:dyDescent="0.25">
      <c r="A41" s="42" t="str">
        <f t="shared" si="3"/>
        <v>AVILES</v>
      </c>
      <c r="B41" s="41">
        <f t="shared" si="4"/>
        <v>1615602</v>
      </c>
      <c r="C41" s="41">
        <f t="shared" si="5"/>
        <v>2096569</v>
      </c>
      <c r="D41" s="41">
        <f t="shared" si="6"/>
        <v>21</v>
      </c>
      <c r="E41" s="42" t="str">
        <f t="shared" si="2"/>
        <v>BILBAO</v>
      </c>
      <c r="F41" s="42">
        <f t="shared" si="7"/>
        <v>12517889</v>
      </c>
      <c r="G41" s="42">
        <f t="shared" si="8"/>
        <v>11855047</v>
      </c>
    </row>
    <row r="42" spans="1:9" x14ac:dyDescent="0.25">
      <c r="A42" s="42" t="str">
        <f t="shared" si="3"/>
        <v>BAHIA DE ALGECIRAS</v>
      </c>
      <c r="B42" s="41">
        <f t="shared" si="4"/>
        <v>24221953</v>
      </c>
      <c r="C42" s="41">
        <f t="shared" si="5"/>
        <v>22306221</v>
      </c>
      <c r="D42" s="41">
        <f t="shared" si="6"/>
        <v>1</v>
      </c>
      <c r="E42" s="42" t="str">
        <f t="shared" si="2"/>
        <v>TARRAGONA</v>
      </c>
      <c r="F42" s="42">
        <f t="shared" si="7"/>
        <v>11469668</v>
      </c>
      <c r="G42" s="42">
        <f t="shared" si="8"/>
        <v>10330375</v>
      </c>
    </row>
    <row r="43" spans="1:9" x14ac:dyDescent="0.25">
      <c r="A43" s="42" t="str">
        <f t="shared" si="3"/>
        <v>BAHIA DE CADIZ</v>
      </c>
      <c r="B43" s="41">
        <f t="shared" si="4"/>
        <v>2051786</v>
      </c>
      <c r="C43" s="41">
        <f t="shared" si="5"/>
        <v>1945266</v>
      </c>
      <c r="D43" s="41">
        <f t="shared" si="6"/>
        <v>15</v>
      </c>
      <c r="E43" s="42" t="str">
        <f t="shared" si="2"/>
        <v>LAS PALMAS</v>
      </c>
      <c r="F43" s="42">
        <f t="shared" si="7"/>
        <v>8128218</v>
      </c>
      <c r="G43" s="42">
        <f t="shared" si="8"/>
        <v>7891372</v>
      </c>
    </row>
    <row r="44" spans="1:9" x14ac:dyDescent="0.25">
      <c r="A44" s="42" t="str">
        <f t="shared" si="3"/>
        <v>BALEARES</v>
      </c>
      <c r="B44" s="41">
        <f t="shared" si="4"/>
        <v>4695778</v>
      </c>
      <c r="C44" s="41">
        <f t="shared" si="5"/>
        <v>4381746</v>
      </c>
      <c r="D44" s="41">
        <f t="shared" si="6"/>
        <v>11</v>
      </c>
      <c r="E44" s="42" t="str">
        <f t="shared" si="2"/>
        <v>CARTAGENA</v>
      </c>
      <c r="F44" s="42">
        <f t="shared" si="7"/>
        <v>7321524</v>
      </c>
      <c r="G44" s="42">
        <f t="shared" si="8"/>
        <v>9144784</v>
      </c>
    </row>
    <row r="45" spans="1:9" x14ac:dyDescent="0.25">
      <c r="A45" s="42" t="str">
        <f t="shared" si="3"/>
        <v>BARCELONA</v>
      </c>
      <c r="B45" s="41">
        <f t="shared" si="4"/>
        <v>16479273</v>
      </c>
      <c r="C45" s="41">
        <f t="shared" si="5"/>
        <v>15212131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6345463</v>
      </c>
      <c r="G45" s="42">
        <f t="shared" si="8"/>
        <v>6478915</v>
      </c>
    </row>
    <row r="46" spans="1:9" x14ac:dyDescent="0.25">
      <c r="A46" s="42" t="str">
        <f t="shared" si="3"/>
        <v>BILBAO</v>
      </c>
      <c r="B46" s="41">
        <f t="shared" si="4"/>
        <v>12517889</v>
      </c>
      <c r="C46" s="41">
        <f t="shared" si="5"/>
        <v>11855047</v>
      </c>
      <c r="D46" s="41">
        <f t="shared" si="6"/>
        <v>4</v>
      </c>
      <c r="E46" s="42" t="str">
        <f t="shared" si="2"/>
        <v>HUELVA</v>
      </c>
      <c r="F46" s="42">
        <f t="shared" si="7"/>
        <v>6248428</v>
      </c>
      <c r="G46" s="42">
        <f t="shared" si="8"/>
        <v>6571951</v>
      </c>
    </row>
    <row r="47" spans="1:9" x14ac:dyDescent="0.25">
      <c r="A47" s="42" t="str">
        <f t="shared" si="3"/>
        <v>CARTAGENA</v>
      </c>
      <c r="B47" s="41">
        <f t="shared" si="4"/>
        <v>7321524</v>
      </c>
      <c r="C47" s="41">
        <f t="shared" si="5"/>
        <v>9144784</v>
      </c>
      <c r="D47" s="41">
        <f t="shared" si="6"/>
        <v>7</v>
      </c>
      <c r="E47" s="42" t="str">
        <f t="shared" si="2"/>
        <v>GIJON</v>
      </c>
      <c r="F47" s="42">
        <f t="shared" si="7"/>
        <v>6217964</v>
      </c>
      <c r="G47" s="42">
        <f t="shared" si="8"/>
        <v>7021625</v>
      </c>
    </row>
    <row r="48" spans="1:9" x14ac:dyDescent="0.25">
      <c r="A48" s="42" t="str">
        <f t="shared" si="3"/>
        <v>CASTELLON</v>
      </c>
      <c r="B48" s="41">
        <f t="shared" si="4"/>
        <v>4426338</v>
      </c>
      <c r="C48" s="41">
        <f t="shared" si="5"/>
        <v>4179070</v>
      </c>
      <c r="D48" s="41">
        <f t="shared" si="6"/>
        <v>13</v>
      </c>
      <c r="E48" s="42" t="str">
        <f t="shared" si="2"/>
        <v>BALEARES</v>
      </c>
      <c r="F48" s="42">
        <f t="shared" si="7"/>
        <v>4695778</v>
      </c>
      <c r="G48" s="42">
        <f t="shared" si="8"/>
        <v>4381746</v>
      </c>
    </row>
    <row r="49" spans="1:7" x14ac:dyDescent="0.25">
      <c r="A49" s="42" t="str">
        <f t="shared" si="3"/>
        <v>CEUTA</v>
      </c>
      <c r="B49" s="41">
        <f t="shared" si="4"/>
        <v>851406</v>
      </c>
      <c r="C49" s="41">
        <f t="shared" si="5"/>
        <v>736342</v>
      </c>
      <c r="D49" s="41">
        <f t="shared" si="6"/>
        <v>25</v>
      </c>
      <c r="E49" s="42" t="str">
        <f t="shared" si="2"/>
        <v>A CORUÑA</v>
      </c>
      <c r="F49" s="42">
        <f t="shared" si="7"/>
        <v>4653471</v>
      </c>
      <c r="G49" s="42">
        <f t="shared" si="8"/>
        <v>4801098</v>
      </c>
    </row>
    <row r="50" spans="1:7" x14ac:dyDescent="0.25">
      <c r="A50" s="42" t="str">
        <f t="shared" si="3"/>
        <v>FERROL-SAN CIBRAO</v>
      </c>
      <c r="B50" s="41">
        <f t="shared" si="4"/>
        <v>3191324</v>
      </c>
      <c r="C50" s="41">
        <f t="shared" si="5"/>
        <v>3096702</v>
      </c>
      <c r="D50" s="41">
        <f t="shared" si="6"/>
        <v>14</v>
      </c>
      <c r="E50" s="42" t="str">
        <f t="shared" si="2"/>
        <v>CASTELLON</v>
      </c>
      <c r="F50" s="42">
        <f t="shared" si="7"/>
        <v>4426338</v>
      </c>
      <c r="G50" s="42">
        <f t="shared" si="8"/>
        <v>4179070</v>
      </c>
    </row>
    <row r="51" spans="1:7" x14ac:dyDescent="0.25">
      <c r="A51" s="42" t="str">
        <f t="shared" si="3"/>
        <v>GIJON</v>
      </c>
      <c r="B51" s="41">
        <f t="shared" si="4"/>
        <v>6217964</v>
      </c>
      <c r="C51" s="41">
        <f t="shared" si="5"/>
        <v>7021625</v>
      </c>
      <c r="D51" s="41">
        <f t="shared" si="6"/>
        <v>10</v>
      </c>
      <c r="E51" s="42" t="str">
        <f t="shared" si="2"/>
        <v>FERROL-SAN CIBRAO</v>
      </c>
      <c r="F51" s="42">
        <f t="shared" si="7"/>
        <v>3191324</v>
      </c>
      <c r="G51" s="42">
        <f t="shared" si="8"/>
        <v>3096702</v>
      </c>
    </row>
    <row r="52" spans="1:7" x14ac:dyDescent="0.25">
      <c r="A52" s="42" t="str">
        <f t="shared" si="3"/>
        <v>HUELVA</v>
      </c>
      <c r="B52" s="41">
        <f t="shared" si="4"/>
        <v>6248428</v>
      </c>
      <c r="C52" s="41">
        <f t="shared" si="5"/>
        <v>6571951</v>
      </c>
      <c r="D52" s="41">
        <f t="shared" si="6"/>
        <v>9</v>
      </c>
      <c r="E52" s="42" t="str">
        <f t="shared" si="2"/>
        <v>BAHIA DE CADIZ</v>
      </c>
      <c r="F52" s="42">
        <f t="shared" si="7"/>
        <v>2051786</v>
      </c>
      <c r="G52" s="42">
        <f t="shared" si="8"/>
        <v>1945266</v>
      </c>
    </row>
    <row r="53" spans="1:7" x14ac:dyDescent="0.25">
      <c r="A53" s="42" t="str">
        <f t="shared" si="3"/>
        <v>LAS PALMAS</v>
      </c>
      <c r="B53" s="41">
        <f t="shared" si="4"/>
        <v>8128218</v>
      </c>
      <c r="C53" s="41">
        <f t="shared" si="5"/>
        <v>7891372</v>
      </c>
      <c r="D53" s="41">
        <f t="shared" si="6"/>
        <v>6</v>
      </c>
      <c r="E53" s="42" t="str">
        <f t="shared" si="2"/>
        <v>ALMERIA</v>
      </c>
      <c r="F53" s="42">
        <f t="shared" si="7"/>
        <v>2048823</v>
      </c>
      <c r="G53" s="42">
        <f t="shared" si="8"/>
        <v>1983696</v>
      </c>
    </row>
    <row r="54" spans="1:7" x14ac:dyDescent="0.25">
      <c r="A54" s="42" t="str">
        <f t="shared" si="3"/>
        <v>MALAGA</v>
      </c>
      <c r="B54" s="41">
        <f t="shared" si="4"/>
        <v>1990639</v>
      </c>
      <c r="C54" s="41">
        <f t="shared" si="5"/>
        <v>1640237</v>
      </c>
      <c r="D54" s="41">
        <f t="shared" si="6"/>
        <v>17</v>
      </c>
      <c r="E54" s="42" t="str">
        <f t="shared" si="2"/>
        <v>MALAGA</v>
      </c>
      <c r="F54" s="42">
        <f t="shared" si="7"/>
        <v>1990639</v>
      </c>
      <c r="G54" s="42">
        <f t="shared" si="8"/>
        <v>1640237</v>
      </c>
    </row>
    <row r="55" spans="1:7" x14ac:dyDescent="0.25">
      <c r="A55" s="42" t="str">
        <f t="shared" si="3"/>
        <v>MARIN Y RIA DE PONTEVEDRA</v>
      </c>
      <c r="B55" s="41">
        <f t="shared" si="4"/>
        <v>530214</v>
      </c>
      <c r="C55" s="41">
        <f t="shared" si="5"/>
        <v>621898</v>
      </c>
      <c r="D55" s="41">
        <f t="shared" si="6"/>
        <v>26</v>
      </c>
      <c r="E55" s="42" t="str">
        <f t="shared" si="2"/>
        <v>SANTANDER</v>
      </c>
      <c r="F55" s="42">
        <f t="shared" si="7"/>
        <v>1796336</v>
      </c>
      <c r="G55" s="42">
        <f t="shared" si="8"/>
        <v>1850250</v>
      </c>
    </row>
    <row r="56" spans="1:7" x14ac:dyDescent="0.25">
      <c r="A56" s="42" t="str">
        <f t="shared" si="3"/>
        <v>MELILLA</v>
      </c>
      <c r="B56" s="41">
        <f t="shared" si="4"/>
        <v>255695</v>
      </c>
      <c r="C56" s="41">
        <f t="shared" si="5"/>
        <v>276089</v>
      </c>
      <c r="D56" s="41">
        <f t="shared" si="6"/>
        <v>28</v>
      </c>
      <c r="E56" s="42" t="str">
        <f t="shared" si="2"/>
        <v>VIGO</v>
      </c>
      <c r="F56" s="42">
        <f t="shared" si="7"/>
        <v>1686843</v>
      </c>
      <c r="G56" s="42">
        <f t="shared" si="8"/>
        <v>1618504</v>
      </c>
    </row>
    <row r="57" spans="1:7" x14ac:dyDescent="0.25">
      <c r="A57" s="42" t="str">
        <f t="shared" si="3"/>
        <v>MOTRIL</v>
      </c>
      <c r="B57" s="41">
        <f t="shared" si="4"/>
        <v>890096</v>
      </c>
      <c r="C57" s="41">
        <f t="shared" si="5"/>
        <v>960588</v>
      </c>
      <c r="D57" s="41">
        <f t="shared" si="6"/>
        <v>24</v>
      </c>
      <c r="E57" s="42" t="str">
        <f t="shared" si="2"/>
        <v>SEVILLA</v>
      </c>
      <c r="F57" s="42">
        <f t="shared" si="7"/>
        <v>1617466</v>
      </c>
      <c r="G57" s="42">
        <f t="shared" si="8"/>
        <v>1716306</v>
      </c>
    </row>
    <row r="58" spans="1:7" x14ac:dyDescent="0.25">
      <c r="A58" s="42" t="str">
        <f t="shared" si="3"/>
        <v>PASAIA</v>
      </c>
      <c r="B58" s="41">
        <f t="shared" si="4"/>
        <v>1557105</v>
      </c>
      <c r="C58" s="41">
        <f t="shared" si="5"/>
        <v>1871191</v>
      </c>
      <c r="D58" s="41">
        <f t="shared" si="6"/>
        <v>22</v>
      </c>
      <c r="E58" s="42" t="str">
        <f t="shared" si="2"/>
        <v>AVILES</v>
      </c>
      <c r="F58" s="42">
        <f t="shared" si="7"/>
        <v>1615602</v>
      </c>
      <c r="G58" s="42">
        <f t="shared" si="8"/>
        <v>2096569</v>
      </c>
    </row>
    <row r="59" spans="1:7" x14ac:dyDescent="0.25">
      <c r="A59" s="42" t="str">
        <f t="shared" si="3"/>
        <v>SANTA CRUZ DE TENERIFE</v>
      </c>
      <c r="B59" s="41">
        <f t="shared" si="4"/>
        <v>6345463</v>
      </c>
      <c r="C59" s="41">
        <f t="shared" si="5"/>
        <v>6478915</v>
      </c>
      <c r="D59" s="41">
        <f t="shared" si="6"/>
        <v>8</v>
      </c>
      <c r="E59" s="42" t="str">
        <f t="shared" si="2"/>
        <v>PASAIA</v>
      </c>
      <c r="F59" s="42">
        <f t="shared" si="7"/>
        <v>1557105</v>
      </c>
      <c r="G59" s="42">
        <f t="shared" si="8"/>
        <v>1871191</v>
      </c>
    </row>
    <row r="60" spans="1:7" x14ac:dyDescent="0.25">
      <c r="A60" s="42" t="str">
        <f t="shared" si="3"/>
        <v>SANTANDER</v>
      </c>
      <c r="B60" s="41">
        <f t="shared" si="4"/>
        <v>1796336</v>
      </c>
      <c r="C60" s="41">
        <f t="shared" si="5"/>
        <v>1850250</v>
      </c>
      <c r="D60" s="41">
        <f t="shared" si="6"/>
        <v>18</v>
      </c>
      <c r="E60" s="42" t="str">
        <f t="shared" si="2"/>
        <v>ALICANTE</v>
      </c>
      <c r="F60" s="42">
        <f t="shared" si="7"/>
        <v>1550599</v>
      </c>
      <c r="G60" s="42">
        <f t="shared" si="8"/>
        <v>1258650</v>
      </c>
    </row>
    <row r="61" spans="1:7" x14ac:dyDescent="0.25">
      <c r="A61" s="42" t="str">
        <f t="shared" si="3"/>
        <v>SEVILLA</v>
      </c>
      <c r="B61" s="41">
        <f t="shared" si="4"/>
        <v>1617466</v>
      </c>
      <c r="C61" s="41">
        <f t="shared" si="5"/>
        <v>1716306</v>
      </c>
      <c r="D61" s="41">
        <f t="shared" si="6"/>
        <v>20</v>
      </c>
      <c r="E61" s="42" t="str">
        <f t="shared" si="2"/>
        <v>MOTRIL</v>
      </c>
      <c r="F61" s="42">
        <f t="shared" si="7"/>
        <v>890096</v>
      </c>
      <c r="G61" s="42">
        <f t="shared" si="8"/>
        <v>960588</v>
      </c>
    </row>
    <row r="62" spans="1:7" x14ac:dyDescent="0.25">
      <c r="A62" s="42" t="str">
        <f t="shared" si="3"/>
        <v>TARRAGONA</v>
      </c>
      <c r="B62" s="41">
        <f t="shared" si="4"/>
        <v>11469668</v>
      </c>
      <c r="C62" s="41">
        <f t="shared" si="5"/>
        <v>10330375</v>
      </c>
      <c r="D62" s="41">
        <f t="shared" si="6"/>
        <v>5</v>
      </c>
      <c r="E62" s="42" t="str">
        <f t="shared" si="2"/>
        <v>CEUTA</v>
      </c>
      <c r="F62" s="42">
        <f t="shared" si="7"/>
        <v>851406</v>
      </c>
      <c r="G62" s="42">
        <f t="shared" si="8"/>
        <v>736342</v>
      </c>
    </row>
    <row r="63" spans="1:7" x14ac:dyDescent="0.25">
      <c r="A63" s="42" t="str">
        <f t="shared" si="3"/>
        <v>VALENCIA</v>
      </c>
      <c r="B63" s="41">
        <f t="shared" si="4"/>
        <v>17239866</v>
      </c>
      <c r="C63" s="41">
        <f t="shared" si="5"/>
        <v>14987847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530214</v>
      </c>
      <c r="G63" s="42">
        <f t="shared" si="8"/>
        <v>621898</v>
      </c>
    </row>
    <row r="64" spans="1:7" x14ac:dyDescent="0.25">
      <c r="A64" s="42" t="str">
        <f t="shared" si="3"/>
        <v>VIGO</v>
      </c>
      <c r="B64" s="41">
        <f t="shared" si="4"/>
        <v>1686843</v>
      </c>
      <c r="C64" s="41">
        <f t="shared" si="5"/>
        <v>1618504</v>
      </c>
      <c r="D64" s="41">
        <f t="shared" si="6"/>
        <v>19</v>
      </c>
      <c r="E64" s="42" t="str">
        <f t="shared" si="2"/>
        <v>VILAGARCIA</v>
      </c>
      <c r="F64" s="42">
        <f t="shared" si="7"/>
        <v>382241</v>
      </c>
      <c r="G64" s="42">
        <f t="shared" si="8"/>
        <v>383610</v>
      </c>
    </row>
    <row r="65" spans="1:7" x14ac:dyDescent="0.25">
      <c r="A65" s="42" t="str">
        <f t="shared" si="3"/>
        <v>VILAGARCIA</v>
      </c>
      <c r="B65" s="41">
        <f t="shared" si="4"/>
        <v>382241</v>
      </c>
      <c r="C65" s="41">
        <f t="shared" si="5"/>
        <v>383610</v>
      </c>
      <c r="D65" s="41">
        <f t="shared" si="6"/>
        <v>27</v>
      </c>
      <c r="E65" s="42" t="str">
        <f t="shared" si="2"/>
        <v>MELILLA</v>
      </c>
      <c r="F65" s="42">
        <f t="shared" si="7"/>
        <v>255695</v>
      </c>
      <c r="G65" s="42">
        <f t="shared" si="8"/>
        <v>276089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1325143</v>
      </c>
      <c r="C7" s="37">
        <v>1260482</v>
      </c>
      <c r="D7" s="37">
        <v>4660961</v>
      </c>
      <c r="E7" s="37">
        <v>4523594</v>
      </c>
      <c r="F7" s="10">
        <f>((E7*100)/D7)-100</f>
        <v>-2.9471819223546447</v>
      </c>
      <c r="G7" s="1"/>
      <c r="H7" s="1"/>
      <c r="I7" s="1"/>
    </row>
    <row r="8" spans="1:12" x14ac:dyDescent="0.25">
      <c r="A8" s="11" t="s">
        <v>42</v>
      </c>
      <c r="B8" s="38">
        <v>370857</v>
      </c>
      <c r="C8" s="38">
        <v>356897</v>
      </c>
      <c r="D8" s="38">
        <v>1240331</v>
      </c>
      <c r="E8" s="38">
        <v>1531317</v>
      </c>
      <c r="F8" s="13">
        <f t="shared" ref="F8:F35" si="0">((E8*100)/D8)-100</f>
        <v>23.460350503212453</v>
      </c>
      <c r="G8" s="1"/>
      <c r="H8" s="1"/>
      <c r="I8" s="1"/>
    </row>
    <row r="9" spans="1:12" x14ac:dyDescent="0.25">
      <c r="A9" s="8" t="s">
        <v>43</v>
      </c>
      <c r="B9" s="37">
        <v>562702</v>
      </c>
      <c r="C9" s="37">
        <v>443744</v>
      </c>
      <c r="D9" s="37">
        <v>1948483</v>
      </c>
      <c r="E9" s="37">
        <v>2015070</v>
      </c>
      <c r="F9" s="10">
        <f t="shared" si="0"/>
        <v>3.4173764923789491</v>
      </c>
      <c r="G9" s="1"/>
      <c r="H9" s="1"/>
      <c r="I9" s="1"/>
    </row>
    <row r="10" spans="1:12" x14ac:dyDescent="0.25">
      <c r="A10" s="11" t="s">
        <v>44</v>
      </c>
      <c r="B10" s="38">
        <v>561749</v>
      </c>
      <c r="C10" s="38">
        <v>435548</v>
      </c>
      <c r="D10" s="38">
        <v>2071516</v>
      </c>
      <c r="E10" s="38">
        <v>1596330</v>
      </c>
      <c r="F10" s="13">
        <f t="shared" si="0"/>
        <v>-22.939045607178514</v>
      </c>
      <c r="G10" s="1"/>
      <c r="H10" s="1"/>
      <c r="I10" s="1"/>
    </row>
    <row r="11" spans="1:12" x14ac:dyDescent="0.25">
      <c r="A11" s="8" t="s">
        <v>45</v>
      </c>
      <c r="B11" s="37">
        <v>5395897</v>
      </c>
      <c r="C11" s="37">
        <v>5867504</v>
      </c>
      <c r="D11" s="37">
        <v>20564953</v>
      </c>
      <c r="E11" s="37">
        <v>22343170</v>
      </c>
      <c r="F11" s="10">
        <f t="shared" si="0"/>
        <v>8.6468323073726481</v>
      </c>
      <c r="G11" s="1"/>
      <c r="H11" s="1"/>
      <c r="I11" s="1"/>
    </row>
    <row r="12" spans="1:12" x14ac:dyDescent="0.25">
      <c r="A12" s="11" t="s">
        <v>46</v>
      </c>
      <c r="B12" s="38">
        <v>361279</v>
      </c>
      <c r="C12" s="38">
        <v>560851</v>
      </c>
      <c r="D12" s="38">
        <v>1915798</v>
      </c>
      <c r="E12" s="38">
        <v>2022658</v>
      </c>
      <c r="F12" s="13">
        <f t="shared" si="0"/>
        <v>5.5778323184385812</v>
      </c>
      <c r="G12" s="1"/>
      <c r="H12" s="1"/>
      <c r="I12" s="1"/>
    </row>
    <row r="13" spans="1:12" x14ac:dyDescent="0.25">
      <c r="A13" s="8" t="s">
        <v>47</v>
      </c>
      <c r="B13" s="37">
        <v>1164602</v>
      </c>
      <c r="C13" s="37">
        <v>1186384</v>
      </c>
      <c r="D13" s="37">
        <v>4351381</v>
      </c>
      <c r="E13" s="37">
        <v>4671237</v>
      </c>
      <c r="F13" s="10">
        <f t="shared" si="0"/>
        <v>7.3506778652570262</v>
      </c>
      <c r="G13" s="1"/>
      <c r="H13" s="1"/>
      <c r="I13" s="1"/>
    </row>
    <row r="14" spans="1:12" x14ac:dyDescent="0.25">
      <c r="A14" s="11" t="s">
        <v>48</v>
      </c>
      <c r="B14" s="38">
        <v>3754600</v>
      </c>
      <c r="C14" s="38">
        <v>3998333</v>
      </c>
      <c r="D14" s="38">
        <v>14888987</v>
      </c>
      <c r="E14" s="38">
        <v>16126280</v>
      </c>
      <c r="F14" s="13">
        <f t="shared" si="0"/>
        <v>8.3101221056879098</v>
      </c>
      <c r="G14" s="1"/>
      <c r="H14" s="1"/>
      <c r="I14" s="1"/>
    </row>
    <row r="15" spans="1:12" x14ac:dyDescent="0.25">
      <c r="A15" s="8" t="s">
        <v>49</v>
      </c>
      <c r="B15" s="37">
        <v>2803545</v>
      </c>
      <c r="C15" s="37">
        <v>3132832</v>
      </c>
      <c r="D15" s="37">
        <v>11507215</v>
      </c>
      <c r="E15" s="37">
        <v>12052992</v>
      </c>
      <c r="F15" s="10">
        <f t="shared" si="0"/>
        <v>4.742911295217823</v>
      </c>
      <c r="G15" s="1"/>
      <c r="H15" s="1"/>
      <c r="I15" s="1"/>
    </row>
    <row r="16" spans="1:12" x14ac:dyDescent="0.25">
      <c r="A16" s="11" t="s">
        <v>50</v>
      </c>
      <c r="B16" s="38">
        <v>2210875</v>
      </c>
      <c r="C16" s="38">
        <v>1792310</v>
      </c>
      <c r="D16" s="38">
        <v>9099448</v>
      </c>
      <c r="E16" s="38">
        <v>7293485</v>
      </c>
      <c r="F16" s="13">
        <f t="shared" si="0"/>
        <v>-19.846951155718457</v>
      </c>
      <c r="G16" s="1"/>
      <c r="H16" s="1"/>
      <c r="I16" s="1"/>
    </row>
    <row r="17" spans="1:9" x14ac:dyDescent="0.25">
      <c r="A17" s="8" t="s">
        <v>51</v>
      </c>
      <c r="B17" s="37">
        <v>1024692</v>
      </c>
      <c r="C17" s="37">
        <v>1034202</v>
      </c>
      <c r="D17" s="37">
        <v>4165102</v>
      </c>
      <c r="E17" s="37">
        <v>4406719</v>
      </c>
      <c r="F17" s="10">
        <f t="shared" si="0"/>
        <v>5.8009863864078284</v>
      </c>
      <c r="G17" s="1"/>
      <c r="H17" s="1"/>
      <c r="I17" s="1"/>
    </row>
    <row r="18" spans="1:9" x14ac:dyDescent="0.25">
      <c r="A18" s="11" t="s">
        <v>52</v>
      </c>
      <c r="B18" s="38">
        <v>180241</v>
      </c>
      <c r="C18" s="38">
        <v>192308</v>
      </c>
      <c r="D18" s="38">
        <v>578193</v>
      </c>
      <c r="E18" s="38">
        <v>668482</v>
      </c>
      <c r="F18" s="13">
        <f t="shared" si="0"/>
        <v>15.615720010446339</v>
      </c>
      <c r="G18" s="1"/>
      <c r="H18" s="1"/>
      <c r="I18" s="1"/>
    </row>
    <row r="19" spans="1:9" x14ac:dyDescent="0.25">
      <c r="A19" s="8" t="s">
        <v>53</v>
      </c>
      <c r="B19" s="37">
        <v>716439</v>
      </c>
      <c r="C19" s="37">
        <v>865414</v>
      </c>
      <c r="D19" s="37">
        <v>3092612</v>
      </c>
      <c r="E19" s="37">
        <v>3180470</v>
      </c>
      <c r="F19" s="10">
        <f t="shared" si="0"/>
        <v>2.8408995373490171</v>
      </c>
      <c r="G19" s="1"/>
      <c r="H19" s="1"/>
      <c r="I19" s="1"/>
    </row>
    <row r="20" spans="1:9" x14ac:dyDescent="0.25">
      <c r="A20" s="11" t="s">
        <v>54</v>
      </c>
      <c r="B20" s="38">
        <v>1813521</v>
      </c>
      <c r="C20" s="38">
        <v>1966841</v>
      </c>
      <c r="D20" s="38">
        <v>6940342</v>
      </c>
      <c r="E20" s="38">
        <v>6125622</v>
      </c>
      <c r="F20" s="13">
        <f t="shared" si="0"/>
        <v>-11.738902780295263</v>
      </c>
      <c r="G20" s="1"/>
      <c r="H20" s="1"/>
      <c r="I20" s="1"/>
    </row>
    <row r="21" spans="1:9" x14ac:dyDescent="0.25">
      <c r="A21" s="8" t="s">
        <v>55</v>
      </c>
      <c r="B21" s="37">
        <v>1615635</v>
      </c>
      <c r="C21" s="37">
        <v>1713695</v>
      </c>
      <c r="D21" s="37">
        <v>6537035</v>
      </c>
      <c r="E21" s="37">
        <v>6218051</v>
      </c>
      <c r="F21" s="10">
        <f t="shared" si="0"/>
        <v>-4.8796434469143861</v>
      </c>
      <c r="G21" s="1"/>
      <c r="H21" s="1"/>
      <c r="I21" s="1"/>
    </row>
    <row r="22" spans="1:9" x14ac:dyDescent="0.25">
      <c r="A22" s="11" t="s">
        <v>56</v>
      </c>
      <c r="B22" s="38">
        <v>1791759</v>
      </c>
      <c r="C22" s="38">
        <v>1670100</v>
      </c>
      <c r="D22" s="38">
        <v>7256011</v>
      </c>
      <c r="E22" s="38">
        <v>7459466</v>
      </c>
      <c r="F22" s="13">
        <f t="shared" si="0"/>
        <v>2.8039510965460153</v>
      </c>
      <c r="G22" s="1"/>
      <c r="H22" s="1"/>
      <c r="I22" s="1"/>
    </row>
    <row r="23" spans="1:9" x14ac:dyDescent="0.25">
      <c r="A23" s="8" t="s">
        <v>57</v>
      </c>
      <c r="B23" s="37">
        <v>429749</v>
      </c>
      <c r="C23" s="37">
        <v>412108</v>
      </c>
      <c r="D23" s="37">
        <v>1616364</v>
      </c>
      <c r="E23" s="37">
        <v>1969671</v>
      </c>
      <c r="F23" s="10">
        <f t="shared" si="0"/>
        <v>21.858133440239939</v>
      </c>
      <c r="G23" s="1"/>
      <c r="H23" s="1"/>
      <c r="I23" s="1"/>
    </row>
    <row r="24" spans="1:9" x14ac:dyDescent="0.25">
      <c r="A24" s="11" t="s">
        <v>58</v>
      </c>
      <c r="B24" s="38">
        <v>172645</v>
      </c>
      <c r="C24" s="38">
        <v>127947</v>
      </c>
      <c r="D24" s="38">
        <v>599135</v>
      </c>
      <c r="E24" s="38">
        <v>511538</v>
      </c>
      <c r="F24" s="13">
        <f t="shared" si="0"/>
        <v>-14.62057799994993</v>
      </c>
      <c r="G24" s="1"/>
      <c r="H24" s="1"/>
      <c r="I24" s="1"/>
    </row>
    <row r="25" spans="1:9" x14ac:dyDescent="0.25">
      <c r="A25" s="8" t="s">
        <v>59</v>
      </c>
      <c r="B25" s="37">
        <v>68418</v>
      </c>
      <c r="C25" s="37">
        <v>61226</v>
      </c>
      <c r="D25" s="37">
        <v>265667</v>
      </c>
      <c r="E25" s="37">
        <v>255667</v>
      </c>
      <c r="F25" s="10">
        <f t="shared" si="0"/>
        <v>-3.7641107100241982</v>
      </c>
      <c r="G25" s="1"/>
      <c r="H25" s="1"/>
      <c r="I25" s="1"/>
    </row>
    <row r="26" spans="1:9" x14ac:dyDescent="0.25">
      <c r="A26" s="11" t="s">
        <v>60</v>
      </c>
      <c r="B26" s="38">
        <v>297055</v>
      </c>
      <c r="C26" s="38">
        <v>232289</v>
      </c>
      <c r="D26" s="38">
        <v>954056</v>
      </c>
      <c r="E26" s="38">
        <v>884938</v>
      </c>
      <c r="F26" s="13">
        <f t="shared" si="0"/>
        <v>-7.2446481128990285</v>
      </c>
      <c r="G26" s="1"/>
      <c r="H26" s="1"/>
      <c r="I26" s="1"/>
    </row>
    <row r="27" spans="1:9" x14ac:dyDescent="0.25">
      <c r="A27" s="8" t="s">
        <v>61</v>
      </c>
      <c r="B27" s="37">
        <v>429666</v>
      </c>
      <c r="C27" s="37">
        <v>395581</v>
      </c>
      <c r="D27" s="37">
        <v>1851153</v>
      </c>
      <c r="E27" s="37">
        <v>1538415</v>
      </c>
      <c r="F27" s="10">
        <f t="shared" si="0"/>
        <v>-16.894227543590404</v>
      </c>
      <c r="G27" s="1"/>
      <c r="H27" s="1"/>
      <c r="I27" s="1"/>
    </row>
    <row r="28" spans="1:9" x14ac:dyDescent="0.25">
      <c r="A28" s="11" t="s">
        <v>62</v>
      </c>
      <c r="B28" s="38">
        <v>1513198</v>
      </c>
      <c r="C28" s="38">
        <v>1563693</v>
      </c>
      <c r="D28" s="38">
        <v>6142675</v>
      </c>
      <c r="E28" s="38">
        <v>5993961</v>
      </c>
      <c r="F28" s="13">
        <f t="shared" si="0"/>
        <v>-2.4209973667823874</v>
      </c>
      <c r="G28" s="1"/>
      <c r="H28" s="1"/>
      <c r="I28" s="1"/>
    </row>
    <row r="29" spans="1:9" x14ac:dyDescent="0.25">
      <c r="A29" s="8" t="s">
        <v>63</v>
      </c>
      <c r="B29" s="37">
        <v>516545</v>
      </c>
      <c r="C29" s="37">
        <v>426498</v>
      </c>
      <c r="D29" s="37">
        <v>1828993</v>
      </c>
      <c r="E29" s="37">
        <v>1773282</v>
      </c>
      <c r="F29" s="10">
        <f t="shared" si="0"/>
        <v>-3.0459930683168324</v>
      </c>
      <c r="G29" s="1"/>
      <c r="H29" s="1"/>
      <c r="I29" s="1"/>
    </row>
    <row r="30" spans="1:9" x14ac:dyDescent="0.25">
      <c r="A30" s="11" t="s">
        <v>64</v>
      </c>
      <c r="B30" s="38">
        <v>385623</v>
      </c>
      <c r="C30" s="38">
        <v>401044</v>
      </c>
      <c r="D30" s="38">
        <v>1716306</v>
      </c>
      <c r="E30" s="38">
        <v>1617466</v>
      </c>
      <c r="F30" s="13">
        <f t="shared" si="0"/>
        <v>-5.758879826790789</v>
      </c>
      <c r="G30" s="1"/>
      <c r="H30" s="1"/>
      <c r="I30" s="1"/>
    </row>
    <row r="31" spans="1:9" x14ac:dyDescent="0.25">
      <c r="A31" s="8" t="s">
        <v>65</v>
      </c>
      <c r="B31" s="37">
        <v>2355783</v>
      </c>
      <c r="C31" s="37">
        <v>2731156</v>
      </c>
      <c r="D31" s="37">
        <v>10262876</v>
      </c>
      <c r="E31" s="37">
        <v>11411896</v>
      </c>
      <c r="F31" s="10">
        <f t="shared" si="0"/>
        <v>11.195887000875771</v>
      </c>
      <c r="G31" s="1"/>
      <c r="H31" s="1"/>
      <c r="I31" s="1"/>
    </row>
    <row r="32" spans="1:9" x14ac:dyDescent="0.25">
      <c r="A32" s="11" t="s">
        <v>66</v>
      </c>
      <c r="B32" s="38">
        <v>3979561</v>
      </c>
      <c r="C32" s="38">
        <v>4359970</v>
      </c>
      <c r="D32" s="38">
        <v>14902345</v>
      </c>
      <c r="E32" s="38">
        <v>17128901</v>
      </c>
      <c r="F32" s="13">
        <f t="shared" si="0"/>
        <v>14.940977409931122</v>
      </c>
      <c r="G32" s="1"/>
      <c r="H32" s="1"/>
      <c r="I32" s="1"/>
    </row>
    <row r="33" spans="1:9" x14ac:dyDescent="0.25">
      <c r="A33" s="8" t="s">
        <v>67</v>
      </c>
      <c r="B33" s="37">
        <v>394411</v>
      </c>
      <c r="C33" s="37">
        <v>386502</v>
      </c>
      <c r="D33" s="37">
        <v>1458643</v>
      </c>
      <c r="E33" s="37">
        <v>1543535</v>
      </c>
      <c r="F33" s="10">
        <f t="shared" si="0"/>
        <v>5.819929893743705</v>
      </c>
      <c r="G33" s="1"/>
      <c r="H33" s="1"/>
      <c r="I33" s="1"/>
    </row>
    <row r="34" spans="1:9" x14ac:dyDescent="0.25">
      <c r="A34" s="11" t="s">
        <v>68</v>
      </c>
      <c r="B34" s="38">
        <v>97650</v>
      </c>
      <c r="C34" s="38">
        <v>111258</v>
      </c>
      <c r="D34" s="38">
        <v>381331</v>
      </c>
      <c r="E34" s="38">
        <v>378639</v>
      </c>
      <c r="F34" s="13">
        <f t="shared" si="0"/>
        <v>-0.70594837555823631</v>
      </c>
      <c r="G34" s="1"/>
      <c r="H34" s="1"/>
      <c r="I34" s="1"/>
    </row>
    <row r="35" spans="1:9" x14ac:dyDescent="0.25">
      <c r="A35" s="14" t="s">
        <v>69</v>
      </c>
      <c r="B35" s="15">
        <f>SUM(B7:B34)</f>
        <v>36293840</v>
      </c>
      <c r="C35" s="15">
        <f>SUM(C7:C34)</f>
        <v>37686717</v>
      </c>
      <c r="D35" s="15">
        <f t="shared" ref="D35:E35" si="1">SUM(D7:D34)</f>
        <v>142797912</v>
      </c>
      <c r="E35" s="15">
        <f t="shared" si="1"/>
        <v>147242852</v>
      </c>
      <c r="F35" s="16">
        <f t="shared" si="0"/>
        <v>3.1127485953716132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4523594</v>
      </c>
      <c r="C38" s="41">
        <f>D7</f>
        <v>4660961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22343170</v>
      </c>
      <c r="G38" s="42">
        <f>LOOKUP(E38,$A$38:$A$65,$C$38:$C$65)</f>
        <v>20564953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1531317</v>
      </c>
      <c r="C39" s="41">
        <f t="shared" ref="C39:C65" si="5">D8</f>
        <v>1240331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17128901</v>
      </c>
      <c r="G39" s="42">
        <f t="shared" ref="G39:G65" si="8">LOOKUP(E39,$A$38:$A$65,$C$38:$C$65)</f>
        <v>14902345</v>
      </c>
    </row>
    <row r="40" spans="1:9" x14ac:dyDescent="0.25">
      <c r="A40" s="42" t="str">
        <f t="shared" si="3"/>
        <v>ALMERIA</v>
      </c>
      <c r="B40" s="41">
        <f t="shared" si="4"/>
        <v>2015070</v>
      </c>
      <c r="C40" s="41">
        <f t="shared" si="5"/>
        <v>1948483</v>
      </c>
      <c r="D40" s="41">
        <f t="shared" si="6"/>
        <v>16</v>
      </c>
      <c r="E40" s="42" t="str">
        <f t="shared" si="2"/>
        <v>BARCELONA</v>
      </c>
      <c r="F40" s="42">
        <f t="shared" si="7"/>
        <v>16126280</v>
      </c>
      <c r="G40" s="42">
        <f t="shared" si="8"/>
        <v>14888987</v>
      </c>
    </row>
    <row r="41" spans="1:9" x14ac:dyDescent="0.25">
      <c r="A41" s="42" t="str">
        <f t="shared" si="3"/>
        <v>AVILES</v>
      </c>
      <c r="B41" s="41">
        <f t="shared" si="4"/>
        <v>1596330</v>
      </c>
      <c r="C41" s="41">
        <f t="shared" si="5"/>
        <v>2071516</v>
      </c>
      <c r="D41" s="41">
        <f t="shared" si="6"/>
        <v>20</v>
      </c>
      <c r="E41" s="42" t="str">
        <f t="shared" si="2"/>
        <v>BILBAO</v>
      </c>
      <c r="F41" s="42">
        <f t="shared" si="7"/>
        <v>12052992</v>
      </c>
      <c r="G41" s="42">
        <f t="shared" si="8"/>
        <v>11507215</v>
      </c>
    </row>
    <row r="42" spans="1:9" x14ac:dyDescent="0.25">
      <c r="A42" s="42" t="str">
        <f t="shared" si="3"/>
        <v>BAHIA DE ALGECIRAS</v>
      </c>
      <c r="B42" s="41">
        <f t="shared" si="4"/>
        <v>22343170</v>
      </c>
      <c r="C42" s="41">
        <f t="shared" si="5"/>
        <v>20564953</v>
      </c>
      <c r="D42" s="41">
        <f t="shared" si="6"/>
        <v>1</v>
      </c>
      <c r="E42" s="42" t="str">
        <f t="shared" si="2"/>
        <v>TARRAGONA</v>
      </c>
      <c r="F42" s="42">
        <f t="shared" si="7"/>
        <v>11411896</v>
      </c>
      <c r="G42" s="42">
        <f t="shared" si="8"/>
        <v>10262876</v>
      </c>
    </row>
    <row r="43" spans="1:9" x14ac:dyDescent="0.25">
      <c r="A43" s="42" t="str">
        <f t="shared" si="3"/>
        <v>BAHIA DE CADIZ</v>
      </c>
      <c r="B43" s="41">
        <f t="shared" si="4"/>
        <v>2022658</v>
      </c>
      <c r="C43" s="41">
        <f t="shared" si="5"/>
        <v>1915798</v>
      </c>
      <c r="D43" s="41">
        <f t="shared" si="6"/>
        <v>15</v>
      </c>
      <c r="E43" s="42" t="str">
        <f t="shared" si="2"/>
        <v>LAS PALMAS</v>
      </c>
      <c r="F43" s="42">
        <f t="shared" si="7"/>
        <v>7459466</v>
      </c>
      <c r="G43" s="42">
        <f t="shared" si="8"/>
        <v>7256011</v>
      </c>
    </row>
    <row r="44" spans="1:9" x14ac:dyDescent="0.25">
      <c r="A44" s="42" t="str">
        <f t="shared" si="3"/>
        <v>BALEARES</v>
      </c>
      <c r="B44" s="41">
        <f t="shared" si="4"/>
        <v>4671237</v>
      </c>
      <c r="C44" s="41">
        <f t="shared" si="5"/>
        <v>4351381</v>
      </c>
      <c r="D44" s="41">
        <f t="shared" si="6"/>
        <v>11</v>
      </c>
      <c r="E44" s="42" t="str">
        <f t="shared" si="2"/>
        <v>CARTAGENA</v>
      </c>
      <c r="F44" s="42">
        <f t="shared" si="7"/>
        <v>7293485</v>
      </c>
      <c r="G44" s="42">
        <f t="shared" si="8"/>
        <v>9099448</v>
      </c>
    </row>
    <row r="45" spans="1:9" x14ac:dyDescent="0.25">
      <c r="A45" s="42" t="str">
        <f t="shared" si="3"/>
        <v>BARCELONA</v>
      </c>
      <c r="B45" s="41">
        <f t="shared" si="4"/>
        <v>16126280</v>
      </c>
      <c r="C45" s="41">
        <f t="shared" si="5"/>
        <v>14888987</v>
      </c>
      <c r="D45" s="41">
        <f t="shared" si="6"/>
        <v>3</v>
      </c>
      <c r="E45" s="42" t="str">
        <f t="shared" si="2"/>
        <v>HUELVA</v>
      </c>
      <c r="F45" s="42">
        <f t="shared" si="7"/>
        <v>6218051</v>
      </c>
      <c r="G45" s="42">
        <f t="shared" si="8"/>
        <v>6537035</v>
      </c>
    </row>
    <row r="46" spans="1:9" x14ac:dyDescent="0.25">
      <c r="A46" s="42" t="str">
        <f t="shared" si="3"/>
        <v>BILBAO</v>
      </c>
      <c r="B46" s="41">
        <f t="shared" si="4"/>
        <v>12052992</v>
      </c>
      <c r="C46" s="41">
        <f t="shared" si="5"/>
        <v>11507215</v>
      </c>
      <c r="D46" s="41">
        <f t="shared" si="6"/>
        <v>4</v>
      </c>
      <c r="E46" s="42" t="str">
        <f t="shared" si="2"/>
        <v>GIJON</v>
      </c>
      <c r="F46" s="42">
        <f t="shared" si="7"/>
        <v>6125622</v>
      </c>
      <c r="G46" s="42">
        <f t="shared" si="8"/>
        <v>6940342</v>
      </c>
    </row>
    <row r="47" spans="1:9" x14ac:dyDescent="0.25">
      <c r="A47" s="42" t="str">
        <f t="shared" si="3"/>
        <v>CARTAGENA</v>
      </c>
      <c r="B47" s="41">
        <f t="shared" si="4"/>
        <v>7293485</v>
      </c>
      <c r="C47" s="41">
        <f t="shared" si="5"/>
        <v>9099448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5993961</v>
      </c>
      <c r="G47" s="42">
        <f t="shared" si="8"/>
        <v>6142675</v>
      </c>
    </row>
    <row r="48" spans="1:9" x14ac:dyDescent="0.25">
      <c r="A48" s="42" t="str">
        <f t="shared" si="3"/>
        <v>CASTELLON</v>
      </c>
      <c r="B48" s="41">
        <f t="shared" si="4"/>
        <v>4406719</v>
      </c>
      <c r="C48" s="41">
        <f t="shared" si="5"/>
        <v>4165102</v>
      </c>
      <c r="D48" s="41">
        <f t="shared" si="6"/>
        <v>13</v>
      </c>
      <c r="E48" s="42" t="str">
        <f t="shared" si="2"/>
        <v>BALEARES</v>
      </c>
      <c r="F48" s="42">
        <f t="shared" si="7"/>
        <v>4671237</v>
      </c>
      <c r="G48" s="42">
        <f t="shared" si="8"/>
        <v>4351381</v>
      </c>
    </row>
    <row r="49" spans="1:7" x14ac:dyDescent="0.25">
      <c r="A49" s="42" t="str">
        <f t="shared" si="3"/>
        <v>CEUTA</v>
      </c>
      <c r="B49" s="41">
        <f t="shared" si="4"/>
        <v>668482</v>
      </c>
      <c r="C49" s="41">
        <f t="shared" si="5"/>
        <v>578193</v>
      </c>
      <c r="D49" s="41">
        <f t="shared" si="6"/>
        <v>25</v>
      </c>
      <c r="E49" s="42" t="str">
        <f t="shared" si="2"/>
        <v>A CORUÑA</v>
      </c>
      <c r="F49" s="42">
        <f t="shared" si="7"/>
        <v>4523594</v>
      </c>
      <c r="G49" s="42">
        <f t="shared" si="8"/>
        <v>4660961</v>
      </c>
    </row>
    <row r="50" spans="1:7" x14ac:dyDescent="0.25">
      <c r="A50" s="42" t="str">
        <f t="shared" si="3"/>
        <v>FERROL-SAN CIBRAO</v>
      </c>
      <c r="B50" s="41">
        <f t="shared" si="4"/>
        <v>3180470</v>
      </c>
      <c r="C50" s="41">
        <f t="shared" si="5"/>
        <v>3092612</v>
      </c>
      <c r="D50" s="41">
        <f t="shared" si="6"/>
        <v>14</v>
      </c>
      <c r="E50" s="42" t="str">
        <f t="shared" si="2"/>
        <v>CASTELLON</v>
      </c>
      <c r="F50" s="42">
        <f t="shared" si="7"/>
        <v>4406719</v>
      </c>
      <c r="G50" s="42">
        <f t="shared" si="8"/>
        <v>4165102</v>
      </c>
    </row>
    <row r="51" spans="1:7" x14ac:dyDescent="0.25">
      <c r="A51" s="42" t="str">
        <f t="shared" si="3"/>
        <v>GIJON</v>
      </c>
      <c r="B51" s="41">
        <f t="shared" si="4"/>
        <v>6125622</v>
      </c>
      <c r="C51" s="41">
        <f t="shared" si="5"/>
        <v>6940342</v>
      </c>
      <c r="D51" s="41">
        <f t="shared" si="6"/>
        <v>9</v>
      </c>
      <c r="E51" s="42" t="str">
        <f t="shared" si="2"/>
        <v>FERROL-SAN CIBRAO</v>
      </c>
      <c r="F51" s="42">
        <f t="shared" si="7"/>
        <v>3180470</v>
      </c>
      <c r="G51" s="42">
        <f t="shared" si="8"/>
        <v>3092612</v>
      </c>
    </row>
    <row r="52" spans="1:7" x14ac:dyDescent="0.25">
      <c r="A52" s="42" t="str">
        <f t="shared" si="3"/>
        <v>HUELVA</v>
      </c>
      <c r="B52" s="41">
        <f t="shared" si="4"/>
        <v>6218051</v>
      </c>
      <c r="C52" s="41">
        <f t="shared" si="5"/>
        <v>6537035</v>
      </c>
      <c r="D52" s="41">
        <f t="shared" si="6"/>
        <v>8</v>
      </c>
      <c r="E52" s="42" t="str">
        <f t="shared" si="2"/>
        <v>BAHIA DE CADIZ</v>
      </c>
      <c r="F52" s="42">
        <f t="shared" si="7"/>
        <v>2022658</v>
      </c>
      <c r="G52" s="42">
        <f t="shared" si="8"/>
        <v>1915798</v>
      </c>
    </row>
    <row r="53" spans="1:7" x14ac:dyDescent="0.25">
      <c r="A53" s="42" t="str">
        <f t="shared" si="3"/>
        <v>LAS PALMAS</v>
      </c>
      <c r="B53" s="41">
        <f t="shared" si="4"/>
        <v>7459466</v>
      </c>
      <c r="C53" s="41">
        <f t="shared" si="5"/>
        <v>7256011</v>
      </c>
      <c r="D53" s="41">
        <f t="shared" si="6"/>
        <v>6</v>
      </c>
      <c r="E53" s="42" t="str">
        <f t="shared" si="2"/>
        <v>ALMERIA</v>
      </c>
      <c r="F53" s="42">
        <f t="shared" si="7"/>
        <v>2015070</v>
      </c>
      <c r="G53" s="42">
        <f t="shared" si="8"/>
        <v>1948483</v>
      </c>
    </row>
    <row r="54" spans="1:7" x14ac:dyDescent="0.25">
      <c r="A54" s="42" t="str">
        <f t="shared" si="3"/>
        <v>MALAGA</v>
      </c>
      <c r="B54" s="41">
        <f t="shared" si="4"/>
        <v>1969671</v>
      </c>
      <c r="C54" s="41">
        <f t="shared" si="5"/>
        <v>1616364</v>
      </c>
      <c r="D54" s="41">
        <f t="shared" si="6"/>
        <v>17</v>
      </c>
      <c r="E54" s="42" t="str">
        <f t="shared" si="2"/>
        <v>MALAGA</v>
      </c>
      <c r="F54" s="42">
        <f t="shared" si="7"/>
        <v>1969671</v>
      </c>
      <c r="G54" s="42">
        <f t="shared" si="8"/>
        <v>1616364</v>
      </c>
    </row>
    <row r="55" spans="1:7" x14ac:dyDescent="0.25">
      <c r="A55" s="42" t="str">
        <f t="shared" si="3"/>
        <v>MARIN Y RIA DE PONTEVEDRA</v>
      </c>
      <c r="B55" s="41">
        <f t="shared" si="4"/>
        <v>511538</v>
      </c>
      <c r="C55" s="41">
        <f t="shared" si="5"/>
        <v>599135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1773282</v>
      </c>
      <c r="G55" s="42">
        <f t="shared" si="8"/>
        <v>1828993</v>
      </c>
    </row>
    <row r="56" spans="1:7" x14ac:dyDescent="0.25">
      <c r="A56" s="42" t="str">
        <f t="shared" si="3"/>
        <v>MELILLA</v>
      </c>
      <c r="B56" s="41">
        <f t="shared" si="4"/>
        <v>255667</v>
      </c>
      <c r="C56" s="41">
        <f t="shared" si="5"/>
        <v>265667</v>
      </c>
      <c r="D56" s="41">
        <f t="shared" si="6"/>
        <v>28</v>
      </c>
      <c r="E56" s="42" t="str">
        <f t="shared" si="2"/>
        <v>SEVILLA</v>
      </c>
      <c r="F56" s="42">
        <f t="shared" si="9"/>
        <v>1617466</v>
      </c>
      <c r="G56" s="42">
        <f t="shared" si="8"/>
        <v>1716306</v>
      </c>
    </row>
    <row r="57" spans="1:7" x14ac:dyDescent="0.25">
      <c r="A57" s="42" t="str">
        <f t="shared" si="3"/>
        <v>MOTRIL</v>
      </c>
      <c r="B57" s="41">
        <f t="shared" si="4"/>
        <v>884938</v>
      </c>
      <c r="C57" s="41">
        <f t="shared" si="5"/>
        <v>954056</v>
      </c>
      <c r="D57" s="41">
        <f t="shared" si="6"/>
        <v>24</v>
      </c>
      <c r="E57" s="42" t="str">
        <f t="shared" si="2"/>
        <v>AVILES</v>
      </c>
      <c r="F57" s="42">
        <f t="shared" si="9"/>
        <v>1596330</v>
      </c>
      <c r="G57" s="42">
        <f t="shared" si="8"/>
        <v>2071516</v>
      </c>
    </row>
    <row r="58" spans="1:7" x14ac:dyDescent="0.25">
      <c r="A58" s="42" t="str">
        <f t="shared" si="3"/>
        <v>PASAIA</v>
      </c>
      <c r="B58" s="41">
        <f t="shared" si="4"/>
        <v>1538415</v>
      </c>
      <c r="C58" s="41">
        <f t="shared" si="5"/>
        <v>1851153</v>
      </c>
      <c r="D58" s="41">
        <f t="shared" si="6"/>
        <v>22</v>
      </c>
      <c r="E58" s="42" t="str">
        <f t="shared" si="2"/>
        <v>VIGO</v>
      </c>
      <c r="F58" s="42">
        <f t="shared" si="9"/>
        <v>1543535</v>
      </c>
      <c r="G58" s="42">
        <f t="shared" si="8"/>
        <v>1458643</v>
      </c>
    </row>
    <row r="59" spans="1:7" x14ac:dyDescent="0.25">
      <c r="A59" s="42" t="str">
        <f t="shared" si="3"/>
        <v>SANTA CRUZ DE TENERIFE</v>
      </c>
      <c r="B59" s="41">
        <f t="shared" si="4"/>
        <v>5993961</v>
      </c>
      <c r="C59" s="41">
        <f t="shared" si="5"/>
        <v>6142675</v>
      </c>
      <c r="D59" s="41">
        <f t="shared" si="6"/>
        <v>10</v>
      </c>
      <c r="E59" s="42" t="str">
        <f t="shared" si="2"/>
        <v>PASAIA</v>
      </c>
      <c r="F59" s="42">
        <f t="shared" si="9"/>
        <v>1538415</v>
      </c>
      <c r="G59" s="42">
        <f t="shared" si="8"/>
        <v>1851153</v>
      </c>
    </row>
    <row r="60" spans="1:7" x14ac:dyDescent="0.25">
      <c r="A60" s="42" t="str">
        <f t="shared" si="3"/>
        <v>SANTANDER</v>
      </c>
      <c r="B60" s="41">
        <f t="shared" si="4"/>
        <v>1773282</v>
      </c>
      <c r="C60" s="41">
        <f t="shared" si="5"/>
        <v>1828993</v>
      </c>
      <c r="D60" s="41">
        <f t="shared" si="6"/>
        <v>18</v>
      </c>
      <c r="E60" s="42" t="str">
        <f t="shared" si="2"/>
        <v>ALICANTE</v>
      </c>
      <c r="F60" s="42">
        <f t="shared" si="9"/>
        <v>1531317</v>
      </c>
      <c r="G60" s="42">
        <f t="shared" si="8"/>
        <v>1240331</v>
      </c>
    </row>
    <row r="61" spans="1:7" x14ac:dyDescent="0.25">
      <c r="A61" s="42" t="str">
        <f t="shared" si="3"/>
        <v>SEVILLA</v>
      </c>
      <c r="B61" s="41">
        <f t="shared" si="4"/>
        <v>1617466</v>
      </c>
      <c r="C61" s="41">
        <f t="shared" si="5"/>
        <v>1716306</v>
      </c>
      <c r="D61" s="41">
        <f t="shared" si="6"/>
        <v>19</v>
      </c>
      <c r="E61" s="42" t="str">
        <f t="shared" si="2"/>
        <v>MOTRIL</v>
      </c>
      <c r="F61" s="42">
        <f t="shared" si="9"/>
        <v>884938</v>
      </c>
      <c r="G61" s="42">
        <f t="shared" si="8"/>
        <v>954056</v>
      </c>
    </row>
    <row r="62" spans="1:7" x14ac:dyDescent="0.25">
      <c r="A62" s="42" t="str">
        <f t="shared" si="3"/>
        <v>TARRAGONA</v>
      </c>
      <c r="B62" s="41">
        <f t="shared" si="4"/>
        <v>11411896</v>
      </c>
      <c r="C62" s="41">
        <f t="shared" si="5"/>
        <v>10262876</v>
      </c>
      <c r="D62" s="41">
        <f t="shared" si="6"/>
        <v>5</v>
      </c>
      <c r="E62" s="42" t="str">
        <f t="shared" si="2"/>
        <v>CEUTA</v>
      </c>
      <c r="F62" s="42">
        <f t="shared" si="9"/>
        <v>668482</v>
      </c>
      <c r="G62" s="42">
        <f t="shared" si="8"/>
        <v>578193</v>
      </c>
    </row>
    <row r="63" spans="1:7" x14ac:dyDescent="0.25">
      <c r="A63" s="42" t="str">
        <f t="shared" si="3"/>
        <v>VALENCIA</v>
      </c>
      <c r="B63" s="41">
        <f t="shared" si="4"/>
        <v>17128901</v>
      </c>
      <c r="C63" s="41">
        <f t="shared" si="5"/>
        <v>14902345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511538</v>
      </c>
      <c r="G63" s="42">
        <f t="shared" si="8"/>
        <v>599135</v>
      </c>
    </row>
    <row r="64" spans="1:7" x14ac:dyDescent="0.25">
      <c r="A64" s="42" t="str">
        <f t="shared" si="3"/>
        <v>VIGO</v>
      </c>
      <c r="B64" s="41">
        <f t="shared" si="4"/>
        <v>1543535</v>
      </c>
      <c r="C64" s="41">
        <f t="shared" si="5"/>
        <v>1458643</v>
      </c>
      <c r="D64" s="41">
        <f t="shared" si="6"/>
        <v>21</v>
      </c>
      <c r="E64" s="42" t="str">
        <f t="shared" si="2"/>
        <v>VILAGARCIA</v>
      </c>
      <c r="F64" s="42">
        <f t="shared" si="9"/>
        <v>378639</v>
      </c>
      <c r="G64" s="42">
        <f t="shared" si="8"/>
        <v>381331</v>
      </c>
    </row>
    <row r="65" spans="1:7" x14ac:dyDescent="0.25">
      <c r="A65" s="42" t="str">
        <f t="shared" si="3"/>
        <v>VILAGARCIA</v>
      </c>
      <c r="B65" s="41">
        <f t="shared" si="4"/>
        <v>378639</v>
      </c>
      <c r="C65" s="41">
        <f t="shared" si="5"/>
        <v>381331</v>
      </c>
      <c r="D65" s="41">
        <f t="shared" si="6"/>
        <v>27</v>
      </c>
      <c r="E65" s="42" t="str">
        <f t="shared" si="2"/>
        <v>MELILLA</v>
      </c>
      <c r="F65" s="42">
        <f t="shared" si="9"/>
        <v>255667</v>
      </c>
      <c r="G65" s="42">
        <f t="shared" si="8"/>
        <v>265667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4" width="11.5703125" style="47" bestFit="1" customWidth="1"/>
    <col min="5" max="5" width="11.42578125" style="47"/>
    <col min="6" max="6" width="9" style="47" bestFit="1" customWidth="1"/>
    <col min="7" max="7" width="11.5703125" style="47" bestFit="1" customWidth="1"/>
    <col min="8" max="16384" width="11.42578125" style="47"/>
  </cols>
  <sheetData>
    <row r="1" spans="1:12" s="45" customFormat="1" ht="22.5" customHeight="1" x14ac:dyDescent="0.35">
      <c r="F1" s="46" t="s">
        <v>74</v>
      </c>
    </row>
    <row r="2" spans="1:12" s="45" customFormat="1" ht="21" x14ac:dyDescent="0.35"/>
    <row r="5" spans="1:12" x14ac:dyDescent="0.25">
      <c r="A5" s="95" t="s">
        <v>91</v>
      </c>
      <c r="B5" s="93" t="str">
        <f>'Resumen general'!D6</f>
        <v>Mes Abril</v>
      </c>
      <c r="C5" s="94"/>
      <c r="D5" s="93" t="str">
        <f>'Resumen general'!F6</f>
        <v>Acumulado desde Enero</v>
      </c>
      <c r="E5" s="94"/>
      <c r="F5" s="94"/>
      <c r="L5" s="48">
        <f>'Resumen general'!I4</f>
        <v>39246</v>
      </c>
    </row>
    <row r="6" spans="1:12" x14ac:dyDescent="0.25">
      <c r="A6" s="96"/>
      <c r="B6" s="49">
        <f>'Resumen general'!D7</f>
        <v>2006</v>
      </c>
      <c r="C6" s="49">
        <f>'Resumen general'!E7</f>
        <v>2007</v>
      </c>
      <c r="D6" s="49">
        <f>'Resumen general'!F7</f>
        <v>2006</v>
      </c>
      <c r="E6" s="49">
        <f>'Resumen general'!G7</f>
        <v>2007</v>
      </c>
      <c r="F6" s="49" t="s">
        <v>40</v>
      </c>
    </row>
    <row r="7" spans="1:12" x14ac:dyDescent="0.25">
      <c r="A7" s="50" t="s">
        <v>41</v>
      </c>
      <c r="B7" s="51">
        <v>776216</v>
      </c>
      <c r="C7" s="51">
        <v>778809</v>
      </c>
      <c r="D7" s="51">
        <v>2855225</v>
      </c>
      <c r="E7" s="51">
        <v>2805516</v>
      </c>
      <c r="F7" s="52">
        <f>((E7*100)/D7)-100</f>
        <v>-1.7409836352651666</v>
      </c>
      <c r="G7" s="53"/>
      <c r="H7" s="53"/>
      <c r="I7" s="53"/>
    </row>
    <row r="8" spans="1:12" x14ac:dyDescent="0.25">
      <c r="A8" s="54" t="s">
        <v>42</v>
      </c>
      <c r="B8" s="55">
        <v>19491</v>
      </c>
      <c r="C8" s="55">
        <v>16288</v>
      </c>
      <c r="D8" s="55">
        <v>59473</v>
      </c>
      <c r="E8" s="55">
        <v>70057</v>
      </c>
      <c r="F8" s="56">
        <f t="shared" ref="F8:F35" si="0">((E8*100)/D8)-100</f>
        <v>17.796310931010709</v>
      </c>
      <c r="G8" s="53"/>
      <c r="H8" s="53"/>
      <c r="I8" s="53"/>
    </row>
    <row r="9" spans="1:12" x14ac:dyDescent="0.25">
      <c r="A9" s="50" t="s">
        <v>43</v>
      </c>
      <c r="B9" s="51">
        <v>1048</v>
      </c>
      <c r="C9" s="51">
        <v>0</v>
      </c>
      <c r="D9" s="51">
        <v>1048</v>
      </c>
      <c r="E9" s="51">
        <v>3146</v>
      </c>
      <c r="F9" s="52">
        <f t="shared" si="0"/>
        <v>200.19083969465646</v>
      </c>
      <c r="G9" s="53"/>
      <c r="H9" s="53"/>
      <c r="I9" s="53"/>
    </row>
    <row r="10" spans="1:12" x14ac:dyDescent="0.25">
      <c r="A10" s="54" t="s">
        <v>44</v>
      </c>
      <c r="B10" s="55">
        <v>72699</v>
      </c>
      <c r="C10" s="55">
        <v>61322</v>
      </c>
      <c r="D10" s="55">
        <v>264856</v>
      </c>
      <c r="E10" s="55">
        <v>243907</v>
      </c>
      <c r="F10" s="56">
        <f t="shared" si="0"/>
        <v>-7.9095810553659334</v>
      </c>
      <c r="G10" s="53"/>
      <c r="H10" s="53"/>
      <c r="I10" s="53"/>
    </row>
    <row r="11" spans="1:12" x14ac:dyDescent="0.25">
      <c r="A11" s="50" t="s">
        <v>45</v>
      </c>
      <c r="B11" s="51">
        <v>1823685</v>
      </c>
      <c r="C11" s="51">
        <v>1456891</v>
      </c>
      <c r="D11" s="51">
        <v>6861624</v>
      </c>
      <c r="E11" s="51">
        <v>6149289</v>
      </c>
      <c r="F11" s="52">
        <f t="shared" si="0"/>
        <v>-10.381434482565638</v>
      </c>
      <c r="G11" s="53"/>
      <c r="H11" s="53"/>
      <c r="I11" s="53"/>
    </row>
    <row r="12" spans="1:12" x14ac:dyDescent="0.25">
      <c r="A12" s="54" t="s">
        <v>46</v>
      </c>
      <c r="B12" s="55">
        <v>4993</v>
      </c>
      <c r="C12" s="55">
        <v>3520</v>
      </c>
      <c r="D12" s="55">
        <v>19854</v>
      </c>
      <c r="E12" s="55">
        <v>26173</v>
      </c>
      <c r="F12" s="56">
        <f t="shared" si="0"/>
        <v>31.827339578926171</v>
      </c>
      <c r="G12" s="53"/>
      <c r="H12" s="53"/>
      <c r="I12" s="53"/>
    </row>
    <row r="13" spans="1:12" x14ac:dyDescent="0.25">
      <c r="A13" s="50" t="s">
        <v>47</v>
      </c>
      <c r="B13" s="51">
        <v>152875</v>
      </c>
      <c r="C13" s="51">
        <v>183254</v>
      </c>
      <c r="D13" s="51">
        <v>605077</v>
      </c>
      <c r="E13" s="51">
        <v>594643</v>
      </c>
      <c r="F13" s="52">
        <f t="shared" si="0"/>
        <v>-1.7244086289844063</v>
      </c>
      <c r="G13" s="53"/>
      <c r="H13" s="53"/>
      <c r="I13" s="53"/>
    </row>
    <row r="14" spans="1:12" x14ac:dyDescent="0.25">
      <c r="A14" s="54" t="s">
        <v>48</v>
      </c>
      <c r="B14" s="55">
        <v>877134</v>
      </c>
      <c r="C14" s="55">
        <v>858531</v>
      </c>
      <c r="D14" s="55">
        <v>3803458</v>
      </c>
      <c r="E14" s="55">
        <v>3481201</v>
      </c>
      <c r="F14" s="56">
        <f t="shared" si="0"/>
        <v>-8.4727371775894511</v>
      </c>
      <c r="G14" s="53"/>
      <c r="H14" s="53"/>
      <c r="I14" s="53"/>
    </row>
    <row r="15" spans="1:12" x14ac:dyDescent="0.25">
      <c r="A15" s="50" t="s">
        <v>49</v>
      </c>
      <c r="B15" s="51">
        <v>1711279</v>
      </c>
      <c r="C15" s="51">
        <v>1892150</v>
      </c>
      <c r="D15" s="51">
        <v>7192840</v>
      </c>
      <c r="E15" s="51">
        <v>7505068</v>
      </c>
      <c r="F15" s="52">
        <f t="shared" si="0"/>
        <v>4.3408167010527166</v>
      </c>
      <c r="G15" s="53"/>
      <c r="H15" s="53"/>
      <c r="I15" s="53"/>
    </row>
    <row r="16" spans="1:12" x14ac:dyDescent="0.25">
      <c r="A16" s="54" t="s">
        <v>50</v>
      </c>
      <c r="B16" s="55">
        <v>1685586</v>
      </c>
      <c r="C16" s="55">
        <v>1371670</v>
      </c>
      <c r="D16" s="55">
        <v>6936005</v>
      </c>
      <c r="E16" s="55">
        <v>5554286</v>
      </c>
      <c r="F16" s="56">
        <f t="shared" si="0"/>
        <v>-19.920963148094614</v>
      </c>
      <c r="G16" s="53"/>
      <c r="H16" s="53"/>
      <c r="I16" s="53"/>
    </row>
    <row r="17" spans="1:9" x14ac:dyDescent="0.25">
      <c r="A17" s="50" t="s">
        <v>51</v>
      </c>
      <c r="B17" s="51">
        <v>718401</v>
      </c>
      <c r="C17" s="51">
        <v>528043</v>
      </c>
      <c r="D17" s="51">
        <v>2894804</v>
      </c>
      <c r="E17" s="51">
        <v>2571497</v>
      </c>
      <c r="F17" s="52">
        <f t="shared" si="0"/>
        <v>-11.168528162873898</v>
      </c>
      <c r="G17" s="53"/>
      <c r="H17" s="53"/>
      <c r="I17" s="53"/>
    </row>
    <row r="18" spans="1:9" x14ac:dyDescent="0.25">
      <c r="A18" s="54" t="s">
        <v>52</v>
      </c>
      <c r="B18" s="55">
        <v>108503</v>
      </c>
      <c r="C18" s="55">
        <v>115143</v>
      </c>
      <c r="D18" s="55">
        <v>280198</v>
      </c>
      <c r="E18" s="55">
        <v>334011</v>
      </c>
      <c r="F18" s="56">
        <f t="shared" si="0"/>
        <v>19.205347647021028</v>
      </c>
      <c r="G18" s="53"/>
      <c r="H18" s="53"/>
      <c r="I18" s="53"/>
    </row>
    <row r="19" spans="1:9" x14ac:dyDescent="0.25">
      <c r="A19" s="50" t="s">
        <v>53</v>
      </c>
      <c r="B19" s="51">
        <v>71397</v>
      </c>
      <c r="C19" s="51">
        <v>109618</v>
      </c>
      <c r="D19" s="51">
        <v>286377</v>
      </c>
      <c r="E19" s="51">
        <v>285539</v>
      </c>
      <c r="F19" s="52">
        <f t="shared" si="0"/>
        <v>-0.29262126497589236</v>
      </c>
      <c r="G19" s="53"/>
      <c r="H19" s="53"/>
      <c r="I19" s="53"/>
    </row>
    <row r="20" spans="1:9" x14ac:dyDescent="0.25">
      <c r="A20" s="54" t="s">
        <v>54</v>
      </c>
      <c r="B20" s="55">
        <v>113064</v>
      </c>
      <c r="C20" s="55">
        <v>120191</v>
      </c>
      <c r="D20" s="55">
        <v>518579</v>
      </c>
      <c r="E20" s="55">
        <v>511199</v>
      </c>
      <c r="F20" s="56">
        <f t="shared" si="0"/>
        <v>-1.4231197175357977</v>
      </c>
      <c r="G20" s="53"/>
      <c r="H20" s="53"/>
      <c r="I20" s="53"/>
    </row>
    <row r="21" spans="1:9" x14ac:dyDescent="0.25">
      <c r="A21" s="50" t="s">
        <v>55</v>
      </c>
      <c r="B21" s="51">
        <v>970019</v>
      </c>
      <c r="C21" s="51">
        <v>1149063</v>
      </c>
      <c r="D21" s="51">
        <v>4038634</v>
      </c>
      <c r="E21" s="51">
        <v>4136678</v>
      </c>
      <c r="F21" s="52">
        <f t="shared" si="0"/>
        <v>2.4276525181534083</v>
      </c>
      <c r="G21" s="53"/>
      <c r="H21" s="53"/>
      <c r="I21" s="53"/>
    </row>
    <row r="22" spans="1:9" x14ac:dyDescent="0.25">
      <c r="A22" s="54" t="s">
        <v>56</v>
      </c>
      <c r="B22" s="55">
        <v>354563</v>
      </c>
      <c r="C22" s="55">
        <v>324410</v>
      </c>
      <c r="D22" s="55">
        <v>1440561</v>
      </c>
      <c r="E22" s="55">
        <v>1416143</v>
      </c>
      <c r="F22" s="56">
        <f t="shared" si="0"/>
        <v>-1.6950340874145553</v>
      </c>
      <c r="G22" s="53"/>
      <c r="H22" s="53"/>
      <c r="I22" s="53"/>
    </row>
    <row r="23" spans="1:9" x14ac:dyDescent="0.25">
      <c r="A23" s="50" t="s">
        <v>57</v>
      </c>
      <c r="B23" s="51">
        <v>2111</v>
      </c>
      <c r="C23" s="51">
        <v>4937</v>
      </c>
      <c r="D23" s="51">
        <v>20710</v>
      </c>
      <c r="E23" s="51">
        <v>25408</v>
      </c>
      <c r="F23" s="52">
        <f t="shared" si="0"/>
        <v>22.684693384838241</v>
      </c>
      <c r="G23" s="53"/>
      <c r="H23" s="53"/>
      <c r="I23" s="53"/>
    </row>
    <row r="24" spans="1:9" x14ac:dyDescent="0.25">
      <c r="A24" s="54" t="s">
        <v>58</v>
      </c>
      <c r="B24" s="55">
        <v>8</v>
      </c>
      <c r="C24" s="55">
        <v>0</v>
      </c>
      <c r="D24" s="55">
        <v>8</v>
      </c>
      <c r="E24" s="55">
        <v>10</v>
      </c>
      <c r="F24" s="57">
        <f t="shared" si="0"/>
        <v>25</v>
      </c>
      <c r="G24" s="53"/>
      <c r="H24" s="53"/>
      <c r="I24" s="53"/>
    </row>
    <row r="25" spans="1:9" x14ac:dyDescent="0.25">
      <c r="A25" s="50" t="s">
        <v>59</v>
      </c>
      <c r="B25" s="51">
        <v>8826</v>
      </c>
      <c r="C25" s="51">
        <v>7265</v>
      </c>
      <c r="D25" s="51">
        <v>26006</v>
      </c>
      <c r="E25" s="51">
        <v>24503</v>
      </c>
      <c r="F25" s="52">
        <f t="shared" si="0"/>
        <v>-5.779435514881186</v>
      </c>
      <c r="G25" s="53"/>
      <c r="H25" s="53"/>
      <c r="I25" s="53"/>
    </row>
    <row r="26" spans="1:9" x14ac:dyDescent="0.25">
      <c r="A26" s="54" t="s">
        <v>60</v>
      </c>
      <c r="B26" s="55">
        <v>130119</v>
      </c>
      <c r="C26" s="55">
        <v>128139</v>
      </c>
      <c r="D26" s="55">
        <v>479238</v>
      </c>
      <c r="E26" s="55">
        <v>480548</v>
      </c>
      <c r="F26" s="56">
        <f t="shared" si="0"/>
        <v>0.27335061076125555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8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741673</v>
      </c>
      <c r="C28" s="55">
        <v>867211</v>
      </c>
      <c r="D28" s="55">
        <v>3155210</v>
      </c>
      <c r="E28" s="55">
        <v>3022728</v>
      </c>
      <c r="F28" s="56">
        <f t="shared" si="0"/>
        <v>-4.1988330412238781</v>
      </c>
      <c r="G28" s="53"/>
      <c r="H28" s="53"/>
      <c r="I28" s="53"/>
    </row>
    <row r="29" spans="1:9" x14ac:dyDescent="0.25">
      <c r="A29" s="50" t="s">
        <v>63</v>
      </c>
      <c r="B29" s="51">
        <v>25065</v>
      </c>
      <c r="C29" s="51">
        <v>30231</v>
      </c>
      <c r="D29" s="51">
        <v>121111</v>
      </c>
      <c r="E29" s="51">
        <v>156384</v>
      </c>
      <c r="F29" s="52">
        <f t="shared" si="0"/>
        <v>29.124522132589107</v>
      </c>
      <c r="G29" s="53"/>
      <c r="H29" s="53"/>
      <c r="I29" s="53"/>
    </row>
    <row r="30" spans="1:9" x14ac:dyDescent="0.25">
      <c r="A30" s="54" t="s">
        <v>64</v>
      </c>
      <c r="B30" s="55">
        <v>39155</v>
      </c>
      <c r="C30" s="55">
        <v>22980</v>
      </c>
      <c r="D30" s="55">
        <v>152585</v>
      </c>
      <c r="E30" s="55">
        <v>125786</v>
      </c>
      <c r="F30" s="56">
        <f t="shared" si="0"/>
        <v>-17.563325359635613</v>
      </c>
      <c r="G30" s="53"/>
      <c r="H30" s="53"/>
      <c r="I30" s="53"/>
    </row>
    <row r="31" spans="1:9" x14ac:dyDescent="0.25">
      <c r="A31" s="50" t="s">
        <v>65</v>
      </c>
      <c r="B31" s="51">
        <v>1554137</v>
      </c>
      <c r="C31" s="51">
        <v>1654477</v>
      </c>
      <c r="D31" s="51">
        <v>6152885</v>
      </c>
      <c r="E31" s="51">
        <v>6785692</v>
      </c>
      <c r="F31" s="52">
        <f t="shared" si="0"/>
        <v>10.284720094719788</v>
      </c>
      <c r="G31" s="53"/>
      <c r="H31" s="53"/>
      <c r="I31" s="53"/>
    </row>
    <row r="32" spans="1:9" x14ac:dyDescent="0.25">
      <c r="A32" s="54" t="s">
        <v>66</v>
      </c>
      <c r="B32" s="55">
        <v>377835</v>
      </c>
      <c r="C32" s="55">
        <v>453864</v>
      </c>
      <c r="D32" s="55">
        <v>984215</v>
      </c>
      <c r="E32" s="55">
        <v>1696457</v>
      </c>
      <c r="F32" s="56">
        <f t="shared" si="0"/>
        <v>72.36650528593853</v>
      </c>
      <c r="G32" s="53"/>
      <c r="H32" s="53"/>
      <c r="I32" s="53"/>
    </row>
    <row r="33" spans="1:9" x14ac:dyDescent="0.25">
      <c r="A33" s="50" t="s">
        <v>67</v>
      </c>
      <c r="B33" s="51">
        <v>6578</v>
      </c>
      <c r="C33" s="51">
        <v>7395</v>
      </c>
      <c r="D33" s="51">
        <v>33421</v>
      </c>
      <c r="E33" s="51">
        <v>27950</v>
      </c>
      <c r="F33" s="52">
        <f t="shared" si="0"/>
        <v>-16.369947039286671</v>
      </c>
      <c r="G33" s="53"/>
      <c r="H33" s="53"/>
      <c r="I33" s="53"/>
    </row>
    <row r="34" spans="1:9" x14ac:dyDescent="0.25">
      <c r="A34" s="54" t="s">
        <v>68</v>
      </c>
      <c r="B34" s="55">
        <v>27546</v>
      </c>
      <c r="C34" s="55">
        <v>52172</v>
      </c>
      <c r="D34" s="55">
        <v>117976</v>
      </c>
      <c r="E34" s="55">
        <v>148618</v>
      </c>
      <c r="F34" s="56">
        <f t="shared" si="0"/>
        <v>25.973079270360074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12374006</v>
      </c>
      <c r="C35" s="60">
        <f t="shared" ref="C35:E35" si="1">SUM(C7:C34)</f>
        <v>12197574</v>
      </c>
      <c r="D35" s="60">
        <f t="shared" si="1"/>
        <v>49301978</v>
      </c>
      <c r="E35" s="60">
        <f t="shared" si="1"/>
        <v>48182437</v>
      </c>
      <c r="F35" s="61">
        <f t="shared" si="0"/>
        <v>-2.2707831316625828</v>
      </c>
      <c r="G35" s="53"/>
      <c r="H35" s="53"/>
      <c r="I35" s="53"/>
    </row>
    <row r="37" spans="1:9" x14ac:dyDescent="0.25">
      <c r="A37" s="62"/>
      <c r="B37" s="62">
        <f>E6</f>
        <v>2007</v>
      </c>
      <c r="C37" s="62">
        <f>D6</f>
        <v>2006</v>
      </c>
      <c r="D37" s="62"/>
      <c r="E37" s="62"/>
      <c r="F37" s="62">
        <f>B37</f>
        <v>2007</v>
      </c>
      <c r="G37" s="62">
        <f>C37</f>
        <v>2006</v>
      </c>
    </row>
    <row r="38" spans="1:9" x14ac:dyDescent="0.25">
      <c r="A38" s="62" t="str">
        <f>A7</f>
        <v>A CORUÑA</v>
      </c>
      <c r="B38" s="63">
        <f>E7</f>
        <v>2805516</v>
      </c>
      <c r="C38" s="63">
        <f>D7</f>
        <v>2855225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BILBAO</v>
      </c>
      <c r="F38" s="62">
        <f>LOOKUP(E38,$A$38:$A$65,$B$38:$B$65)</f>
        <v>7505068</v>
      </c>
      <c r="G38" s="62">
        <f>LOOKUP(E38,$A$38:$A$65,$C$38:$C$65)</f>
        <v>7192840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70057</v>
      </c>
      <c r="C39" s="63">
        <f t="shared" ref="C39:C65" si="5">D8</f>
        <v>59473</v>
      </c>
      <c r="D39" s="63">
        <f t="shared" ref="D39:D65" si="6">_xlfn.RANK.EQ(B39,$B$38:$B$65)+COUNTIF($B$38:$B$65,B39)-1</f>
        <v>21</v>
      </c>
      <c r="E39" s="62" t="str">
        <f t="shared" si="2"/>
        <v>TARRAGONA</v>
      </c>
      <c r="F39" s="62">
        <f t="shared" ref="F39:F54" si="7">LOOKUP(E39,$A$38:$A$65,$B$38:$B$65)</f>
        <v>6785692</v>
      </c>
      <c r="G39" s="62">
        <f t="shared" ref="G39:G65" si="8">LOOKUP(E39,$A$38:$A$65,$C$38:$C$65)</f>
        <v>6152885</v>
      </c>
    </row>
    <row r="40" spans="1:9" x14ac:dyDescent="0.25">
      <c r="A40" s="62" t="str">
        <f t="shared" si="3"/>
        <v>ALMERIA</v>
      </c>
      <c r="B40" s="63">
        <f t="shared" si="4"/>
        <v>3146</v>
      </c>
      <c r="C40" s="63">
        <f t="shared" si="5"/>
        <v>1048</v>
      </c>
      <c r="D40" s="63">
        <f t="shared" si="6"/>
        <v>26</v>
      </c>
      <c r="E40" s="62" t="str">
        <f t="shared" si="2"/>
        <v>BAHIA DE ALGECIRAS</v>
      </c>
      <c r="F40" s="62">
        <f t="shared" si="7"/>
        <v>6149289</v>
      </c>
      <c r="G40" s="62">
        <f t="shared" si="8"/>
        <v>6861624</v>
      </c>
    </row>
    <row r="41" spans="1:9" x14ac:dyDescent="0.25">
      <c r="A41" s="62" t="str">
        <f t="shared" si="3"/>
        <v>AVILES</v>
      </c>
      <c r="B41" s="63">
        <f t="shared" si="4"/>
        <v>243907</v>
      </c>
      <c r="C41" s="63">
        <f t="shared" si="5"/>
        <v>264856</v>
      </c>
      <c r="D41" s="63">
        <f t="shared" si="6"/>
        <v>17</v>
      </c>
      <c r="E41" s="62" t="str">
        <f t="shared" si="2"/>
        <v>CARTAGENA</v>
      </c>
      <c r="F41" s="62">
        <f t="shared" si="7"/>
        <v>5554286</v>
      </c>
      <c r="G41" s="62">
        <f t="shared" si="8"/>
        <v>6936005</v>
      </c>
    </row>
    <row r="42" spans="1:9" x14ac:dyDescent="0.25">
      <c r="A42" s="62" t="str">
        <f t="shared" si="3"/>
        <v>BAHIA DE ALGECIRAS</v>
      </c>
      <c r="B42" s="63">
        <f t="shared" si="4"/>
        <v>6149289</v>
      </c>
      <c r="C42" s="63">
        <f t="shared" si="5"/>
        <v>6861624</v>
      </c>
      <c r="D42" s="63">
        <f t="shared" si="6"/>
        <v>3</v>
      </c>
      <c r="E42" s="62" t="str">
        <f t="shared" si="2"/>
        <v>HUELVA</v>
      </c>
      <c r="F42" s="62">
        <f t="shared" si="7"/>
        <v>4136678</v>
      </c>
      <c r="G42" s="62">
        <f t="shared" si="8"/>
        <v>4038634</v>
      </c>
    </row>
    <row r="43" spans="1:9" x14ac:dyDescent="0.25">
      <c r="A43" s="62" t="str">
        <f t="shared" si="3"/>
        <v>BAHIA DE CADIZ</v>
      </c>
      <c r="B43" s="63">
        <f t="shared" si="4"/>
        <v>26173</v>
      </c>
      <c r="C43" s="63">
        <f t="shared" si="5"/>
        <v>19854</v>
      </c>
      <c r="D43" s="63">
        <f t="shared" si="6"/>
        <v>23</v>
      </c>
      <c r="E43" s="62" t="str">
        <f t="shared" si="2"/>
        <v>BARCELONA</v>
      </c>
      <c r="F43" s="62">
        <f t="shared" si="7"/>
        <v>3481201</v>
      </c>
      <c r="G43" s="62">
        <f t="shared" si="8"/>
        <v>3803458</v>
      </c>
    </row>
    <row r="44" spans="1:9" x14ac:dyDescent="0.25">
      <c r="A44" s="62" t="str">
        <f t="shared" si="3"/>
        <v>BALEARES</v>
      </c>
      <c r="B44" s="63">
        <f t="shared" si="4"/>
        <v>594643</v>
      </c>
      <c r="C44" s="63">
        <f t="shared" si="5"/>
        <v>605077</v>
      </c>
      <c r="D44" s="63">
        <f t="shared" si="6"/>
        <v>12</v>
      </c>
      <c r="E44" s="62" t="str">
        <f t="shared" si="2"/>
        <v>SANTA CRUZ DE TENERIFE</v>
      </c>
      <c r="F44" s="62">
        <f t="shared" si="7"/>
        <v>3022728</v>
      </c>
      <c r="G44" s="62">
        <f t="shared" si="8"/>
        <v>3155210</v>
      </c>
    </row>
    <row r="45" spans="1:9" x14ac:dyDescent="0.25">
      <c r="A45" s="62" t="str">
        <f t="shared" si="3"/>
        <v>BARCELONA</v>
      </c>
      <c r="B45" s="63">
        <f t="shared" si="4"/>
        <v>3481201</v>
      </c>
      <c r="C45" s="63">
        <f t="shared" si="5"/>
        <v>3803458</v>
      </c>
      <c r="D45" s="63">
        <f t="shared" si="6"/>
        <v>6</v>
      </c>
      <c r="E45" s="62" t="str">
        <f t="shared" si="2"/>
        <v>A CORUÑA</v>
      </c>
      <c r="F45" s="62">
        <f t="shared" si="7"/>
        <v>2805516</v>
      </c>
      <c r="G45" s="62">
        <f t="shared" si="8"/>
        <v>2855225</v>
      </c>
    </row>
    <row r="46" spans="1:9" x14ac:dyDescent="0.25">
      <c r="A46" s="62" t="str">
        <f t="shared" si="3"/>
        <v>BILBAO</v>
      </c>
      <c r="B46" s="63">
        <f t="shared" si="4"/>
        <v>7505068</v>
      </c>
      <c r="C46" s="63">
        <f t="shared" si="5"/>
        <v>7192840</v>
      </c>
      <c r="D46" s="63">
        <f t="shared" si="6"/>
        <v>1</v>
      </c>
      <c r="E46" s="62" t="str">
        <f t="shared" si="2"/>
        <v>CASTELLON</v>
      </c>
      <c r="F46" s="62">
        <f t="shared" si="7"/>
        <v>2571497</v>
      </c>
      <c r="G46" s="62">
        <f t="shared" si="8"/>
        <v>2894804</v>
      </c>
    </row>
    <row r="47" spans="1:9" x14ac:dyDescent="0.25">
      <c r="A47" s="62" t="str">
        <f t="shared" si="3"/>
        <v>CARTAGENA</v>
      </c>
      <c r="B47" s="63">
        <f t="shared" si="4"/>
        <v>5554286</v>
      </c>
      <c r="C47" s="63">
        <f t="shared" si="5"/>
        <v>6936005</v>
      </c>
      <c r="D47" s="63">
        <f t="shared" si="6"/>
        <v>4</v>
      </c>
      <c r="E47" s="62" t="str">
        <f t="shared" si="2"/>
        <v>VALENCIA</v>
      </c>
      <c r="F47" s="62">
        <f t="shared" si="7"/>
        <v>1696457</v>
      </c>
      <c r="G47" s="62">
        <f t="shared" si="8"/>
        <v>984215</v>
      </c>
    </row>
    <row r="48" spans="1:9" x14ac:dyDescent="0.25">
      <c r="A48" s="62" t="str">
        <f t="shared" si="3"/>
        <v>CASTELLON</v>
      </c>
      <c r="B48" s="63">
        <f t="shared" si="4"/>
        <v>2571497</v>
      </c>
      <c r="C48" s="63">
        <f t="shared" si="5"/>
        <v>2894804</v>
      </c>
      <c r="D48" s="63">
        <f t="shared" si="6"/>
        <v>9</v>
      </c>
      <c r="E48" s="62" t="str">
        <f t="shared" si="2"/>
        <v>LAS PALMAS</v>
      </c>
      <c r="F48" s="62">
        <f t="shared" si="7"/>
        <v>1416143</v>
      </c>
      <c r="G48" s="62">
        <f t="shared" si="8"/>
        <v>1440561</v>
      </c>
    </row>
    <row r="49" spans="1:7" x14ac:dyDescent="0.25">
      <c r="A49" s="62" t="str">
        <f t="shared" si="3"/>
        <v>CEUTA</v>
      </c>
      <c r="B49" s="63">
        <f t="shared" si="4"/>
        <v>334011</v>
      </c>
      <c r="C49" s="63">
        <f t="shared" si="5"/>
        <v>280198</v>
      </c>
      <c r="D49" s="63">
        <f t="shared" si="6"/>
        <v>15</v>
      </c>
      <c r="E49" s="62" t="str">
        <f t="shared" si="2"/>
        <v>BALEARES</v>
      </c>
      <c r="F49" s="62">
        <f t="shared" si="7"/>
        <v>594643</v>
      </c>
      <c r="G49" s="62">
        <f t="shared" si="8"/>
        <v>605077</v>
      </c>
    </row>
    <row r="50" spans="1:7" x14ac:dyDescent="0.25">
      <c r="A50" s="62" t="str">
        <f t="shared" si="3"/>
        <v>FERROL-SAN CIBRAO</v>
      </c>
      <c r="B50" s="63">
        <f t="shared" si="4"/>
        <v>285539</v>
      </c>
      <c r="C50" s="63">
        <f t="shared" si="5"/>
        <v>286377</v>
      </c>
      <c r="D50" s="63">
        <f t="shared" si="6"/>
        <v>16</v>
      </c>
      <c r="E50" s="62" t="str">
        <f t="shared" si="2"/>
        <v>GIJON</v>
      </c>
      <c r="F50" s="62">
        <f t="shared" si="7"/>
        <v>511199</v>
      </c>
      <c r="G50" s="62">
        <f t="shared" si="8"/>
        <v>518579</v>
      </c>
    </row>
    <row r="51" spans="1:7" x14ac:dyDescent="0.25">
      <c r="A51" s="62" t="str">
        <f t="shared" si="3"/>
        <v>GIJON</v>
      </c>
      <c r="B51" s="63">
        <f t="shared" si="4"/>
        <v>511199</v>
      </c>
      <c r="C51" s="63">
        <f t="shared" si="5"/>
        <v>518579</v>
      </c>
      <c r="D51" s="63">
        <f t="shared" si="6"/>
        <v>13</v>
      </c>
      <c r="E51" s="62" t="str">
        <f t="shared" si="2"/>
        <v>MOTRIL</v>
      </c>
      <c r="F51" s="62">
        <f t="shared" si="7"/>
        <v>480548</v>
      </c>
      <c r="G51" s="62">
        <f t="shared" si="8"/>
        <v>479238</v>
      </c>
    </row>
    <row r="52" spans="1:7" x14ac:dyDescent="0.25">
      <c r="A52" s="62" t="str">
        <f t="shared" si="3"/>
        <v>HUELVA</v>
      </c>
      <c r="B52" s="63">
        <f t="shared" si="4"/>
        <v>4136678</v>
      </c>
      <c r="C52" s="63">
        <f t="shared" si="5"/>
        <v>4038634</v>
      </c>
      <c r="D52" s="63">
        <f t="shared" si="6"/>
        <v>5</v>
      </c>
      <c r="E52" s="62" t="str">
        <f t="shared" si="2"/>
        <v>CEUTA</v>
      </c>
      <c r="F52" s="62">
        <f t="shared" si="7"/>
        <v>334011</v>
      </c>
      <c r="G52" s="62">
        <f t="shared" si="8"/>
        <v>280198</v>
      </c>
    </row>
    <row r="53" spans="1:7" x14ac:dyDescent="0.25">
      <c r="A53" s="62" t="str">
        <f t="shared" si="3"/>
        <v>LAS PALMAS</v>
      </c>
      <c r="B53" s="63">
        <f t="shared" si="4"/>
        <v>1416143</v>
      </c>
      <c r="C53" s="63">
        <f t="shared" si="5"/>
        <v>1440561</v>
      </c>
      <c r="D53" s="63">
        <f t="shared" si="6"/>
        <v>11</v>
      </c>
      <c r="E53" s="62" t="str">
        <f t="shared" si="2"/>
        <v>FERROL-SAN CIBRAO</v>
      </c>
      <c r="F53" s="62">
        <f t="shared" si="7"/>
        <v>285539</v>
      </c>
      <c r="G53" s="62">
        <f t="shared" si="8"/>
        <v>286377</v>
      </c>
    </row>
    <row r="54" spans="1:7" x14ac:dyDescent="0.25">
      <c r="A54" s="62" t="str">
        <f t="shared" si="3"/>
        <v>MALAGA</v>
      </c>
      <c r="B54" s="63">
        <f t="shared" si="4"/>
        <v>25408</v>
      </c>
      <c r="C54" s="63">
        <f t="shared" si="5"/>
        <v>20710</v>
      </c>
      <c r="D54" s="63">
        <f t="shared" si="6"/>
        <v>24</v>
      </c>
      <c r="E54" s="62" t="str">
        <f t="shared" si="2"/>
        <v>AVILES</v>
      </c>
      <c r="F54" s="62">
        <f t="shared" si="7"/>
        <v>243907</v>
      </c>
      <c r="G54" s="62">
        <f t="shared" si="8"/>
        <v>264856</v>
      </c>
    </row>
    <row r="55" spans="1:7" x14ac:dyDescent="0.25">
      <c r="A55" s="62" t="str">
        <f t="shared" si="3"/>
        <v>MARIN Y RIA DE PONTEVEDRA</v>
      </c>
      <c r="B55" s="63">
        <f t="shared" si="4"/>
        <v>10</v>
      </c>
      <c r="C55" s="63">
        <f t="shared" si="5"/>
        <v>8</v>
      </c>
      <c r="D55" s="63">
        <f t="shared" si="6"/>
        <v>27</v>
      </c>
      <c r="E55" s="62" t="str">
        <f t="shared" si="2"/>
        <v>SANTANDER</v>
      </c>
      <c r="F55" s="62">
        <f t="shared" ref="F55:F65" si="9">LOOKUP(E55,$A$38:$A$65,$B$38:$B$65)</f>
        <v>156384</v>
      </c>
      <c r="G55" s="62">
        <f t="shared" si="8"/>
        <v>121111</v>
      </c>
    </row>
    <row r="56" spans="1:7" x14ac:dyDescent="0.25">
      <c r="A56" s="62" t="str">
        <f t="shared" si="3"/>
        <v>MELILLA</v>
      </c>
      <c r="B56" s="63">
        <f t="shared" si="4"/>
        <v>24503</v>
      </c>
      <c r="C56" s="63">
        <f t="shared" si="5"/>
        <v>26006</v>
      </c>
      <c r="D56" s="63">
        <f t="shared" si="6"/>
        <v>25</v>
      </c>
      <c r="E56" s="62" t="str">
        <f t="shared" si="2"/>
        <v>VILAGARCIA</v>
      </c>
      <c r="F56" s="62">
        <f t="shared" si="9"/>
        <v>148618</v>
      </c>
      <c r="G56" s="62">
        <f t="shared" si="8"/>
        <v>117976</v>
      </c>
    </row>
    <row r="57" spans="1:7" x14ac:dyDescent="0.25">
      <c r="A57" s="62" t="str">
        <f t="shared" si="3"/>
        <v>MOTRIL</v>
      </c>
      <c r="B57" s="63">
        <f t="shared" si="4"/>
        <v>480548</v>
      </c>
      <c r="C57" s="63">
        <f t="shared" si="5"/>
        <v>479238</v>
      </c>
      <c r="D57" s="63">
        <f t="shared" si="6"/>
        <v>14</v>
      </c>
      <c r="E57" s="62" t="str">
        <f t="shared" si="2"/>
        <v>SEVILLA</v>
      </c>
      <c r="F57" s="62">
        <f t="shared" si="9"/>
        <v>125786</v>
      </c>
      <c r="G57" s="62">
        <f t="shared" si="8"/>
        <v>152585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ALICANTE</v>
      </c>
      <c r="F58" s="62">
        <f t="shared" si="9"/>
        <v>70057</v>
      </c>
      <c r="G58" s="62">
        <f t="shared" si="8"/>
        <v>59473</v>
      </c>
    </row>
    <row r="59" spans="1:7" x14ac:dyDescent="0.25">
      <c r="A59" s="62" t="str">
        <f t="shared" si="3"/>
        <v>SANTA CRUZ DE TENERIFE</v>
      </c>
      <c r="B59" s="63">
        <f t="shared" si="4"/>
        <v>3022728</v>
      </c>
      <c r="C59" s="63">
        <f t="shared" si="5"/>
        <v>3155210</v>
      </c>
      <c r="D59" s="63">
        <f t="shared" si="6"/>
        <v>7</v>
      </c>
      <c r="E59" s="62" t="str">
        <f t="shared" si="2"/>
        <v>VIGO</v>
      </c>
      <c r="F59" s="62">
        <f t="shared" si="9"/>
        <v>27950</v>
      </c>
      <c r="G59" s="62">
        <f t="shared" si="8"/>
        <v>33421</v>
      </c>
    </row>
    <row r="60" spans="1:7" x14ac:dyDescent="0.25">
      <c r="A60" s="62" t="str">
        <f t="shared" si="3"/>
        <v>SANTANDER</v>
      </c>
      <c r="B60" s="63">
        <f t="shared" si="4"/>
        <v>156384</v>
      </c>
      <c r="C60" s="63">
        <f t="shared" si="5"/>
        <v>121111</v>
      </c>
      <c r="D60" s="63">
        <f t="shared" si="6"/>
        <v>18</v>
      </c>
      <c r="E60" s="62" t="str">
        <f t="shared" si="2"/>
        <v>BAHIA DE CADIZ</v>
      </c>
      <c r="F60" s="62">
        <f t="shared" si="9"/>
        <v>26173</v>
      </c>
      <c r="G60" s="62">
        <f t="shared" si="8"/>
        <v>19854</v>
      </c>
    </row>
    <row r="61" spans="1:7" x14ac:dyDescent="0.25">
      <c r="A61" s="62" t="str">
        <f t="shared" si="3"/>
        <v>SEVILLA</v>
      </c>
      <c r="B61" s="63">
        <f t="shared" si="4"/>
        <v>125786</v>
      </c>
      <c r="C61" s="63">
        <f t="shared" si="5"/>
        <v>152585</v>
      </c>
      <c r="D61" s="63">
        <f t="shared" si="6"/>
        <v>20</v>
      </c>
      <c r="E61" s="62" t="str">
        <f t="shared" si="2"/>
        <v>MALAGA</v>
      </c>
      <c r="F61" s="62">
        <f t="shared" si="9"/>
        <v>25408</v>
      </c>
      <c r="G61" s="62">
        <f t="shared" si="8"/>
        <v>20710</v>
      </c>
    </row>
    <row r="62" spans="1:7" x14ac:dyDescent="0.25">
      <c r="A62" s="62" t="str">
        <f t="shared" si="3"/>
        <v>TARRAGONA</v>
      </c>
      <c r="B62" s="63">
        <f t="shared" si="4"/>
        <v>6785692</v>
      </c>
      <c r="C62" s="63">
        <f t="shared" si="5"/>
        <v>6152885</v>
      </c>
      <c r="D62" s="63">
        <f t="shared" si="6"/>
        <v>2</v>
      </c>
      <c r="E62" s="62" t="str">
        <f t="shared" si="2"/>
        <v>MELILLA</v>
      </c>
      <c r="F62" s="62">
        <f t="shared" si="9"/>
        <v>24503</v>
      </c>
      <c r="G62" s="62">
        <f t="shared" si="8"/>
        <v>26006</v>
      </c>
    </row>
    <row r="63" spans="1:7" x14ac:dyDescent="0.25">
      <c r="A63" s="62" t="str">
        <f t="shared" si="3"/>
        <v>VALENCIA</v>
      </c>
      <c r="B63" s="63">
        <f t="shared" si="4"/>
        <v>1696457</v>
      </c>
      <c r="C63" s="63">
        <f t="shared" si="5"/>
        <v>984215</v>
      </c>
      <c r="D63" s="63">
        <f t="shared" si="6"/>
        <v>10</v>
      </c>
      <c r="E63" s="62" t="str">
        <f t="shared" si="2"/>
        <v>ALMERIA</v>
      </c>
      <c r="F63" s="62">
        <f t="shared" si="9"/>
        <v>3146</v>
      </c>
      <c r="G63" s="62">
        <f t="shared" si="8"/>
        <v>1048</v>
      </c>
    </row>
    <row r="64" spans="1:7" x14ac:dyDescent="0.25">
      <c r="A64" s="62" t="str">
        <f t="shared" si="3"/>
        <v>VIGO</v>
      </c>
      <c r="B64" s="63">
        <f t="shared" si="4"/>
        <v>27950</v>
      </c>
      <c r="C64" s="63">
        <f t="shared" si="5"/>
        <v>33421</v>
      </c>
      <c r="D64" s="63">
        <f t="shared" si="6"/>
        <v>22</v>
      </c>
      <c r="E64" s="62" t="str">
        <f t="shared" si="2"/>
        <v>MARIN Y RIA DE PONTEVEDRA</v>
      </c>
      <c r="F64" s="62">
        <f t="shared" si="9"/>
        <v>10</v>
      </c>
      <c r="G64" s="62">
        <f t="shared" si="8"/>
        <v>8</v>
      </c>
    </row>
    <row r="65" spans="1:7" x14ac:dyDescent="0.25">
      <c r="A65" s="62" t="str">
        <f t="shared" si="3"/>
        <v>VILAGARCIA</v>
      </c>
      <c r="B65" s="63">
        <f t="shared" si="4"/>
        <v>148618</v>
      </c>
      <c r="C65" s="63">
        <f t="shared" si="5"/>
        <v>117976</v>
      </c>
      <c r="D65" s="63">
        <f t="shared" si="6"/>
        <v>19</v>
      </c>
      <c r="E65" s="62" t="str">
        <f t="shared" si="2"/>
        <v>PASAIA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461754</v>
      </c>
      <c r="C7" s="19">
        <v>378735</v>
      </c>
      <c r="D7" s="19">
        <v>1463069</v>
      </c>
      <c r="E7" s="19">
        <v>1344114</v>
      </c>
      <c r="F7" s="10">
        <f>((E7*100)/D7)-100</f>
        <v>-8.1305119580826357</v>
      </c>
      <c r="G7" s="1"/>
      <c r="H7" s="1"/>
      <c r="I7" s="1"/>
    </row>
    <row r="8" spans="1:12" x14ac:dyDescent="0.25">
      <c r="A8" s="11" t="s">
        <v>42</v>
      </c>
      <c r="B8" s="20">
        <v>191820</v>
      </c>
      <c r="C8" s="20">
        <v>188980</v>
      </c>
      <c r="D8" s="20">
        <v>616478</v>
      </c>
      <c r="E8" s="20">
        <v>769866</v>
      </c>
      <c r="F8" s="13">
        <f t="shared" ref="F8:F35" si="0">((E8*100)/D8)-100</f>
        <v>24.881342075467415</v>
      </c>
      <c r="G8" s="1"/>
      <c r="H8" s="1"/>
      <c r="I8" s="1"/>
    </row>
    <row r="9" spans="1:12" x14ac:dyDescent="0.25">
      <c r="A9" s="8" t="s">
        <v>43</v>
      </c>
      <c r="B9" s="19">
        <v>517091</v>
      </c>
      <c r="C9" s="19">
        <v>395425</v>
      </c>
      <c r="D9" s="19">
        <v>1756264</v>
      </c>
      <c r="E9" s="19">
        <v>1803333</v>
      </c>
      <c r="F9" s="10">
        <f t="shared" si="0"/>
        <v>2.680064045041064</v>
      </c>
      <c r="G9" s="1"/>
      <c r="H9" s="1"/>
      <c r="I9" s="1"/>
    </row>
    <row r="10" spans="1:12" x14ac:dyDescent="0.25">
      <c r="A10" s="11" t="s">
        <v>44</v>
      </c>
      <c r="B10" s="20">
        <v>329276</v>
      </c>
      <c r="C10" s="20">
        <v>202654</v>
      </c>
      <c r="D10" s="20">
        <v>1292392</v>
      </c>
      <c r="E10" s="20">
        <v>860418</v>
      </c>
      <c r="F10" s="13">
        <f t="shared" si="0"/>
        <v>-33.424378980990284</v>
      </c>
      <c r="G10" s="1"/>
      <c r="H10" s="1"/>
      <c r="I10" s="1"/>
    </row>
    <row r="11" spans="1:12" x14ac:dyDescent="0.25">
      <c r="A11" s="8" t="s">
        <v>45</v>
      </c>
      <c r="B11" s="19">
        <v>234439</v>
      </c>
      <c r="C11" s="19">
        <v>290545</v>
      </c>
      <c r="D11" s="19">
        <v>786108</v>
      </c>
      <c r="E11" s="19">
        <v>963844</v>
      </c>
      <c r="F11" s="10">
        <f t="shared" si="0"/>
        <v>22.609615981519084</v>
      </c>
      <c r="G11" s="1"/>
      <c r="H11" s="1"/>
      <c r="I11" s="1"/>
    </row>
    <row r="12" spans="1:12" x14ac:dyDescent="0.25">
      <c r="A12" s="11" t="s">
        <v>46</v>
      </c>
      <c r="B12" s="20">
        <v>120213</v>
      </c>
      <c r="C12" s="20">
        <v>358509</v>
      </c>
      <c r="D12" s="20">
        <v>907466</v>
      </c>
      <c r="E12" s="20">
        <v>1193078</v>
      </c>
      <c r="F12" s="13">
        <f t="shared" si="0"/>
        <v>31.473575869509148</v>
      </c>
      <c r="G12" s="1"/>
      <c r="H12" s="1"/>
      <c r="I12" s="1"/>
    </row>
    <row r="13" spans="1:12" x14ac:dyDescent="0.25">
      <c r="A13" s="8" t="s">
        <v>47</v>
      </c>
      <c r="B13" s="19">
        <v>205565</v>
      </c>
      <c r="C13" s="19">
        <v>178062</v>
      </c>
      <c r="D13" s="19">
        <v>775075</v>
      </c>
      <c r="E13" s="19">
        <v>855031</v>
      </c>
      <c r="F13" s="10">
        <f t="shared" si="0"/>
        <v>10.315904912427825</v>
      </c>
      <c r="G13" s="1"/>
      <c r="H13" s="1"/>
      <c r="I13" s="1"/>
    </row>
    <row r="14" spans="1:12" x14ac:dyDescent="0.25">
      <c r="A14" s="11" t="s">
        <v>48</v>
      </c>
      <c r="B14" s="20">
        <v>359131</v>
      </c>
      <c r="C14" s="20">
        <v>244376</v>
      </c>
      <c r="D14" s="20">
        <v>1318438</v>
      </c>
      <c r="E14" s="20">
        <v>1214962</v>
      </c>
      <c r="F14" s="13">
        <f t="shared" si="0"/>
        <v>-7.8483781565761888</v>
      </c>
      <c r="G14" s="1"/>
      <c r="H14" s="1"/>
      <c r="I14" s="1"/>
    </row>
    <row r="15" spans="1:12" x14ac:dyDescent="0.25">
      <c r="A15" s="8" t="s">
        <v>49</v>
      </c>
      <c r="B15" s="19">
        <v>330981</v>
      </c>
      <c r="C15" s="19">
        <v>447389</v>
      </c>
      <c r="D15" s="19">
        <v>1523801</v>
      </c>
      <c r="E15" s="19">
        <v>1541072</v>
      </c>
      <c r="F15" s="10">
        <f t="shared" si="0"/>
        <v>1.1334157150441513</v>
      </c>
      <c r="G15" s="1"/>
      <c r="H15" s="1"/>
      <c r="I15" s="1"/>
    </row>
    <row r="16" spans="1:12" x14ac:dyDescent="0.25">
      <c r="A16" s="11" t="s">
        <v>50</v>
      </c>
      <c r="B16" s="20">
        <v>437564</v>
      </c>
      <c r="C16" s="20">
        <v>332764</v>
      </c>
      <c r="D16" s="20">
        <v>1861581</v>
      </c>
      <c r="E16" s="20">
        <v>1452767</v>
      </c>
      <c r="F16" s="13">
        <f t="shared" si="0"/>
        <v>-21.960580818132541</v>
      </c>
      <c r="G16" s="1"/>
      <c r="H16" s="1"/>
      <c r="I16" s="1"/>
    </row>
    <row r="17" spans="1:9" x14ac:dyDescent="0.25">
      <c r="A17" s="8" t="s">
        <v>51</v>
      </c>
      <c r="B17" s="19">
        <v>208633</v>
      </c>
      <c r="C17" s="19">
        <v>362052</v>
      </c>
      <c r="D17" s="19">
        <v>868554</v>
      </c>
      <c r="E17" s="19">
        <v>1260193</v>
      </c>
      <c r="F17" s="10">
        <f t="shared" si="0"/>
        <v>45.090921232301042</v>
      </c>
      <c r="G17" s="1"/>
      <c r="H17" s="1"/>
      <c r="I17" s="1"/>
    </row>
    <row r="18" spans="1:9" x14ac:dyDescent="0.25">
      <c r="A18" s="11" t="s">
        <v>52</v>
      </c>
      <c r="B18" s="20">
        <v>5061</v>
      </c>
      <c r="C18" s="20">
        <v>8223</v>
      </c>
      <c r="D18" s="20">
        <v>21752</v>
      </c>
      <c r="E18" s="20">
        <v>26610</v>
      </c>
      <c r="F18" s="13">
        <f t="shared" si="0"/>
        <v>22.333578521515264</v>
      </c>
      <c r="G18" s="1"/>
      <c r="H18" s="1"/>
      <c r="I18" s="1"/>
    </row>
    <row r="19" spans="1:9" x14ac:dyDescent="0.25">
      <c r="A19" s="8" t="s">
        <v>53</v>
      </c>
      <c r="B19" s="19">
        <v>605167</v>
      </c>
      <c r="C19" s="19">
        <v>715148</v>
      </c>
      <c r="D19" s="19">
        <v>2658745</v>
      </c>
      <c r="E19" s="19">
        <v>2667764</v>
      </c>
      <c r="F19" s="10">
        <f t="shared" si="0"/>
        <v>0.33922019599472719</v>
      </c>
      <c r="G19" s="1"/>
      <c r="H19" s="1"/>
      <c r="I19" s="1"/>
    </row>
    <row r="20" spans="1:9" x14ac:dyDescent="0.25">
      <c r="A20" s="11" t="s">
        <v>54</v>
      </c>
      <c r="B20" s="20">
        <v>1640251</v>
      </c>
      <c r="C20" s="20">
        <v>1763268</v>
      </c>
      <c r="D20" s="20">
        <v>6211394</v>
      </c>
      <c r="E20" s="20">
        <v>5365311</v>
      </c>
      <c r="F20" s="13">
        <f t="shared" si="0"/>
        <v>-13.621467258396422</v>
      </c>
      <c r="G20" s="1"/>
      <c r="H20" s="1"/>
      <c r="I20" s="1"/>
    </row>
    <row r="21" spans="1:9" x14ac:dyDescent="0.25">
      <c r="A21" s="8" t="s">
        <v>55</v>
      </c>
      <c r="B21" s="19">
        <v>579459</v>
      </c>
      <c r="C21" s="19">
        <v>479809</v>
      </c>
      <c r="D21" s="19">
        <v>2328741</v>
      </c>
      <c r="E21" s="19">
        <v>1856133</v>
      </c>
      <c r="F21" s="10">
        <f t="shared" si="0"/>
        <v>-20.294571186748541</v>
      </c>
      <c r="G21" s="1"/>
      <c r="H21" s="1"/>
      <c r="I21" s="1"/>
    </row>
    <row r="22" spans="1:9" x14ac:dyDescent="0.25">
      <c r="A22" s="11" t="s">
        <v>56</v>
      </c>
      <c r="B22" s="20">
        <v>129602</v>
      </c>
      <c r="C22" s="20">
        <v>136946</v>
      </c>
      <c r="D22" s="20">
        <v>544454</v>
      </c>
      <c r="E22" s="20">
        <v>572470</v>
      </c>
      <c r="F22" s="13">
        <f t="shared" si="0"/>
        <v>5.1457056059832382</v>
      </c>
      <c r="G22" s="1"/>
      <c r="H22" s="1"/>
      <c r="I22" s="1"/>
    </row>
    <row r="23" spans="1:9" x14ac:dyDescent="0.25">
      <c r="A23" s="8" t="s">
        <v>57</v>
      </c>
      <c r="B23" s="19">
        <v>152556</v>
      </c>
      <c r="C23" s="19">
        <v>142899</v>
      </c>
      <c r="D23" s="19">
        <v>641149</v>
      </c>
      <c r="E23" s="19">
        <v>528097</v>
      </c>
      <c r="F23" s="10">
        <f t="shared" si="0"/>
        <v>-17.6327187596019</v>
      </c>
      <c r="G23" s="1"/>
      <c r="H23" s="1"/>
      <c r="I23" s="1"/>
    </row>
    <row r="24" spans="1:9" x14ac:dyDescent="0.25">
      <c r="A24" s="11" t="s">
        <v>58</v>
      </c>
      <c r="B24" s="20">
        <v>81926</v>
      </c>
      <c r="C24" s="20">
        <v>43881</v>
      </c>
      <c r="D24" s="20">
        <v>290377</v>
      </c>
      <c r="E24" s="20">
        <v>212364</v>
      </c>
      <c r="F24" s="13">
        <f t="shared" si="0"/>
        <v>-26.866108541654469</v>
      </c>
      <c r="G24" s="1"/>
      <c r="H24" s="1"/>
      <c r="I24" s="1"/>
    </row>
    <row r="25" spans="1:9" x14ac:dyDescent="0.25">
      <c r="A25" s="8" t="s">
        <v>59</v>
      </c>
      <c r="B25" s="19">
        <v>3388</v>
      </c>
      <c r="C25" s="19">
        <v>3500</v>
      </c>
      <c r="D25" s="19">
        <v>14286</v>
      </c>
      <c r="E25" s="19">
        <v>15391</v>
      </c>
      <c r="F25" s="10">
        <f t="shared" si="0"/>
        <v>7.7348453030939339</v>
      </c>
      <c r="G25" s="1"/>
      <c r="H25" s="1"/>
      <c r="I25" s="1"/>
    </row>
    <row r="26" spans="1:9" x14ac:dyDescent="0.25">
      <c r="A26" s="11" t="s">
        <v>60</v>
      </c>
      <c r="B26" s="20">
        <v>142097</v>
      </c>
      <c r="C26" s="20">
        <v>89804</v>
      </c>
      <c r="D26" s="20">
        <v>397120</v>
      </c>
      <c r="E26" s="20">
        <v>335327</v>
      </c>
      <c r="F26" s="13">
        <f t="shared" si="0"/>
        <v>-15.560284045124902</v>
      </c>
      <c r="G26" s="1"/>
      <c r="H26" s="1"/>
      <c r="I26" s="1"/>
    </row>
    <row r="27" spans="1:9" x14ac:dyDescent="0.25">
      <c r="A27" s="8" t="s">
        <v>61</v>
      </c>
      <c r="B27" s="19">
        <v>289447</v>
      </c>
      <c r="C27" s="19">
        <v>232105</v>
      </c>
      <c r="D27" s="19">
        <v>1117595</v>
      </c>
      <c r="E27" s="19">
        <v>800438</v>
      </c>
      <c r="F27" s="10">
        <f t="shared" si="0"/>
        <v>-28.378527105078319</v>
      </c>
      <c r="G27" s="1"/>
      <c r="H27" s="1"/>
      <c r="I27" s="1"/>
    </row>
    <row r="28" spans="1:9" x14ac:dyDescent="0.25">
      <c r="A28" s="11" t="s">
        <v>62</v>
      </c>
      <c r="B28" s="20">
        <v>190541</v>
      </c>
      <c r="C28" s="20">
        <v>91529</v>
      </c>
      <c r="D28" s="20">
        <v>631744</v>
      </c>
      <c r="E28" s="20">
        <v>435299</v>
      </c>
      <c r="F28" s="13">
        <f t="shared" si="0"/>
        <v>-31.095665332793033</v>
      </c>
      <c r="G28" s="1"/>
      <c r="H28" s="1"/>
      <c r="I28" s="1"/>
    </row>
    <row r="29" spans="1:9" x14ac:dyDescent="0.25">
      <c r="A29" s="8" t="s">
        <v>63</v>
      </c>
      <c r="B29" s="19">
        <v>380030</v>
      </c>
      <c r="C29" s="19">
        <v>271814</v>
      </c>
      <c r="D29" s="19">
        <v>1325568</v>
      </c>
      <c r="E29" s="19">
        <v>1165980</v>
      </c>
      <c r="F29" s="10">
        <f t="shared" si="0"/>
        <v>-12.039216396292005</v>
      </c>
      <c r="G29" s="1"/>
      <c r="H29" s="1"/>
      <c r="I29" s="1"/>
    </row>
    <row r="30" spans="1:9" x14ac:dyDescent="0.25">
      <c r="A30" s="11" t="s">
        <v>64</v>
      </c>
      <c r="B30" s="20">
        <v>178976</v>
      </c>
      <c r="C30" s="20">
        <v>192847</v>
      </c>
      <c r="D30" s="20">
        <v>888513</v>
      </c>
      <c r="E30" s="20">
        <v>774672</v>
      </c>
      <c r="F30" s="13">
        <f t="shared" si="0"/>
        <v>-12.812530598877004</v>
      </c>
      <c r="G30" s="1"/>
      <c r="H30" s="1"/>
      <c r="I30" s="1"/>
    </row>
    <row r="31" spans="1:9" x14ac:dyDescent="0.25">
      <c r="A31" s="8" t="s">
        <v>65</v>
      </c>
      <c r="B31" s="19">
        <v>700737</v>
      </c>
      <c r="C31" s="19">
        <v>940752</v>
      </c>
      <c r="D31" s="19">
        <v>3674436</v>
      </c>
      <c r="E31" s="19">
        <v>4105494</v>
      </c>
      <c r="F31" s="10">
        <f t="shared" si="0"/>
        <v>11.731269778545609</v>
      </c>
      <c r="G31" s="1"/>
      <c r="H31" s="1"/>
      <c r="I31" s="1"/>
    </row>
    <row r="32" spans="1:9" x14ac:dyDescent="0.25">
      <c r="A32" s="11" t="s">
        <v>66</v>
      </c>
      <c r="B32" s="20">
        <v>533656</v>
      </c>
      <c r="C32" s="20">
        <v>431897</v>
      </c>
      <c r="D32" s="20">
        <v>2434803</v>
      </c>
      <c r="E32" s="20">
        <v>2282536</v>
      </c>
      <c r="F32" s="13">
        <f t="shared" si="0"/>
        <v>-6.2537708389549351</v>
      </c>
      <c r="G32" s="1"/>
      <c r="H32" s="1"/>
      <c r="I32" s="1"/>
    </row>
    <row r="33" spans="1:9" x14ac:dyDescent="0.25">
      <c r="A33" s="8" t="s">
        <v>67</v>
      </c>
      <c r="B33" s="19">
        <v>61912</v>
      </c>
      <c r="C33" s="19">
        <v>41053</v>
      </c>
      <c r="D33" s="19">
        <v>236283</v>
      </c>
      <c r="E33" s="19">
        <v>195048</v>
      </c>
      <c r="F33" s="10">
        <f t="shared" si="0"/>
        <v>-17.451530579855515</v>
      </c>
      <c r="G33" s="1"/>
      <c r="H33" s="1"/>
      <c r="I33" s="1"/>
    </row>
    <row r="34" spans="1:9" x14ac:dyDescent="0.25">
      <c r="A34" s="11" t="s">
        <v>68</v>
      </c>
      <c r="B34" s="20">
        <v>38160</v>
      </c>
      <c r="C34" s="20">
        <v>36017</v>
      </c>
      <c r="D34" s="20">
        <v>187379</v>
      </c>
      <c r="E34" s="20">
        <v>160402</v>
      </c>
      <c r="F34" s="13">
        <f t="shared" si="0"/>
        <v>-14.397024212958769</v>
      </c>
      <c r="G34" s="1"/>
      <c r="H34" s="1"/>
      <c r="I34" s="1"/>
    </row>
    <row r="35" spans="1:9" x14ac:dyDescent="0.25">
      <c r="A35" s="14" t="s">
        <v>69</v>
      </c>
      <c r="B35" s="15">
        <f>SUM(B7:B34)</f>
        <v>9109433</v>
      </c>
      <c r="C35" s="15">
        <f t="shared" ref="C35:E35" si="1">SUM(C7:C34)</f>
        <v>9000983</v>
      </c>
      <c r="D35" s="15">
        <f t="shared" si="1"/>
        <v>36773565</v>
      </c>
      <c r="E35" s="15">
        <f t="shared" si="1"/>
        <v>34758014</v>
      </c>
      <c r="F35" s="16">
        <f t="shared" si="0"/>
        <v>-5.4809779796981815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1344114</v>
      </c>
      <c r="C38" s="41">
        <f>D7</f>
        <v>1463069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5365311</v>
      </c>
      <c r="G38" s="42">
        <f>LOOKUP(E38,$A$38:$A$65,$C$38:$C$65)</f>
        <v>6211394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769866</v>
      </c>
      <c r="C39" s="41">
        <f t="shared" ref="C39:C65" si="5">D8</f>
        <v>616478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4105494</v>
      </c>
      <c r="G39" s="42">
        <f t="shared" ref="G39:G65" si="8">LOOKUP(E39,$A$38:$A$65,$C$38:$C$65)</f>
        <v>3674436</v>
      </c>
    </row>
    <row r="40" spans="1:9" x14ac:dyDescent="0.25">
      <c r="A40" s="42" t="str">
        <f t="shared" si="3"/>
        <v>ALMERIA</v>
      </c>
      <c r="B40" s="41">
        <f t="shared" si="4"/>
        <v>1803333</v>
      </c>
      <c r="C40" s="41">
        <f t="shared" si="5"/>
        <v>1756264</v>
      </c>
      <c r="D40" s="41">
        <f t="shared" si="6"/>
        <v>6</v>
      </c>
      <c r="E40" s="42" t="str">
        <f t="shared" si="2"/>
        <v>FERROL-SAN CIBRAO</v>
      </c>
      <c r="F40" s="42">
        <f t="shared" si="7"/>
        <v>2667764</v>
      </c>
      <c r="G40" s="42">
        <f t="shared" si="8"/>
        <v>2658745</v>
      </c>
    </row>
    <row r="41" spans="1:9" x14ac:dyDescent="0.25">
      <c r="A41" s="42" t="str">
        <f t="shared" si="3"/>
        <v>AVILES</v>
      </c>
      <c r="B41" s="41">
        <f t="shared" si="4"/>
        <v>860418</v>
      </c>
      <c r="C41" s="41">
        <f t="shared" si="5"/>
        <v>1292392</v>
      </c>
      <c r="D41" s="41">
        <f t="shared" si="6"/>
        <v>15</v>
      </c>
      <c r="E41" s="42" t="str">
        <f t="shared" si="2"/>
        <v>VALENCIA</v>
      </c>
      <c r="F41" s="42">
        <f t="shared" si="7"/>
        <v>2282536</v>
      </c>
      <c r="G41" s="42">
        <f t="shared" si="8"/>
        <v>2434803</v>
      </c>
    </row>
    <row r="42" spans="1:9" x14ac:dyDescent="0.25">
      <c r="A42" s="42" t="str">
        <f t="shared" si="3"/>
        <v>BAHIA DE ALGECIRAS</v>
      </c>
      <c r="B42" s="41">
        <f t="shared" si="4"/>
        <v>963844</v>
      </c>
      <c r="C42" s="41">
        <f t="shared" si="5"/>
        <v>786108</v>
      </c>
      <c r="D42" s="41">
        <f t="shared" si="6"/>
        <v>14</v>
      </c>
      <c r="E42" s="42" t="str">
        <f t="shared" si="2"/>
        <v>HUELVA</v>
      </c>
      <c r="F42" s="42">
        <f t="shared" si="7"/>
        <v>1856133</v>
      </c>
      <c r="G42" s="42">
        <f t="shared" si="8"/>
        <v>2328741</v>
      </c>
    </row>
    <row r="43" spans="1:9" x14ac:dyDescent="0.25">
      <c r="A43" s="42" t="str">
        <f t="shared" si="3"/>
        <v>BAHIA DE CADIZ</v>
      </c>
      <c r="B43" s="41">
        <f t="shared" si="4"/>
        <v>1193078</v>
      </c>
      <c r="C43" s="41">
        <f t="shared" si="5"/>
        <v>907466</v>
      </c>
      <c r="D43" s="41">
        <f t="shared" si="6"/>
        <v>12</v>
      </c>
      <c r="E43" s="42" t="str">
        <f t="shared" si="2"/>
        <v>ALMERIA</v>
      </c>
      <c r="F43" s="42">
        <f t="shared" si="7"/>
        <v>1803333</v>
      </c>
      <c r="G43" s="42">
        <f t="shared" si="8"/>
        <v>1756264</v>
      </c>
    </row>
    <row r="44" spans="1:9" x14ac:dyDescent="0.25">
      <c r="A44" s="42" t="str">
        <f t="shared" si="3"/>
        <v>BALEARES</v>
      </c>
      <c r="B44" s="41">
        <f t="shared" si="4"/>
        <v>855031</v>
      </c>
      <c r="C44" s="41">
        <f t="shared" si="5"/>
        <v>775075</v>
      </c>
      <c r="D44" s="41">
        <f t="shared" si="6"/>
        <v>16</v>
      </c>
      <c r="E44" s="42" t="str">
        <f t="shared" si="2"/>
        <v>BILBAO</v>
      </c>
      <c r="F44" s="42">
        <f t="shared" si="7"/>
        <v>1541072</v>
      </c>
      <c r="G44" s="42">
        <f t="shared" si="8"/>
        <v>1523801</v>
      </c>
    </row>
    <row r="45" spans="1:9" x14ac:dyDescent="0.25">
      <c r="A45" s="42" t="str">
        <f t="shared" si="3"/>
        <v>BARCELONA</v>
      </c>
      <c r="B45" s="41">
        <f t="shared" si="4"/>
        <v>1214962</v>
      </c>
      <c r="C45" s="41">
        <f t="shared" si="5"/>
        <v>1318438</v>
      </c>
      <c r="D45" s="41">
        <f t="shared" si="6"/>
        <v>11</v>
      </c>
      <c r="E45" s="42" t="str">
        <f t="shared" si="2"/>
        <v>CARTAGENA</v>
      </c>
      <c r="F45" s="42">
        <f t="shared" si="7"/>
        <v>1452767</v>
      </c>
      <c r="G45" s="42">
        <f t="shared" si="8"/>
        <v>1861581</v>
      </c>
    </row>
    <row r="46" spans="1:9" x14ac:dyDescent="0.25">
      <c r="A46" s="42" t="str">
        <f t="shared" si="3"/>
        <v>BILBAO</v>
      </c>
      <c r="B46" s="41">
        <f t="shared" si="4"/>
        <v>1541072</v>
      </c>
      <c r="C46" s="41">
        <f t="shared" si="5"/>
        <v>1523801</v>
      </c>
      <c r="D46" s="41">
        <f t="shared" si="6"/>
        <v>7</v>
      </c>
      <c r="E46" s="42" t="str">
        <f t="shared" si="2"/>
        <v>A CORUÑA</v>
      </c>
      <c r="F46" s="42">
        <f t="shared" si="7"/>
        <v>1344114</v>
      </c>
      <c r="G46" s="42">
        <f t="shared" si="8"/>
        <v>1463069</v>
      </c>
    </row>
    <row r="47" spans="1:9" x14ac:dyDescent="0.25">
      <c r="A47" s="42" t="str">
        <f t="shared" si="3"/>
        <v>CARTAGENA</v>
      </c>
      <c r="B47" s="41">
        <f t="shared" si="4"/>
        <v>1452767</v>
      </c>
      <c r="C47" s="41">
        <f t="shared" si="5"/>
        <v>1861581</v>
      </c>
      <c r="D47" s="41">
        <f t="shared" si="6"/>
        <v>8</v>
      </c>
      <c r="E47" s="42" t="str">
        <f t="shared" si="2"/>
        <v>CASTELLON</v>
      </c>
      <c r="F47" s="42">
        <f t="shared" si="7"/>
        <v>1260193</v>
      </c>
      <c r="G47" s="42">
        <f t="shared" si="8"/>
        <v>868554</v>
      </c>
    </row>
    <row r="48" spans="1:9" x14ac:dyDescent="0.25">
      <c r="A48" s="42" t="str">
        <f t="shared" si="3"/>
        <v>CASTELLON</v>
      </c>
      <c r="B48" s="41">
        <f t="shared" si="4"/>
        <v>1260193</v>
      </c>
      <c r="C48" s="41">
        <f t="shared" si="5"/>
        <v>868554</v>
      </c>
      <c r="D48" s="41">
        <f t="shared" si="6"/>
        <v>10</v>
      </c>
      <c r="E48" s="42" t="str">
        <f t="shared" si="2"/>
        <v>BARCELONA</v>
      </c>
      <c r="F48" s="42">
        <f t="shared" si="7"/>
        <v>1214962</v>
      </c>
      <c r="G48" s="42">
        <f t="shared" si="8"/>
        <v>1318438</v>
      </c>
    </row>
    <row r="49" spans="1:7" x14ac:dyDescent="0.25">
      <c r="A49" s="42" t="str">
        <f t="shared" si="3"/>
        <v>CEUTA</v>
      </c>
      <c r="B49" s="41">
        <f t="shared" si="4"/>
        <v>26610</v>
      </c>
      <c r="C49" s="41">
        <f t="shared" si="5"/>
        <v>21752</v>
      </c>
      <c r="D49" s="41">
        <f t="shared" si="6"/>
        <v>27</v>
      </c>
      <c r="E49" s="42" t="str">
        <f t="shared" si="2"/>
        <v>BAHIA DE CADIZ</v>
      </c>
      <c r="F49" s="42">
        <f t="shared" si="7"/>
        <v>1193078</v>
      </c>
      <c r="G49" s="42">
        <f t="shared" si="8"/>
        <v>907466</v>
      </c>
    </row>
    <row r="50" spans="1:7" x14ac:dyDescent="0.25">
      <c r="A50" s="42" t="str">
        <f t="shared" si="3"/>
        <v>FERROL-SAN CIBRAO</v>
      </c>
      <c r="B50" s="41">
        <f t="shared" si="4"/>
        <v>2667764</v>
      </c>
      <c r="C50" s="41">
        <f t="shared" si="5"/>
        <v>2658745</v>
      </c>
      <c r="D50" s="41">
        <f t="shared" si="6"/>
        <v>3</v>
      </c>
      <c r="E50" s="42" t="str">
        <f t="shared" si="2"/>
        <v>SANTANDER</v>
      </c>
      <c r="F50" s="42">
        <f t="shared" si="7"/>
        <v>1165980</v>
      </c>
      <c r="G50" s="42">
        <f t="shared" si="8"/>
        <v>1325568</v>
      </c>
    </row>
    <row r="51" spans="1:7" x14ac:dyDescent="0.25">
      <c r="A51" s="42" t="str">
        <f t="shared" si="3"/>
        <v>GIJON</v>
      </c>
      <c r="B51" s="41">
        <f t="shared" si="4"/>
        <v>5365311</v>
      </c>
      <c r="C51" s="41">
        <f t="shared" si="5"/>
        <v>6211394</v>
      </c>
      <c r="D51" s="41">
        <f t="shared" si="6"/>
        <v>1</v>
      </c>
      <c r="E51" s="42" t="str">
        <f t="shared" si="2"/>
        <v>BAHIA DE ALGECIRAS</v>
      </c>
      <c r="F51" s="42">
        <f t="shared" si="7"/>
        <v>963844</v>
      </c>
      <c r="G51" s="42">
        <f t="shared" si="8"/>
        <v>786108</v>
      </c>
    </row>
    <row r="52" spans="1:7" x14ac:dyDescent="0.25">
      <c r="A52" s="42" t="str">
        <f t="shared" si="3"/>
        <v>HUELVA</v>
      </c>
      <c r="B52" s="41">
        <f t="shared" si="4"/>
        <v>1856133</v>
      </c>
      <c r="C52" s="41">
        <f t="shared" si="5"/>
        <v>2328741</v>
      </c>
      <c r="D52" s="41">
        <f t="shared" si="6"/>
        <v>5</v>
      </c>
      <c r="E52" s="42" t="str">
        <f t="shared" si="2"/>
        <v>AVILES</v>
      </c>
      <c r="F52" s="42">
        <f t="shared" si="7"/>
        <v>860418</v>
      </c>
      <c r="G52" s="42">
        <f t="shared" si="8"/>
        <v>1292392</v>
      </c>
    </row>
    <row r="53" spans="1:7" x14ac:dyDescent="0.25">
      <c r="A53" s="42" t="str">
        <f t="shared" si="3"/>
        <v>LAS PALMAS</v>
      </c>
      <c r="B53" s="41">
        <f t="shared" si="4"/>
        <v>572470</v>
      </c>
      <c r="C53" s="41">
        <f t="shared" si="5"/>
        <v>544454</v>
      </c>
      <c r="D53" s="41">
        <f t="shared" si="6"/>
        <v>20</v>
      </c>
      <c r="E53" s="42" t="str">
        <f t="shared" si="2"/>
        <v>BALEARES</v>
      </c>
      <c r="F53" s="42">
        <f t="shared" si="7"/>
        <v>855031</v>
      </c>
      <c r="G53" s="42">
        <f t="shared" si="8"/>
        <v>775075</v>
      </c>
    </row>
    <row r="54" spans="1:7" x14ac:dyDescent="0.25">
      <c r="A54" s="42" t="str">
        <f t="shared" si="3"/>
        <v>MALAGA</v>
      </c>
      <c r="B54" s="41">
        <f t="shared" si="4"/>
        <v>528097</v>
      </c>
      <c r="C54" s="41">
        <f t="shared" si="5"/>
        <v>641149</v>
      </c>
      <c r="D54" s="41">
        <f t="shared" si="6"/>
        <v>21</v>
      </c>
      <c r="E54" s="42" t="str">
        <f t="shared" si="2"/>
        <v>PASAIA</v>
      </c>
      <c r="F54" s="42">
        <f t="shared" si="7"/>
        <v>800438</v>
      </c>
      <c r="G54" s="42">
        <f t="shared" si="8"/>
        <v>1117595</v>
      </c>
    </row>
    <row r="55" spans="1:7" x14ac:dyDescent="0.25">
      <c r="A55" s="42" t="str">
        <f t="shared" si="3"/>
        <v>MARIN Y RIA DE PONTEVEDRA</v>
      </c>
      <c r="B55" s="41">
        <f t="shared" si="4"/>
        <v>212364</v>
      </c>
      <c r="C55" s="41">
        <f t="shared" si="5"/>
        <v>290377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774672</v>
      </c>
      <c r="G55" s="42">
        <f t="shared" si="8"/>
        <v>888513</v>
      </c>
    </row>
    <row r="56" spans="1:7" x14ac:dyDescent="0.25">
      <c r="A56" s="42" t="str">
        <f t="shared" si="3"/>
        <v>MELILLA</v>
      </c>
      <c r="B56" s="41">
        <f t="shared" si="4"/>
        <v>15391</v>
      </c>
      <c r="C56" s="41">
        <f t="shared" si="5"/>
        <v>14286</v>
      </c>
      <c r="D56" s="41">
        <f t="shared" si="6"/>
        <v>28</v>
      </c>
      <c r="E56" s="42" t="str">
        <f t="shared" si="2"/>
        <v>ALICANTE</v>
      </c>
      <c r="F56" s="42">
        <f t="shared" si="9"/>
        <v>769866</v>
      </c>
      <c r="G56" s="42">
        <f t="shared" si="8"/>
        <v>616478</v>
      </c>
    </row>
    <row r="57" spans="1:7" x14ac:dyDescent="0.25">
      <c r="A57" s="42" t="str">
        <f t="shared" si="3"/>
        <v>MOTRIL</v>
      </c>
      <c r="B57" s="41">
        <f t="shared" si="4"/>
        <v>335327</v>
      </c>
      <c r="C57" s="41">
        <f t="shared" si="5"/>
        <v>397120</v>
      </c>
      <c r="D57" s="41">
        <f t="shared" si="6"/>
        <v>23</v>
      </c>
      <c r="E57" s="42" t="str">
        <f t="shared" si="2"/>
        <v>LAS PALMAS</v>
      </c>
      <c r="F57" s="42">
        <f t="shared" si="9"/>
        <v>572470</v>
      </c>
      <c r="G57" s="42">
        <f t="shared" si="8"/>
        <v>544454</v>
      </c>
    </row>
    <row r="58" spans="1:7" x14ac:dyDescent="0.25">
      <c r="A58" s="42" t="str">
        <f t="shared" si="3"/>
        <v>PASAIA</v>
      </c>
      <c r="B58" s="41">
        <f t="shared" si="4"/>
        <v>800438</v>
      </c>
      <c r="C58" s="41">
        <f t="shared" si="5"/>
        <v>1117595</v>
      </c>
      <c r="D58" s="41">
        <f t="shared" si="6"/>
        <v>17</v>
      </c>
      <c r="E58" s="42" t="str">
        <f t="shared" si="2"/>
        <v>MALAGA</v>
      </c>
      <c r="F58" s="42">
        <f t="shared" si="9"/>
        <v>528097</v>
      </c>
      <c r="G58" s="42">
        <f t="shared" si="8"/>
        <v>641149</v>
      </c>
    </row>
    <row r="59" spans="1:7" x14ac:dyDescent="0.25">
      <c r="A59" s="42" t="str">
        <f t="shared" si="3"/>
        <v>SANTA CRUZ DE TENERIFE</v>
      </c>
      <c r="B59" s="41">
        <f t="shared" si="4"/>
        <v>435299</v>
      </c>
      <c r="C59" s="41">
        <f t="shared" si="5"/>
        <v>631744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435299</v>
      </c>
      <c r="G59" s="42">
        <f t="shared" si="8"/>
        <v>631744</v>
      </c>
    </row>
    <row r="60" spans="1:7" x14ac:dyDescent="0.25">
      <c r="A60" s="42" t="str">
        <f t="shared" si="3"/>
        <v>SANTANDER</v>
      </c>
      <c r="B60" s="41">
        <f t="shared" si="4"/>
        <v>1165980</v>
      </c>
      <c r="C60" s="41">
        <f t="shared" si="5"/>
        <v>1325568</v>
      </c>
      <c r="D60" s="41">
        <f t="shared" si="6"/>
        <v>13</v>
      </c>
      <c r="E60" s="42" t="str">
        <f t="shared" si="2"/>
        <v>MOTRIL</v>
      </c>
      <c r="F60" s="42">
        <f t="shared" si="9"/>
        <v>335327</v>
      </c>
      <c r="G60" s="42">
        <f t="shared" si="8"/>
        <v>397120</v>
      </c>
    </row>
    <row r="61" spans="1:7" x14ac:dyDescent="0.25">
      <c r="A61" s="42" t="str">
        <f t="shared" si="3"/>
        <v>SEVILLA</v>
      </c>
      <c r="B61" s="41">
        <f t="shared" si="4"/>
        <v>774672</v>
      </c>
      <c r="C61" s="41">
        <f t="shared" si="5"/>
        <v>888513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212364</v>
      </c>
      <c r="G61" s="42">
        <f t="shared" si="8"/>
        <v>290377</v>
      </c>
    </row>
    <row r="62" spans="1:7" x14ac:dyDescent="0.25">
      <c r="A62" s="42" t="str">
        <f t="shared" si="3"/>
        <v>TARRAGONA</v>
      </c>
      <c r="B62" s="41">
        <f t="shared" si="4"/>
        <v>4105494</v>
      </c>
      <c r="C62" s="41">
        <f t="shared" si="5"/>
        <v>3674436</v>
      </c>
      <c r="D62" s="41">
        <f t="shared" si="6"/>
        <v>2</v>
      </c>
      <c r="E62" s="42" t="str">
        <f t="shared" si="2"/>
        <v>VIGO</v>
      </c>
      <c r="F62" s="42">
        <f t="shared" si="9"/>
        <v>195048</v>
      </c>
      <c r="G62" s="42">
        <f t="shared" si="8"/>
        <v>236283</v>
      </c>
    </row>
    <row r="63" spans="1:7" x14ac:dyDescent="0.25">
      <c r="A63" s="42" t="str">
        <f t="shared" si="3"/>
        <v>VALENCIA</v>
      </c>
      <c r="B63" s="41">
        <f t="shared" si="4"/>
        <v>2282536</v>
      </c>
      <c r="C63" s="41">
        <f t="shared" si="5"/>
        <v>2434803</v>
      </c>
      <c r="D63" s="41">
        <f t="shared" si="6"/>
        <v>4</v>
      </c>
      <c r="E63" s="42" t="str">
        <f t="shared" si="2"/>
        <v>VILAGARCIA</v>
      </c>
      <c r="F63" s="42">
        <f t="shared" si="9"/>
        <v>160402</v>
      </c>
      <c r="G63" s="42">
        <f t="shared" si="8"/>
        <v>187379</v>
      </c>
    </row>
    <row r="64" spans="1:7" x14ac:dyDescent="0.25">
      <c r="A64" s="42" t="str">
        <f t="shared" si="3"/>
        <v>VIGO</v>
      </c>
      <c r="B64" s="41">
        <f t="shared" si="4"/>
        <v>195048</v>
      </c>
      <c r="C64" s="41">
        <f t="shared" si="5"/>
        <v>236283</v>
      </c>
      <c r="D64" s="41">
        <f t="shared" si="6"/>
        <v>25</v>
      </c>
      <c r="E64" s="42" t="str">
        <f t="shared" si="2"/>
        <v>CEUTA</v>
      </c>
      <c r="F64" s="42">
        <f t="shared" si="9"/>
        <v>26610</v>
      </c>
      <c r="G64" s="42">
        <f t="shared" si="8"/>
        <v>21752</v>
      </c>
    </row>
    <row r="65" spans="1:7" x14ac:dyDescent="0.25">
      <c r="A65" s="42" t="str">
        <f t="shared" si="3"/>
        <v>VILAGARCIA</v>
      </c>
      <c r="B65" s="41">
        <f t="shared" si="4"/>
        <v>160402</v>
      </c>
      <c r="C65" s="41">
        <f t="shared" si="5"/>
        <v>187379</v>
      </c>
      <c r="D65" s="41">
        <f t="shared" si="6"/>
        <v>26</v>
      </c>
      <c r="E65" s="42" t="str">
        <f t="shared" si="2"/>
        <v>MELILLA</v>
      </c>
      <c r="F65" s="42">
        <f t="shared" si="9"/>
        <v>15391</v>
      </c>
      <c r="G65" s="42">
        <f t="shared" si="8"/>
        <v>14286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87173</v>
      </c>
      <c r="C7" s="21">
        <v>102938</v>
      </c>
      <c r="D7" s="21">
        <v>342667</v>
      </c>
      <c r="E7" s="21">
        <v>373964</v>
      </c>
      <c r="F7" s="10">
        <f>((E7*100)/D7)-100</f>
        <v>9.1333568741664664</v>
      </c>
      <c r="G7" s="1"/>
      <c r="H7" s="1"/>
      <c r="I7" s="1"/>
    </row>
    <row r="8" spans="1:12" x14ac:dyDescent="0.25">
      <c r="A8" s="11" t="s">
        <v>42</v>
      </c>
      <c r="B8" s="22">
        <v>159546</v>
      </c>
      <c r="C8" s="22">
        <v>151629</v>
      </c>
      <c r="D8" s="22">
        <v>564380</v>
      </c>
      <c r="E8" s="22">
        <v>691394</v>
      </c>
      <c r="F8" s="13">
        <f t="shared" ref="F8:F35" si="0">((E8*100)/D8)-100</f>
        <v>22.505049789149155</v>
      </c>
      <c r="G8" s="1"/>
      <c r="H8" s="1"/>
      <c r="I8" s="1"/>
    </row>
    <row r="9" spans="1:12" x14ac:dyDescent="0.25">
      <c r="A9" s="8" t="s">
        <v>43</v>
      </c>
      <c r="B9" s="21">
        <v>44563</v>
      </c>
      <c r="C9" s="21">
        <v>48319</v>
      </c>
      <c r="D9" s="21">
        <v>191171</v>
      </c>
      <c r="E9" s="21">
        <v>208591</v>
      </c>
      <c r="F9" s="10">
        <f t="shared" si="0"/>
        <v>9.1122607508461044</v>
      </c>
      <c r="G9" s="1"/>
      <c r="H9" s="1"/>
      <c r="I9" s="1"/>
    </row>
    <row r="10" spans="1:12" x14ac:dyDescent="0.25">
      <c r="A10" s="11" t="s">
        <v>44</v>
      </c>
      <c r="B10" s="22">
        <v>159774</v>
      </c>
      <c r="C10" s="22">
        <v>171572</v>
      </c>
      <c r="D10" s="22">
        <v>514268</v>
      </c>
      <c r="E10" s="22">
        <v>492005</v>
      </c>
      <c r="F10" s="13">
        <f t="shared" si="0"/>
        <v>-4.3290657789323888</v>
      </c>
      <c r="G10" s="1"/>
      <c r="H10" s="1"/>
      <c r="I10" s="1"/>
    </row>
    <row r="11" spans="1:12" x14ac:dyDescent="0.25">
      <c r="A11" s="8" t="s">
        <v>45</v>
      </c>
      <c r="B11" s="21">
        <v>3337773</v>
      </c>
      <c r="C11" s="21">
        <v>4120068</v>
      </c>
      <c r="D11" s="21">
        <v>12917221</v>
      </c>
      <c r="E11" s="21">
        <v>15230037</v>
      </c>
      <c r="F11" s="10">
        <f t="shared" si="0"/>
        <v>17.904903848900631</v>
      </c>
      <c r="G11" s="1"/>
      <c r="H11" s="1"/>
      <c r="I11" s="1"/>
    </row>
    <row r="12" spans="1:12" x14ac:dyDescent="0.25">
      <c r="A12" s="11" t="s">
        <v>46</v>
      </c>
      <c r="B12" s="22">
        <v>236073</v>
      </c>
      <c r="C12" s="22">
        <v>198822</v>
      </c>
      <c r="D12" s="22">
        <v>988478</v>
      </c>
      <c r="E12" s="22">
        <v>803407</v>
      </c>
      <c r="F12" s="13">
        <f t="shared" si="0"/>
        <v>-18.722824382535578</v>
      </c>
      <c r="G12" s="1"/>
      <c r="H12" s="1"/>
      <c r="I12" s="1"/>
    </row>
    <row r="13" spans="1:12" x14ac:dyDescent="0.25">
      <c r="A13" s="8" t="s">
        <v>47</v>
      </c>
      <c r="B13" s="21">
        <v>806162</v>
      </c>
      <c r="C13" s="21">
        <v>825068</v>
      </c>
      <c r="D13" s="21">
        <v>2971229</v>
      </c>
      <c r="E13" s="21">
        <v>3221563</v>
      </c>
      <c r="F13" s="10">
        <f t="shared" si="0"/>
        <v>8.4252677932263111</v>
      </c>
      <c r="G13" s="1"/>
      <c r="H13" s="1"/>
      <c r="I13" s="1"/>
    </row>
    <row r="14" spans="1:12" x14ac:dyDescent="0.25">
      <c r="A14" s="11" t="s">
        <v>48</v>
      </c>
      <c r="B14" s="22">
        <v>2518335</v>
      </c>
      <c r="C14" s="22">
        <v>2895426</v>
      </c>
      <c r="D14" s="22">
        <v>9767091</v>
      </c>
      <c r="E14" s="22">
        <v>11430117</v>
      </c>
      <c r="F14" s="13">
        <f t="shared" si="0"/>
        <v>17.026830199493375</v>
      </c>
      <c r="G14" s="1"/>
      <c r="H14" s="1"/>
      <c r="I14" s="1"/>
    </row>
    <row r="15" spans="1:12" x14ac:dyDescent="0.25">
      <c r="A15" s="8" t="s">
        <v>49</v>
      </c>
      <c r="B15" s="21">
        <v>761285</v>
      </c>
      <c r="C15" s="21">
        <v>793293</v>
      </c>
      <c r="D15" s="21">
        <v>2790574</v>
      </c>
      <c r="E15" s="21">
        <v>3006852</v>
      </c>
      <c r="F15" s="10">
        <f t="shared" si="0"/>
        <v>7.7503051343558695</v>
      </c>
      <c r="G15" s="1"/>
      <c r="H15" s="1"/>
      <c r="I15" s="1"/>
    </row>
    <row r="16" spans="1:12" x14ac:dyDescent="0.25">
      <c r="A16" s="11" t="s">
        <v>50</v>
      </c>
      <c r="B16" s="22">
        <v>87725</v>
      </c>
      <c r="C16" s="22">
        <v>87876</v>
      </c>
      <c r="D16" s="22">
        <v>301862</v>
      </c>
      <c r="E16" s="22">
        <v>286432</v>
      </c>
      <c r="F16" s="13">
        <f t="shared" si="0"/>
        <v>-5.1116072907487506</v>
      </c>
      <c r="G16" s="1"/>
      <c r="H16" s="1"/>
      <c r="I16" s="1"/>
    </row>
    <row r="17" spans="1:9" x14ac:dyDescent="0.25">
      <c r="A17" s="8" t="s">
        <v>51</v>
      </c>
      <c r="B17" s="21">
        <v>97658</v>
      </c>
      <c r="C17" s="21">
        <v>144107</v>
      </c>
      <c r="D17" s="21">
        <v>401744</v>
      </c>
      <c r="E17" s="21">
        <v>575029</v>
      </c>
      <c r="F17" s="10">
        <f t="shared" si="0"/>
        <v>43.133189294675219</v>
      </c>
      <c r="G17" s="1"/>
      <c r="H17" s="1"/>
      <c r="I17" s="1"/>
    </row>
    <row r="18" spans="1:9" x14ac:dyDescent="0.25">
      <c r="A18" s="11" t="s">
        <v>52</v>
      </c>
      <c r="B18" s="22">
        <v>66677</v>
      </c>
      <c r="C18" s="22">
        <v>68942</v>
      </c>
      <c r="D18" s="22">
        <v>276243</v>
      </c>
      <c r="E18" s="22">
        <v>307861</v>
      </c>
      <c r="F18" s="13">
        <f t="shared" si="0"/>
        <v>11.445719891544769</v>
      </c>
      <c r="G18" s="1"/>
      <c r="H18" s="1"/>
      <c r="I18" s="1"/>
    </row>
    <row r="19" spans="1:9" x14ac:dyDescent="0.25">
      <c r="A19" s="8" t="s">
        <v>53</v>
      </c>
      <c r="B19" s="21">
        <v>39875</v>
      </c>
      <c r="C19" s="21">
        <v>40648</v>
      </c>
      <c r="D19" s="21">
        <v>147490</v>
      </c>
      <c r="E19" s="21">
        <v>227167</v>
      </c>
      <c r="F19" s="10">
        <f t="shared" si="0"/>
        <v>54.021967591023127</v>
      </c>
      <c r="G19" s="1"/>
      <c r="H19" s="1"/>
      <c r="I19" s="1"/>
    </row>
    <row r="20" spans="1:9" x14ac:dyDescent="0.25">
      <c r="A20" s="11" t="s">
        <v>54</v>
      </c>
      <c r="B20" s="22">
        <v>60206</v>
      </c>
      <c r="C20" s="22">
        <v>83382</v>
      </c>
      <c r="D20" s="22">
        <v>210369</v>
      </c>
      <c r="E20" s="22">
        <v>249112</v>
      </c>
      <c r="F20" s="13">
        <f t="shared" si="0"/>
        <v>18.41668686926306</v>
      </c>
      <c r="G20" s="1"/>
      <c r="H20" s="1"/>
      <c r="I20" s="1"/>
    </row>
    <row r="21" spans="1:9" x14ac:dyDescent="0.25">
      <c r="A21" s="8" t="s">
        <v>55</v>
      </c>
      <c r="B21" s="21">
        <v>66157</v>
      </c>
      <c r="C21" s="21">
        <v>84823</v>
      </c>
      <c r="D21" s="21">
        <v>169660</v>
      </c>
      <c r="E21" s="21">
        <v>225240</v>
      </c>
      <c r="F21" s="10">
        <f t="shared" si="0"/>
        <v>32.759636920900618</v>
      </c>
      <c r="G21" s="1"/>
      <c r="H21" s="1"/>
      <c r="I21" s="1"/>
    </row>
    <row r="22" spans="1:9" x14ac:dyDescent="0.25">
      <c r="A22" s="11" t="s">
        <v>56</v>
      </c>
      <c r="B22" s="22">
        <v>1307594</v>
      </c>
      <c r="C22" s="22">
        <v>1208744</v>
      </c>
      <c r="D22" s="22">
        <v>5270996</v>
      </c>
      <c r="E22" s="22">
        <v>5470853</v>
      </c>
      <c r="F22" s="13">
        <f t="shared" si="0"/>
        <v>3.7916363434918168</v>
      </c>
      <c r="G22" s="1"/>
      <c r="H22" s="1"/>
      <c r="I22" s="1"/>
    </row>
    <row r="23" spans="1:9" x14ac:dyDescent="0.25">
      <c r="A23" s="8" t="s">
        <v>57</v>
      </c>
      <c r="B23" s="21">
        <v>275082</v>
      </c>
      <c r="C23" s="21">
        <v>264272</v>
      </c>
      <c r="D23" s="21">
        <v>954505</v>
      </c>
      <c r="E23" s="21">
        <v>1416166</v>
      </c>
      <c r="F23" s="10">
        <f t="shared" si="0"/>
        <v>48.366535534125006</v>
      </c>
      <c r="G23" s="1"/>
      <c r="H23" s="1"/>
      <c r="I23" s="1"/>
    </row>
    <row r="24" spans="1:9" x14ac:dyDescent="0.25">
      <c r="A24" s="11" t="s">
        <v>58</v>
      </c>
      <c r="B24" s="22">
        <v>90711</v>
      </c>
      <c r="C24" s="22">
        <v>84066</v>
      </c>
      <c r="D24" s="22">
        <v>308750</v>
      </c>
      <c r="E24" s="22">
        <v>299164</v>
      </c>
      <c r="F24" s="13">
        <f t="shared" si="0"/>
        <v>-3.1047773279352242</v>
      </c>
      <c r="G24" s="1"/>
      <c r="H24" s="1"/>
      <c r="I24" s="1"/>
    </row>
    <row r="25" spans="1:9" x14ac:dyDescent="0.25">
      <c r="A25" s="8" t="s">
        <v>59</v>
      </c>
      <c r="B25" s="21">
        <v>56204</v>
      </c>
      <c r="C25" s="21">
        <v>50461</v>
      </c>
      <c r="D25" s="21">
        <v>225375</v>
      </c>
      <c r="E25" s="21">
        <v>215773</v>
      </c>
      <c r="F25" s="10">
        <f t="shared" si="0"/>
        <v>-4.2604547975596176</v>
      </c>
      <c r="G25" s="1"/>
      <c r="H25" s="1"/>
      <c r="I25" s="1"/>
    </row>
    <row r="26" spans="1:9" x14ac:dyDescent="0.25">
      <c r="A26" s="11" t="s">
        <v>60</v>
      </c>
      <c r="B26" s="22">
        <v>24839</v>
      </c>
      <c r="C26" s="22">
        <v>14346</v>
      </c>
      <c r="D26" s="22">
        <v>77698</v>
      </c>
      <c r="E26" s="22">
        <v>69063</v>
      </c>
      <c r="F26" s="13">
        <f t="shared" si="0"/>
        <v>-11.113542176117789</v>
      </c>
      <c r="G26" s="1"/>
      <c r="H26" s="1"/>
      <c r="I26" s="1"/>
    </row>
    <row r="27" spans="1:9" x14ac:dyDescent="0.25">
      <c r="A27" s="8" t="s">
        <v>61</v>
      </c>
      <c r="B27" s="21">
        <v>140219</v>
      </c>
      <c r="C27" s="21">
        <v>163476</v>
      </c>
      <c r="D27" s="21">
        <v>733558</v>
      </c>
      <c r="E27" s="21">
        <v>737977</v>
      </c>
      <c r="F27" s="10">
        <f t="shared" si="0"/>
        <v>0.60240635368982964</v>
      </c>
      <c r="G27" s="1"/>
      <c r="H27" s="1"/>
      <c r="I27" s="1"/>
    </row>
    <row r="28" spans="1:9" x14ac:dyDescent="0.25">
      <c r="A28" s="11" t="s">
        <v>62</v>
      </c>
      <c r="B28" s="22">
        <v>580984</v>
      </c>
      <c r="C28" s="22">
        <v>604953</v>
      </c>
      <c r="D28" s="22">
        <v>2355721</v>
      </c>
      <c r="E28" s="22">
        <v>2535934</v>
      </c>
      <c r="F28" s="13">
        <f t="shared" si="0"/>
        <v>7.650014581523024</v>
      </c>
      <c r="G28" s="1"/>
      <c r="H28" s="1"/>
      <c r="I28" s="1"/>
    </row>
    <row r="29" spans="1:9" x14ac:dyDescent="0.25">
      <c r="A29" s="8" t="s">
        <v>63</v>
      </c>
      <c r="B29" s="21">
        <v>111450</v>
      </c>
      <c r="C29" s="21">
        <v>124453</v>
      </c>
      <c r="D29" s="21">
        <v>382314</v>
      </c>
      <c r="E29" s="21">
        <v>450918</v>
      </c>
      <c r="F29" s="10">
        <f t="shared" si="0"/>
        <v>17.944412184748657</v>
      </c>
      <c r="G29" s="1"/>
      <c r="H29" s="1"/>
      <c r="I29" s="1"/>
    </row>
    <row r="30" spans="1:9" x14ac:dyDescent="0.25">
      <c r="A30" s="11" t="s">
        <v>64</v>
      </c>
      <c r="B30" s="22">
        <v>167492</v>
      </c>
      <c r="C30" s="22">
        <v>185217</v>
      </c>
      <c r="D30" s="22">
        <v>675208</v>
      </c>
      <c r="E30" s="22">
        <v>717008</v>
      </c>
      <c r="F30" s="13">
        <f t="shared" si="0"/>
        <v>6.1906849444911813</v>
      </c>
      <c r="G30" s="1"/>
      <c r="H30" s="1"/>
      <c r="I30" s="1"/>
    </row>
    <row r="31" spans="1:9" x14ac:dyDescent="0.25">
      <c r="A31" s="8" t="s">
        <v>65</v>
      </c>
      <c r="B31" s="21">
        <v>100909</v>
      </c>
      <c r="C31" s="21">
        <v>135927</v>
      </c>
      <c r="D31" s="21">
        <v>435555</v>
      </c>
      <c r="E31" s="21">
        <v>520710</v>
      </c>
      <c r="F31" s="10">
        <f t="shared" si="0"/>
        <v>19.550917794538009</v>
      </c>
      <c r="G31" s="1"/>
      <c r="H31" s="1"/>
      <c r="I31" s="1"/>
    </row>
    <row r="32" spans="1:9" x14ac:dyDescent="0.25">
      <c r="A32" s="11" t="s">
        <v>66</v>
      </c>
      <c r="B32" s="22">
        <v>3068070</v>
      </c>
      <c r="C32" s="22">
        <v>3474209</v>
      </c>
      <c r="D32" s="22">
        <v>11483327</v>
      </c>
      <c r="E32" s="22">
        <v>13149908</v>
      </c>
      <c r="F32" s="13">
        <f t="shared" si="0"/>
        <v>14.513050094280175</v>
      </c>
      <c r="G32" s="1"/>
      <c r="H32" s="1"/>
      <c r="I32" s="1"/>
    </row>
    <row r="33" spans="1:9" x14ac:dyDescent="0.25">
      <c r="A33" s="8" t="s">
        <v>67</v>
      </c>
      <c r="B33" s="21">
        <v>325921</v>
      </c>
      <c r="C33" s="21">
        <v>338054</v>
      </c>
      <c r="D33" s="21">
        <v>1188939</v>
      </c>
      <c r="E33" s="21">
        <v>1320537</v>
      </c>
      <c r="F33" s="10">
        <f t="shared" si="0"/>
        <v>11.068524121086114</v>
      </c>
      <c r="G33" s="1"/>
      <c r="H33" s="1"/>
      <c r="I33" s="1"/>
    </row>
    <row r="34" spans="1:9" x14ac:dyDescent="0.25">
      <c r="A34" s="11" t="s">
        <v>68</v>
      </c>
      <c r="B34" s="22">
        <v>31944</v>
      </c>
      <c r="C34" s="22">
        <v>23069</v>
      </c>
      <c r="D34" s="22">
        <v>75976</v>
      </c>
      <c r="E34" s="22">
        <v>69619</v>
      </c>
      <c r="F34" s="13">
        <f t="shared" si="0"/>
        <v>-8.3671159313467456</v>
      </c>
      <c r="G34" s="1"/>
      <c r="H34" s="1"/>
      <c r="I34" s="1"/>
    </row>
    <row r="35" spans="1:9" x14ac:dyDescent="0.25">
      <c r="A35" s="14" t="s">
        <v>69</v>
      </c>
      <c r="B35" s="15">
        <f>SUM(B7:B34)</f>
        <v>14810401</v>
      </c>
      <c r="C35" s="15">
        <f t="shared" ref="C35:E35" si="1">SUM(C7:C34)</f>
        <v>16488160</v>
      </c>
      <c r="D35" s="15">
        <f t="shared" si="1"/>
        <v>56722369</v>
      </c>
      <c r="E35" s="15">
        <f t="shared" si="1"/>
        <v>64302401</v>
      </c>
      <c r="F35" s="16">
        <f t="shared" si="0"/>
        <v>13.363391081215241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373964</v>
      </c>
      <c r="C38" s="41">
        <f>D7</f>
        <v>342667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15230037</v>
      </c>
      <c r="G38" s="42">
        <f>LOOKUP(E38,$A$38:$A$65,$C$38:$C$65)</f>
        <v>12917221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691394</v>
      </c>
      <c r="C39" s="41">
        <f t="shared" ref="C39:C65" si="5">D8</f>
        <v>564380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13149908</v>
      </c>
      <c r="G39" s="42">
        <f t="shared" ref="G39:G65" si="8">LOOKUP(E39,$A$38:$A$65,$C$38:$C$65)</f>
        <v>11483327</v>
      </c>
    </row>
    <row r="40" spans="1:9" x14ac:dyDescent="0.25">
      <c r="A40" s="42" t="str">
        <f t="shared" si="3"/>
        <v>ALMERIA</v>
      </c>
      <c r="B40" s="41">
        <f t="shared" si="4"/>
        <v>208591</v>
      </c>
      <c r="C40" s="41">
        <f t="shared" si="5"/>
        <v>191171</v>
      </c>
      <c r="D40" s="41">
        <f t="shared" si="6"/>
        <v>26</v>
      </c>
      <c r="E40" s="42" t="str">
        <f t="shared" si="2"/>
        <v>BARCELONA</v>
      </c>
      <c r="F40" s="42">
        <f t="shared" si="7"/>
        <v>11430117</v>
      </c>
      <c r="G40" s="42">
        <f t="shared" si="8"/>
        <v>9767091</v>
      </c>
    </row>
    <row r="41" spans="1:9" x14ac:dyDescent="0.25">
      <c r="A41" s="42" t="str">
        <f t="shared" si="3"/>
        <v>AVILES</v>
      </c>
      <c r="B41" s="41">
        <f t="shared" si="4"/>
        <v>492005</v>
      </c>
      <c r="C41" s="41">
        <f t="shared" si="5"/>
        <v>514268</v>
      </c>
      <c r="D41" s="41">
        <f t="shared" si="6"/>
        <v>16</v>
      </c>
      <c r="E41" s="42" t="str">
        <f t="shared" si="2"/>
        <v>LAS PALMAS</v>
      </c>
      <c r="F41" s="42">
        <f t="shared" si="7"/>
        <v>5470853</v>
      </c>
      <c r="G41" s="42">
        <f t="shared" si="8"/>
        <v>5270996</v>
      </c>
    </row>
    <row r="42" spans="1:9" x14ac:dyDescent="0.25">
      <c r="A42" s="42" t="str">
        <f t="shared" si="3"/>
        <v>BAHIA DE ALGECIRAS</v>
      </c>
      <c r="B42" s="41">
        <f t="shared" si="4"/>
        <v>15230037</v>
      </c>
      <c r="C42" s="41">
        <f t="shared" si="5"/>
        <v>12917221</v>
      </c>
      <c r="D42" s="41">
        <f t="shared" si="6"/>
        <v>1</v>
      </c>
      <c r="E42" s="42" t="str">
        <f t="shared" si="2"/>
        <v>BALEARES</v>
      </c>
      <c r="F42" s="42">
        <f t="shared" si="7"/>
        <v>3221563</v>
      </c>
      <c r="G42" s="42">
        <f t="shared" si="8"/>
        <v>2971229</v>
      </c>
    </row>
    <row r="43" spans="1:9" x14ac:dyDescent="0.25">
      <c r="A43" s="42" t="str">
        <f t="shared" si="3"/>
        <v>BAHIA DE CADIZ</v>
      </c>
      <c r="B43" s="41">
        <f t="shared" si="4"/>
        <v>803407</v>
      </c>
      <c r="C43" s="41">
        <f t="shared" si="5"/>
        <v>988478</v>
      </c>
      <c r="D43" s="41">
        <f t="shared" si="6"/>
        <v>10</v>
      </c>
      <c r="E43" s="42" t="str">
        <f t="shared" si="2"/>
        <v>BILBAO</v>
      </c>
      <c r="F43" s="42">
        <f t="shared" si="7"/>
        <v>3006852</v>
      </c>
      <c r="G43" s="42">
        <f t="shared" si="8"/>
        <v>2790574</v>
      </c>
    </row>
    <row r="44" spans="1:9" x14ac:dyDescent="0.25">
      <c r="A44" s="42" t="str">
        <f t="shared" si="3"/>
        <v>BALEARES</v>
      </c>
      <c r="B44" s="41">
        <f t="shared" si="4"/>
        <v>3221563</v>
      </c>
      <c r="C44" s="41">
        <f t="shared" si="5"/>
        <v>2971229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2535934</v>
      </c>
      <c r="G44" s="42">
        <f t="shared" si="8"/>
        <v>2355721</v>
      </c>
    </row>
    <row r="45" spans="1:9" x14ac:dyDescent="0.25">
      <c r="A45" s="42" t="str">
        <f t="shared" si="3"/>
        <v>BARCELONA</v>
      </c>
      <c r="B45" s="41">
        <f t="shared" si="4"/>
        <v>11430117</v>
      </c>
      <c r="C45" s="41">
        <f t="shared" si="5"/>
        <v>9767091</v>
      </c>
      <c r="D45" s="41">
        <f t="shared" si="6"/>
        <v>3</v>
      </c>
      <c r="E45" s="42" t="str">
        <f t="shared" si="2"/>
        <v>MALAGA</v>
      </c>
      <c r="F45" s="42">
        <f t="shared" si="7"/>
        <v>1416166</v>
      </c>
      <c r="G45" s="42">
        <f t="shared" si="8"/>
        <v>954505</v>
      </c>
    </row>
    <row r="46" spans="1:9" x14ac:dyDescent="0.25">
      <c r="A46" s="42" t="str">
        <f t="shared" si="3"/>
        <v>BILBAO</v>
      </c>
      <c r="B46" s="41">
        <f t="shared" si="4"/>
        <v>3006852</v>
      </c>
      <c r="C46" s="41">
        <f t="shared" si="5"/>
        <v>2790574</v>
      </c>
      <c r="D46" s="41">
        <f t="shared" si="6"/>
        <v>6</v>
      </c>
      <c r="E46" s="42" t="str">
        <f t="shared" si="2"/>
        <v>VIGO</v>
      </c>
      <c r="F46" s="42">
        <f t="shared" si="7"/>
        <v>1320537</v>
      </c>
      <c r="G46" s="42">
        <f t="shared" si="8"/>
        <v>1188939</v>
      </c>
    </row>
    <row r="47" spans="1:9" x14ac:dyDescent="0.25">
      <c r="A47" s="42" t="str">
        <f t="shared" si="3"/>
        <v>CARTAGENA</v>
      </c>
      <c r="B47" s="41">
        <f t="shared" si="4"/>
        <v>286432</v>
      </c>
      <c r="C47" s="41">
        <f t="shared" si="5"/>
        <v>301862</v>
      </c>
      <c r="D47" s="41">
        <f t="shared" si="6"/>
        <v>21</v>
      </c>
      <c r="E47" s="42" t="str">
        <f t="shared" si="2"/>
        <v>BAHIA DE CADIZ</v>
      </c>
      <c r="F47" s="42">
        <f t="shared" si="7"/>
        <v>803407</v>
      </c>
      <c r="G47" s="42">
        <f t="shared" si="8"/>
        <v>988478</v>
      </c>
    </row>
    <row r="48" spans="1:9" x14ac:dyDescent="0.25">
      <c r="A48" s="42" t="str">
        <f t="shared" si="3"/>
        <v>CASTELLON</v>
      </c>
      <c r="B48" s="41">
        <f t="shared" si="4"/>
        <v>575029</v>
      </c>
      <c r="C48" s="41">
        <f t="shared" si="5"/>
        <v>401744</v>
      </c>
      <c r="D48" s="41">
        <f t="shared" si="6"/>
        <v>14</v>
      </c>
      <c r="E48" s="42" t="str">
        <f t="shared" si="2"/>
        <v>PASAIA</v>
      </c>
      <c r="F48" s="42">
        <f t="shared" si="7"/>
        <v>737977</v>
      </c>
      <c r="G48" s="42">
        <f t="shared" si="8"/>
        <v>733558</v>
      </c>
    </row>
    <row r="49" spans="1:7" x14ac:dyDescent="0.25">
      <c r="A49" s="42" t="str">
        <f t="shared" si="3"/>
        <v>CEUTA</v>
      </c>
      <c r="B49" s="41">
        <f t="shared" si="4"/>
        <v>307861</v>
      </c>
      <c r="C49" s="41">
        <f t="shared" si="5"/>
        <v>276243</v>
      </c>
      <c r="D49" s="41">
        <f t="shared" si="6"/>
        <v>19</v>
      </c>
      <c r="E49" s="42" t="str">
        <f t="shared" si="2"/>
        <v>SEVILLA</v>
      </c>
      <c r="F49" s="42">
        <f t="shared" si="7"/>
        <v>717008</v>
      </c>
      <c r="G49" s="42">
        <f t="shared" si="8"/>
        <v>675208</v>
      </c>
    </row>
    <row r="50" spans="1:7" x14ac:dyDescent="0.25">
      <c r="A50" s="42" t="str">
        <f t="shared" si="3"/>
        <v>FERROL-SAN CIBRAO</v>
      </c>
      <c r="B50" s="41">
        <f t="shared" si="4"/>
        <v>227167</v>
      </c>
      <c r="C50" s="41">
        <f t="shared" si="5"/>
        <v>147490</v>
      </c>
      <c r="D50" s="41">
        <f t="shared" si="6"/>
        <v>23</v>
      </c>
      <c r="E50" s="42" t="str">
        <f t="shared" si="2"/>
        <v>ALICANTE</v>
      </c>
      <c r="F50" s="42">
        <f t="shared" si="7"/>
        <v>691394</v>
      </c>
      <c r="G50" s="42">
        <f t="shared" si="8"/>
        <v>564380</v>
      </c>
    </row>
    <row r="51" spans="1:7" x14ac:dyDescent="0.25">
      <c r="A51" s="42" t="str">
        <f t="shared" si="3"/>
        <v>GIJON</v>
      </c>
      <c r="B51" s="41">
        <f t="shared" si="4"/>
        <v>249112</v>
      </c>
      <c r="C51" s="41">
        <f t="shared" si="5"/>
        <v>210369</v>
      </c>
      <c r="D51" s="41">
        <f t="shared" si="6"/>
        <v>22</v>
      </c>
      <c r="E51" s="42" t="str">
        <f t="shared" si="2"/>
        <v>CASTELLON</v>
      </c>
      <c r="F51" s="42">
        <f t="shared" si="7"/>
        <v>575029</v>
      </c>
      <c r="G51" s="42">
        <f t="shared" si="8"/>
        <v>401744</v>
      </c>
    </row>
    <row r="52" spans="1:7" x14ac:dyDescent="0.25">
      <c r="A52" s="42" t="str">
        <f t="shared" si="3"/>
        <v>HUELVA</v>
      </c>
      <c r="B52" s="41">
        <f t="shared" si="4"/>
        <v>225240</v>
      </c>
      <c r="C52" s="41">
        <f t="shared" si="5"/>
        <v>169660</v>
      </c>
      <c r="D52" s="41">
        <f t="shared" si="6"/>
        <v>24</v>
      </c>
      <c r="E52" s="42" t="str">
        <f t="shared" si="2"/>
        <v>TARRAGONA</v>
      </c>
      <c r="F52" s="42">
        <f t="shared" si="7"/>
        <v>520710</v>
      </c>
      <c r="G52" s="42">
        <f t="shared" si="8"/>
        <v>435555</v>
      </c>
    </row>
    <row r="53" spans="1:7" x14ac:dyDescent="0.25">
      <c r="A53" s="42" t="str">
        <f t="shared" si="3"/>
        <v>LAS PALMAS</v>
      </c>
      <c r="B53" s="41">
        <f t="shared" si="4"/>
        <v>5470853</v>
      </c>
      <c r="C53" s="41">
        <f t="shared" si="5"/>
        <v>5270996</v>
      </c>
      <c r="D53" s="41">
        <f t="shared" si="6"/>
        <v>4</v>
      </c>
      <c r="E53" s="42" t="str">
        <f t="shared" si="2"/>
        <v>AVILES</v>
      </c>
      <c r="F53" s="42">
        <f t="shared" si="7"/>
        <v>492005</v>
      </c>
      <c r="G53" s="42">
        <f t="shared" si="8"/>
        <v>514268</v>
      </c>
    </row>
    <row r="54" spans="1:7" x14ac:dyDescent="0.25">
      <c r="A54" s="42" t="str">
        <f t="shared" si="3"/>
        <v>MALAGA</v>
      </c>
      <c r="B54" s="41">
        <f t="shared" si="4"/>
        <v>1416166</v>
      </c>
      <c r="C54" s="41">
        <f t="shared" si="5"/>
        <v>954505</v>
      </c>
      <c r="D54" s="41">
        <f t="shared" si="6"/>
        <v>8</v>
      </c>
      <c r="E54" s="42" t="str">
        <f t="shared" si="2"/>
        <v>SANTANDER</v>
      </c>
      <c r="F54" s="42">
        <f t="shared" si="7"/>
        <v>450918</v>
      </c>
      <c r="G54" s="42">
        <f t="shared" si="8"/>
        <v>382314</v>
      </c>
    </row>
    <row r="55" spans="1:7" x14ac:dyDescent="0.25">
      <c r="A55" s="42" t="str">
        <f t="shared" si="3"/>
        <v>MARIN Y RIA DE PONTEVEDRA</v>
      </c>
      <c r="B55" s="41">
        <f t="shared" si="4"/>
        <v>299164</v>
      </c>
      <c r="C55" s="41">
        <f t="shared" si="5"/>
        <v>308750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373964</v>
      </c>
      <c r="G55" s="42">
        <f t="shared" si="8"/>
        <v>342667</v>
      </c>
    </row>
    <row r="56" spans="1:7" x14ac:dyDescent="0.25">
      <c r="A56" s="42" t="str">
        <f t="shared" si="3"/>
        <v>MELILLA</v>
      </c>
      <c r="B56" s="41">
        <f t="shared" si="4"/>
        <v>215773</v>
      </c>
      <c r="C56" s="41">
        <f t="shared" si="5"/>
        <v>225375</v>
      </c>
      <c r="D56" s="41">
        <f t="shared" si="6"/>
        <v>25</v>
      </c>
      <c r="E56" s="42" t="str">
        <f t="shared" si="2"/>
        <v>CEUTA</v>
      </c>
      <c r="F56" s="42">
        <f t="shared" si="9"/>
        <v>307861</v>
      </c>
      <c r="G56" s="42">
        <f t="shared" si="8"/>
        <v>276243</v>
      </c>
    </row>
    <row r="57" spans="1:7" x14ac:dyDescent="0.25">
      <c r="A57" s="42" t="str">
        <f t="shared" si="3"/>
        <v>MOTRIL</v>
      </c>
      <c r="B57" s="41">
        <f t="shared" si="4"/>
        <v>69063</v>
      </c>
      <c r="C57" s="41">
        <f t="shared" si="5"/>
        <v>77698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299164</v>
      </c>
      <c r="G57" s="42">
        <f t="shared" si="8"/>
        <v>308750</v>
      </c>
    </row>
    <row r="58" spans="1:7" x14ac:dyDescent="0.25">
      <c r="A58" s="42" t="str">
        <f t="shared" si="3"/>
        <v>PASAIA</v>
      </c>
      <c r="B58" s="41">
        <f t="shared" si="4"/>
        <v>737977</v>
      </c>
      <c r="C58" s="41">
        <f t="shared" si="5"/>
        <v>733558</v>
      </c>
      <c r="D58" s="41">
        <f t="shared" si="6"/>
        <v>11</v>
      </c>
      <c r="E58" s="42" t="str">
        <f t="shared" si="2"/>
        <v>CARTAGENA</v>
      </c>
      <c r="F58" s="42">
        <f t="shared" si="9"/>
        <v>286432</v>
      </c>
      <c r="G58" s="42">
        <f t="shared" si="8"/>
        <v>301862</v>
      </c>
    </row>
    <row r="59" spans="1:7" x14ac:dyDescent="0.25">
      <c r="A59" s="42" t="str">
        <f t="shared" si="3"/>
        <v>SANTA CRUZ DE TENERIFE</v>
      </c>
      <c r="B59" s="41">
        <f t="shared" si="4"/>
        <v>2535934</v>
      </c>
      <c r="C59" s="41">
        <f t="shared" si="5"/>
        <v>2355721</v>
      </c>
      <c r="D59" s="41">
        <f t="shared" si="6"/>
        <v>7</v>
      </c>
      <c r="E59" s="42" t="str">
        <f t="shared" si="2"/>
        <v>GIJON</v>
      </c>
      <c r="F59" s="42">
        <f t="shared" si="9"/>
        <v>249112</v>
      </c>
      <c r="G59" s="42">
        <f t="shared" si="8"/>
        <v>210369</v>
      </c>
    </row>
    <row r="60" spans="1:7" x14ac:dyDescent="0.25">
      <c r="A60" s="42" t="str">
        <f t="shared" si="3"/>
        <v>SANTANDER</v>
      </c>
      <c r="B60" s="41">
        <f t="shared" si="4"/>
        <v>450918</v>
      </c>
      <c r="C60" s="41">
        <f t="shared" si="5"/>
        <v>382314</v>
      </c>
      <c r="D60" s="41">
        <f t="shared" si="6"/>
        <v>17</v>
      </c>
      <c r="E60" s="42" t="str">
        <f t="shared" si="2"/>
        <v>FERROL-SAN CIBRAO</v>
      </c>
      <c r="F60" s="42">
        <f t="shared" si="9"/>
        <v>227167</v>
      </c>
      <c r="G60" s="42">
        <f t="shared" si="8"/>
        <v>147490</v>
      </c>
    </row>
    <row r="61" spans="1:7" x14ac:dyDescent="0.25">
      <c r="A61" s="42" t="str">
        <f t="shared" si="3"/>
        <v>SEVILLA</v>
      </c>
      <c r="B61" s="41">
        <f t="shared" si="4"/>
        <v>717008</v>
      </c>
      <c r="C61" s="41">
        <f t="shared" si="5"/>
        <v>675208</v>
      </c>
      <c r="D61" s="41">
        <f t="shared" si="6"/>
        <v>12</v>
      </c>
      <c r="E61" s="42" t="str">
        <f t="shared" si="2"/>
        <v>HUELVA</v>
      </c>
      <c r="F61" s="42">
        <f t="shared" si="9"/>
        <v>225240</v>
      </c>
      <c r="G61" s="42">
        <f t="shared" si="8"/>
        <v>169660</v>
      </c>
    </row>
    <row r="62" spans="1:7" x14ac:dyDescent="0.25">
      <c r="A62" s="42" t="str">
        <f t="shared" si="3"/>
        <v>TARRAGONA</v>
      </c>
      <c r="B62" s="41">
        <f t="shared" si="4"/>
        <v>520710</v>
      </c>
      <c r="C62" s="41">
        <f t="shared" si="5"/>
        <v>435555</v>
      </c>
      <c r="D62" s="41">
        <f t="shared" si="6"/>
        <v>15</v>
      </c>
      <c r="E62" s="42" t="str">
        <f t="shared" si="2"/>
        <v>MELILLA</v>
      </c>
      <c r="F62" s="42">
        <f t="shared" si="9"/>
        <v>215773</v>
      </c>
      <c r="G62" s="42">
        <f t="shared" si="8"/>
        <v>225375</v>
      </c>
    </row>
    <row r="63" spans="1:7" x14ac:dyDescent="0.25">
      <c r="A63" s="42" t="str">
        <f t="shared" si="3"/>
        <v>VALENCIA</v>
      </c>
      <c r="B63" s="41">
        <f t="shared" si="4"/>
        <v>13149908</v>
      </c>
      <c r="C63" s="41">
        <f t="shared" si="5"/>
        <v>11483327</v>
      </c>
      <c r="D63" s="41">
        <f t="shared" si="6"/>
        <v>2</v>
      </c>
      <c r="E63" s="42" t="str">
        <f t="shared" si="2"/>
        <v>ALMERIA</v>
      </c>
      <c r="F63" s="42">
        <f t="shared" si="9"/>
        <v>208591</v>
      </c>
      <c r="G63" s="42">
        <f t="shared" si="8"/>
        <v>191171</v>
      </c>
    </row>
    <row r="64" spans="1:7" x14ac:dyDescent="0.25">
      <c r="A64" s="42" t="str">
        <f t="shared" si="3"/>
        <v>VIGO</v>
      </c>
      <c r="B64" s="41">
        <f t="shared" si="4"/>
        <v>1320537</v>
      </c>
      <c r="C64" s="41">
        <f t="shared" si="5"/>
        <v>1188939</v>
      </c>
      <c r="D64" s="41">
        <f t="shared" si="6"/>
        <v>9</v>
      </c>
      <c r="E64" s="42" t="str">
        <f t="shared" si="2"/>
        <v>VILAGARCIA</v>
      </c>
      <c r="F64" s="42">
        <f t="shared" si="9"/>
        <v>69619</v>
      </c>
      <c r="G64" s="42">
        <f t="shared" si="8"/>
        <v>75976</v>
      </c>
    </row>
    <row r="65" spans="1:7" x14ac:dyDescent="0.25">
      <c r="A65" s="42" t="str">
        <f t="shared" si="3"/>
        <v>VILAGARCIA</v>
      </c>
      <c r="B65" s="41">
        <f t="shared" si="4"/>
        <v>69619</v>
      </c>
      <c r="C65" s="41">
        <f t="shared" si="5"/>
        <v>75976</v>
      </c>
      <c r="D65" s="41">
        <f t="shared" si="6"/>
        <v>27</v>
      </c>
      <c r="E65" s="42" t="str">
        <f t="shared" si="2"/>
        <v>MOTRIL</v>
      </c>
      <c r="F65" s="42">
        <f t="shared" si="9"/>
        <v>69063</v>
      </c>
      <c r="G65" s="42">
        <f t="shared" si="8"/>
        <v>77698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2652</v>
      </c>
      <c r="C7" s="23">
        <v>2579</v>
      </c>
      <c r="D7" s="23">
        <v>10197</v>
      </c>
      <c r="E7" s="23">
        <v>10476</v>
      </c>
      <c r="F7" s="10">
        <f>((E7*100)/D7)-100</f>
        <v>2.7360988526037033</v>
      </c>
      <c r="G7" s="1"/>
      <c r="H7" s="1"/>
      <c r="I7" s="1"/>
    </row>
    <row r="8" spans="1:12" x14ac:dyDescent="0.25">
      <c r="A8" s="11" t="s">
        <v>42</v>
      </c>
      <c r="B8" s="24">
        <v>91</v>
      </c>
      <c r="C8" s="24">
        <v>367</v>
      </c>
      <c r="D8" s="24">
        <v>616</v>
      </c>
      <c r="E8" s="24">
        <v>1605</v>
      </c>
      <c r="F8" s="13">
        <f t="shared" ref="F8:F35" si="0">((E8*100)/D8)-100</f>
        <v>160.55194805194805</v>
      </c>
      <c r="G8" s="1"/>
      <c r="H8" s="1"/>
      <c r="I8" s="1"/>
    </row>
    <row r="9" spans="1:12" x14ac:dyDescent="0.25">
      <c r="A9" s="8" t="s">
        <v>43</v>
      </c>
      <c r="B9" s="23">
        <v>461</v>
      </c>
      <c r="C9" s="23">
        <v>302</v>
      </c>
      <c r="D9" s="23">
        <v>1461</v>
      </c>
      <c r="E9" s="23">
        <v>922</v>
      </c>
      <c r="F9" s="10">
        <f t="shared" si="0"/>
        <v>-36.892539356605063</v>
      </c>
      <c r="G9" s="1"/>
      <c r="H9" s="1"/>
      <c r="I9" s="1"/>
    </row>
    <row r="10" spans="1:12" x14ac:dyDescent="0.25">
      <c r="A10" s="11" t="s">
        <v>44</v>
      </c>
      <c r="B10" s="24">
        <v>1061</v>
      </c>
      <c r="C10" s="24">
        <v>1796</v>
      </c>
      <c r="D10" s="24">
        <v>6267</v>
      </c>
      <c r="E10" s="24">
        <v>4587</v>
      </c>
      <c r="F10" s="13">
        <f t="shared" si="0"/>
        <v>-26.80708472953566</v>
      </c>
      <c r="G10" s="1"/>
      <c r="H10" s="1"/>
      <c r="I10" s="1"/>
    </row>
    <row r="11" spans="1:12" x14ac:dyDescent="0.25">
      <c r="A11" s="8" t="s">
        <v>45</v>
      </c>
      <c r="B11" s="23">
        <v>32</v>
      </c>
      <c r="C11" s="23">
        <v>79</v>
      </c>
      <c r="D11" s="23">
        <v>332</v>
      </c>
      <c r="E11" s="23">
        <v>297</v>
      </c>
      <c r="F11" s="10">
        <f t="shared" si="0"/>
        <v>-10.5421686746988</v>
      </c>
      <c r="G11" s="1"/>
      <c r="H11" s="1"/>
      <c r="I11" s="1"/>
    </row>
    <row r="12" spans="1:12" x14ac:dyDescent="0.25">
      <c r="A12" s="11" t="s">
        <v>46</v>
      </c>
      <c r="B12" s="24">
        <v>0</v>
      </c>
      <c r="C12" s="24">
        <v>1319</v>
      </c>
      <c r="D12" s="24">
        <v>6045</v>
      </c>
      <c r="E12" s="24">
        <v>6898</v>
      </c>
      <c r="F12" s="13">
        <f t="shared" si="0"/>
        <v>14.110835401157985</v>
      </c>
      <c r="G12" s="1"/>
      <c r="H12" s="1"/>
      <c r="I12" s="1"/>
    </row>
    <row r="13" spans="1:12" x14ac:dyDescent="0.25">
      <c r="A13" s="8" t="s">
        <v>47</v>
      </c>
      <c r="B13" s="23">
        <v>196</v>
      </c>
      <c r="C13" s="23">
        <v>197</v>
      </c>
      <c r="D13" s="23">
        <v>865</v>
      </c>
      <c r="E13" s="23">
        <v>814</v>
      </c>
      <c r="F13" s="10">
        <f t="shared" si="0"/>
        <v>-5.8959537572254277</v>
      </c>
      <c r="G13" s="1"/>
      <c r="H13" s="1"/>
      <c r="I13" s="1"/>
    </row>
    <row r="14" spans="1:12" x14ac:dyDescent="0.25">
      <c r="A14" s="11" t="s">
        <v>48</v>
      </c>
      <c r="B14" s="24">
        <v>330</v>
      </c>
      <c r="C14" s="24">
        <v>383</v>
      </c>
      <c r="D14" s="24">
        <v>1214</v>
      </c>
      <c r="E14" s="24">
        <v>1145</v>
      </c>
      <c r="F14" s="13">
        <f t="shared" si="0"/>
        <v>-5.6836902800659033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100</v>
      </c>
      <c r="C16" s="24">
        <v>114</v>
      </c>
      <c r="D16" s="24">
        <v>434</v>
      </c>
      <c r="E16" s="24">
        <v>437</v>
      </c>
      <c r="F16" s="13">
        <f t="shared" si="0"/>
        <v>0.69124423963133097</v>
      </c>
      <c r="G16" s="1"/>
      <c r="H16" s="1"/>
      <c r="I16" s="1"/>
    </row>
    <row r="17" spans="1:9" x14ac:dyDescent="0.25">
      <c r="A17" s="8" t="s">
        <v>51</v>
      </c>
      <c r="B17" s="23">
        <v>936</v>
      </c>
      <c r="C17" s="23">
        <v>662</v>
      </c>
      <c r="D17" s="23">
        <v>2459</v>
      </c>
      <c r="E17" s="23">
        <v>2217</v>
      </c>
      <c r="F17" s="10">
        <f t="shared" si="0"/>
        <v>-9.8413989426596231</v>
      </c>
      <c r="G17" s="1"/>
      <c r="H17" s="1"/>
      <c r="I17" s="1"/>
    </row>
    <row r="18" spans="1:9" x14ac:dyDescent="0.25">
      <c r="A18" s="11" t="s">
        <v>52</v>
      </c>
      <c r="B18" s="24">
        <v>1</v>
      </c>
      <c r="C18" s="24">
        <v>0</v>
      </c>
      <c r="D18" s="24">
        <v>22</v>
      </c>
      <c r="E18" s="24">
        <v>21</v>
      </c>
      <c r="F18" s="13">
        <f t="shared" si="0"/>
        <v>-4.5454545454545467</v>
      </c>
      <c r="G18" s="1"/>
      <c r="H18" s="1"/>
      <c r="I18" s="1"/>
    </row>
    <row r="19" spans="1:9" x14ac:dyDescent="0.25">
      <c r="A19" s="8" t="s">
        <v>53</v>
      </c>
      <c r="B19" s="23">
        <v>30</v>
      </c>
      <c r="C19" s="23">
        <v>16</v>
      </c>
      <c r="D19" s="23">
        <v>61</v>
      </c>
      <c r="E19" s="23">
        <v>48</v>
      </c>
      <c r="F19" s="10">
        <f t="shared" si="0"/>
        <v>-21.311475409836063</v>
      </c>
      <c r="G19" s="1"/>
      <c r="H19" s="1"/>
      <c r="I19" s="1"/>
    </row>
    <row r="20" spans="1:9" x14ac:dyDescent="0.25">
      <c r="A20" s="11" t="s">
        <v>54</v>
      </c>
      <c r="B20" s="24">
        <v>163</v>
      </c>
      <c r="C20" s="24">
        <v>664</v>
      </c>
      <c r="D20" s="24">
        <v>2372</v>
      </c>
      <c r="E20" s="24">
        <v>3178</v>
      </c>
      <c r="F20" s="13">
        <f t="shared" si="0"/>
        <v>33.97976391231029</v>
      </c>
      <c r="G20" s="1"/>
      <c r="H20" s="1"/>
      <c r="I20" s="1"/>
    </row>
    <row r="21" spans="1:9" x14ac:dyDescent="0.25">
      <c r="A21" s="8" t="s">
        <v>55</v>
      </c>
      <c r="B21" s="23">
        <v>246</v>
      </c>
      <c r="C21" s="23">
        <v>388</v>
      </c>
      <c r="D21" s="23">
        <v>808</v>
      </c>
      <c r="E21" s="23">
        <v>1513</v>
      </c>
      <c r="F21" s="10">
        <f t="shared" si="0"/>
        <v>87.252475247524757</v>
      </c>
      <c r="G21" s="1"/>
      <c r="H21" s="1"/>
      <c r="I21" s="1"/>
    </row>
    <row r="22" spans="1:9" x14ac:dyDescent="0.25">
      <c r="A22" s="11" t="s">
        <v>56</v>
      </c>
      <c r="B22" s="24">
        <v>334</v>
      </c>
      <c r="C22" s="24">
        <v>362</v>
      </c>
      <c r="D22" s="24">
        <v>1426</v>
      </c>
      <c r="E22" s="24">
        <v>1330</v>
      </c>
      <c r="F22" s="13">
        <f t="shared" si="0"/>
        <v>-6.7321178120617162</v>
      </c>
      <c r="G22" s="1"/>
      <c r="H22" s="1"/>
      <c r="I22" s="1"/>
    </row>
    <row r="23" spans="1:9" x14ac:dyDescent="0.25">
      <c r="A23" s="8" t="s">
        <v>57</v>
      </c>
      <c r="B23" s="23">
        <v>34</v>
      </c>
      <c r="C23" s="23">
        <v>78</v>
      </c>
      <c r="D23" s="23">
        <v>522</v>
      </c>
      <c r="E23" s="23">
        <v>494</v>
      </c>
      <c r="F23" s="10">
        <f t="shared" si="0"/>
        <v>-5.363984674329501</v>
      </c>
      <c r="G23" s="1"/>
      <c r="H23" s="1"/>
      <c r="I23" s="1"/>
    </row>
    <row r="24" spans="1:9" x14ac:dyDescent="0.25">
      <c r="A24" s="11" t="s">
        <v>58</v>
      </c>
      <c r="B24" s="24">
        <v>404</v>
      </c>
      <c r="C24" s="24">
        <v>305</v>
      </c>
      <c r="D24" s="24">
        <v>1628</v>
      </c>
      <c r="E24" s="24">
        <v>1322</v>
      </c>
      <c r="F24" s="13">
        <f t="shared" si="0"/>
        <v>-18.796068796068795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269</v>
      </c>
      <c r="C26" s="24">
        <v>224</v>
      </c>
      <c r="D26" s="24">
        <v>1020</v>
      </c>
      <c r="E26" s="24">
        <v>583</v>
      </c>
      <c r="F26" s="13">
        <f t="shared" si="0"/>
        <v>-42.843137254901961</v>
      </c>
      <c r="G26" s="1"/>
      <c r="H26" s="1"/>
      <c r="I26" s="1"/>
    </row>
    <row r="27" spans="1:9" x14ac:dyDescent="0.25">
      <c r="A27" s="8" t="s">
        <v>61</v>
      </c>
      <c r="B27" s="23">
        <v>804</v>
      </c>
      <c r="C27" s="23">
        <v>623</v>
      </c>
      <c r="D27" s="23">
        <v>4673</v>
      </c>
      <c r="E27" s="23">
        <v>3459</v>
      </c>
      <c r="F27" s="10">
        <f t="shared" si="0"/>
        <v>-25.979028461373844</v>
      </c>
      <c r="G27" s="1"/>
      <c r="H27" s="1"/>
      <c r="I27" s="1"/>
    </row>
    <row r="28" spans="1:9" x14ac:dyDescent="0.25">
      <c r="A28" s="11" t="s">
        <v>62</v>
      </c>
      <c r="B28" s="24">
        <v>393</v>
      </c>
      <c r="C28" s="24">
        <v>422</v>
      </c>
      <c r="D28" s="24">
        <v>1073</v>
      </c>
      <c r="E28" s="24">
        <v>1102</v>
      </c>
      <c r="F28" s="13">
        <f t="shared" si="0"/>
        <v>2.7027027027027088</v>
      </c>
      <c r="G28" s="1"/>
      <c r="H28" s="1"/>
      <c r="I28" s="1"/>
    </row>
    <row r="29" spans="1:9" x14ac:dyDescent="0.25">
      <c r="A29" s="8" t="s">
        <v>63</v>
      </c>
      <c r="B29" s="23">
        <v>963</v>
      </c>
      <c r="C29" s="23">
        <v>1837</v>
      </c>
      <c r="D29" s="23">
        <v>3620</v>
      </c>
      <c r="E29" s="23">
        <v>4501</v>
      </c>
      <c r="F29" s="10">
        <f t="shared" si="0"/>
        <v>24.337016574585633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369</v>
      </c>
      <c r="C31" s="23">
        <v>590</v>
      </c>
      <c r="D31" s="23">
        <v>1006</v>
      </c>
      <c r="E31" s="23">
        <v>1347</v>
      </c>
      <c r="F31" s="10">
        <f t="shared" si="0"/>
        <v>33.896620278330033</v>
      </c>
      <c r="G31" s="1"/>
      <c r="H31" s="1"/>
      <c r="I31" s="1"/>
    </row>
    <row r="32" spans="1:9" x14ac:dyDescent="0.25">
      <c r="A32" s="11" t="s">
        <v>66</v>
      </c>
      <c r="B32" s="24">
        <v>140</v>
      </c>
      <c r="C32" s="24">
        <v>110</v>
      </c>
      <c r="D32" s="24">
        <v>549</v>
      </c>
      <c r="E32" s="24">
        <v>429</v>
      </c>
      <c r="F32" s="13">
        <f t="shared" si="0"/>
        <v>-21.857923497267763</v>
      </c>
      <c r="G32" s="1"/>
      <c r="H32" s="1"/>
      <c r="I32" s="1"/>
    </row>
    <row r="33" spans="1:9" x14ac:dyDescent="0.25">
      <c r="A33" s="8" t="s">
        <v>67</v>
      </c>
      <c r="B33" s="23">
        <v>6109</v>
      </c>
      <c r="C33" s="23">
        <v>6210</v>
      </c>
      <c r="D33" s="23">
        <v>21988</v>
      </c>
      <c r="E33" s="23">
        <v>20815</v>
      </c>
      <c r="F33" s="10">
        <f t="shared" si="0"/>
        <v>-5.3347280334727998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16118</v>
      </c>
      <c r="C35" s="15">
        <f t="shared" ref="C35:E35" si="1">SUM(C7:C34)</f>
        <v>19627</v>
      </c>
      <c r="D35" s="15">
        <f t="shared" si="1"/>
        <v>70658</v>
      </c>
      <c r="E35" s="15">
        <f t="shared" si="1"/>
        <v>69540</v>
      </c>
      <c r="F35" s="16">
        <f t="shared" si="0"/>
        <v>-1.5822695236208233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10476</v>
      </c>
      <c r="C38" s="41">
        <f>D7</f>
        <v>10197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20815</v>
      </c>
      <c r="G38" s="42">
        <f>LOOKUP(E38,$A$38:$A$65,$C$38:$C$65)</f>
        <v>21988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1605</v>
      </c>
      <c r="C39" s="41">
        <f t="shared" ref="C39:C65" si="5">D8</f>
        <v>616</v>
      </c>
      <c r="D39" s="41">
        <f t="shared" ref="D39:D65" si="6">_xlfn.RANK.EQ(B39,$B$38:$B$65)+COUNTIF($B$38:$B$65,B39)-1</f>
        <v>9</v>
      </c>
      <c r="E39" s="42" t="str">
        <f t="shared" si="2"/>
        <v>A CORUÑA</v>
      </c>
      <c r="F39" s="42">
        <f t="shared" ref="F39:F54" si="7">LOOKUP(E39,$A$38:$A$65,$B$38:$B$65)</f>
        <v>10476</v>
      </c>
      <c r="G39" s="42">
        <f t="shared" ref="G39:G65" si="8">LOOKUP(E39,$A$38:$A$65,$C$38:$C$65)</f>
        <v>10197</v>
      </c>
    </row>
    <row r="40" spans="1:9" x14ac:dyDescent="0.25">
      <c r="A40" s="42" t="str">
        <f t="shared" si="3"/>
        <v>ALMERIA</v>
      </c>
      <c r="B40" s="41">
        <f t="shared" si="4"/>
        <v>922</v>
      </c>
      <c r="C40" s="41">
        <f t="shared" si="5"/>
        <v>1461</v>
      </c>
      <c r="D40" s="41">
        <f t="shared" si="6"/>
        <v>16</v>
      </c>
      <c r="E40" s="42" t="str">
        <f t="shared" si="2"/>
        <v>BAHIA DE CADIZ</v>
      </c>
      <c r="F40" s="42">
        <f t="shared" si="7"/>
        <v>6898</v>
      </c>
      <c r="G40" s="42">
        <f t="shared" si="8"/>
        <v>6045</v>
      </c>
    </row>
    <row r="41" spans="1:9" x14ac:dyDescent="0.25">
      <c r="A41" s="42" t="str">
        <f t="shared" si="3"/>
        <v>AVILES</v>
      </c>
      <c r="B41" s="41">
        <f t="shared" si="4"/>
        <v>4587</v>
      </c>
      <c r="C41" s="41">
        <f t="shared" si="5"/>
        <v>6267</v>
      </c>
      <c r="D41" s="41">
        <f t="shared" si="6"/>
        <v>4</v>
      </c>
      <c r="E41" s="42" t="str">
        <f t="shared" si="2"/>
        <v>AVILES</v>
      </c>
      <c r="F41" s="42">
        <f t="shared" si="7"/>
        <v>4587</v>
      </c>
      <c r="G41" s="42">
        <f t="shared" si="8"/>
        <v>6267</v>
      </c>
    </row>
    <row r="42" spans="1:9" x14ac:dyDescent="0.25">
      <c r="A42" s="42" t="str">
        <f t="shared" si="3"/>
        <v>BAHIA DE ALGECIRAS</v>
      </c>
      <c r="B42" s="41">
        <f t="shared" si="4"/>
        <v>297</v>
      </c>
      <c r="C42" s="41">
        <f t="shared" si="5"/>
        <v>332</v>
      </c>
      <c r="D42" s="41">
        <f t="shared" si="6"/>
        <v>22</v>
      </c>
      <c r="E42" s="42" t="str">
        <f t="shared" si="2"/>
        <v>SANTANDER</v>
      </c>
      <c r="F42" s="42">
        <f t="shared" si="7"/>
        <v>4501</v>
      </c>
      <c r="G42" s="42">
        <f t="shared" si="8"/>
        <v>3620</v>
      </c>
    </row>
    <row r="43" spans="1:9" x14ac:dyDescent="0.25">
      <c r="A43" s="42" t="str">
        <f t="shared" si="3"/>
        <v>BAHIA DE CADIZ</v>
      </c>
      <c r="B43" s="41">
        <f t="shared" si="4"/>
        <v>6898</v>
      </c>
      <c r="C43" s="41">
        <f t="shared" si="5"/>
        <v>6045</v>
      </c>
      <c r="D43" s="41">
        <f t="shared" si="6"/>
        <v>3</v>
      </c>
      <c r="E43" s="42" t="str">
        <f t="shared" si="2"/>
        <v>PASAIA</v>
      </c>
      <c r="F43" s="42">
        <f t="shared" si="7"/>
        <v>3459</v>
      </c>
      <c r="G43" s="42">
        <f t="shared" si="8"/>
        <v>4673</v>
      </c>
    </row>
    <row r="44" spans="1:9" x14ac:dyDescent="0.25">
      <c r="A44" s="42" t="str">
        <f t="shared" si="3"/>
        <v>BALEARES</v>
      </c>
      <c r="B44" s="41">
        <f t="shared" si="4"/>
        <v>814</v>
      </c>
      <c r="C44" s="41">
        <f t="shared" si="5"/>
        <v>865</v>
      </c>
      <c r="D44" s="41">
        <f t="shared" si="6"/>
        <v>17</v>
      </c>
      <c r="E44" s="42" t="str">
        <f t="shared" si="2"/>
        <v>GIJON</v>
      </c>
      <c r="F44" s="42">
        <f t="shared" si="7"/>
        <v>3178</v>
      </c>
      <c r="G44" s="42">
        <f t="shared" si="8"/>
        <v>2372</v>
      </c>
    </row>
    <row r="45" spans="1:9" x14ac:dyDescent="0.25">
      <c r="A45" s="42" t="str">
        <f t="shared" si="3"/>
        <v>BARCELONA</v>
      </c>
      <c r="B45" s="41">
        <f t="shared" si="4"/>
        <v>1145</v>
      </c>
      <c r="C45" s="41">
        <f t="shared" si="5"/>
        <v>1214</v>
      </c>
      <c r="D45" s="41">
        <f t="shared" si="6"/>
        <v>14</v>
      </c>
      <c r="E45" s="42" t="str">
        <f t="shared" si="2"/>
        <v>CASTELLON</v>
      </c>
      <c r="F45" s="42">
        <f t="shared" si="7"/>
        <v>2217</v>
      </c>
      <c r="G45" s="42">
        <f t="shared" si="8"/>
        <v>2459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ALICANTE</v>
      </c>
      <c r="F46" s="42">
        <f t="shared" si="7"/>
        <v>1605</v>
      </c>
      <c r="G46" s="42">
        <f t="shared" si="8"/>
        <v>616</v>
      </c>
    </row>
    <row r="47" spans="1:9" x14ac:dyDescent="0.25">
      <c r="A47" s="42" t="str">
        <f t="shared" si="3"/>
        <v>CARTAGENA</v>
      </c>
      <c r="B47" s="41">
        <f t="shared" si="4"/>
        <v>437</v>
      </c>
      <c r="C47" s="41">
        <f t="shared" si="5"/>
        <v>434</v>
      </c>
      <c r="D47" s="41">
        <f t="shared" si="6"/>
        <v>20</v>
      </c>
      <c r="E47" s="42" t="str">
        <f t="shared" si="2"/>
        <v>HUELVA</v>
      </c>
      <c r="F47" s="42">
        <f t="shared" si="7"/>
        <v>1513</v>
      </c>
      <c r="G47" s="42">
        <f t="shared" si="8"/>
        <v>808</v>
      </c>
    </row>
    <row r="48" spans="1:9" x14ac:dyDescent="0.25">
      <c r="A48" s="42" t="str">
        <f t="shared" si="3"/>
        <v>CASTELLON</v>
      </c>
      <c r="B48" s="41">
        <f t="shared" si="4"/>
        <v>2217</v>
      </c>
      <c r="C48" s="41">
        <f t="shared" si="5"/>
        <v>2459</v>
      </c>
      <c r="D48" s="41">
        <f t="shared" si="6"/>
        <v>8</v>
      </c>
      <c r="E48" s="42" t="str">
        <f t="shared" si="2"/>
        <v>TARRAGONA</v>
      </c>
      <c r="F48" s="42">
        <f t="shared" si="7"/>
        <v>1347</v>
      </c>
      <c r="G48" s="42">
        <f t="shared" si="8"/>
        <v>1006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22</v>
      </c>
      <c r="D49" s="41">
        <f t="shared" si="6"/>
        <v>24</v>
      </c>
      <c r="E49" s="42" t="str">
        <f t="shared" si="2"/>
        <v>LAS PALMAS</v>
      </c>
      <c r="F49" s="42">
        <f t="shared" si="7"/>
        <v>1330</v>
      </c>
      <c r="G49" s="42">
        <f t="shared" si="8"/>
        <v>1426</v>
      </c>
    </row>
    <row r="50" spans="1:7" x14ac:dyDescent="0.25">
      <c r="A50" s="42" t="str">
        <f t="shared" si="3"/>
        <v>FERROL-SAN CIBRAO</v>
      </c>
      <c r="B50" s="41">
        <f t="shared" si="4"/>
        <v>48</v>
      </c>
      <c r="C50" s="41">
        <f t="shared" si="5"/>
        <v>61</v>
      </c>
      <c r="D50" s="41">
        <f t="shared" si="6"/>
        <v>23</v>
      </c>
      <c r="E50" s="42" t="str">
        <f t="shared" si="2"/>
        <v>MARIN Y RIA DE PONTEVEDRA</v>
      </c>
      <c r="F50" s="42">
        <f t="shared" si="7"/>
        <v>1322</v>
      </c>
      <c r="G50" s="42">
        <f t="shared" si="8"/>
        <v>1628</v>
      </c>
    </row>
    <row r="51" spans="1:7" x14ac:dyDescent="0.25">
      <c r="A51" s="42" t="str">
        <f t="shared" si="3"/>
        <v>GIJON</v>
      </c>
      <c r="B51" s="41">
        <f t="shared" si="4"/>
        <v>3178</v>
      </c>
      <c r="C51" s="41">
        <f t="shared" si="5"/>
        <v>2372</v>
      </c>
      <c r="D51" s="41">
        <f t="shared" si="6"/>
        <v>7</v>
      </c>
      <c r="E51" s="42" t="str">
        <f t="shared" si="2"/>
        <v>BARCELONA</v>
      </c>
      <c r="F51" s="42">
        <f t="shared" si="7"/>
        <v>1145</v>
      </c>
      <c r="G51" s="42">
        <f t="shared" si="8"/>
        <v>1214</v>
      </c>
    </row>
    <row r="52" spans="1:7" x14ac:dyDescent="0.25">
      <c r="A52" s="42" t="str">
        <f t="shared" si="3"/>
        <v>HUELVA</v>
      </c>
      <c r="B52" s="41">
        <f t="shared" si="4"/>
        <v>1513</v>
      </c>
      <c r="C52" s="41">
        <f t="shared" si="5"/>
        <v>808</v>
      </c>
      <c r="D52" s="41">
        <f t="shared" si="6"/>
        <v>10</v>
      </c>
      <c r="E52" s="42" t="str">
        <f t="shared" si="2"/>
        <v>SANTA CRUZ DE TENERIFE</v>
      </c>
      <c r="F52" s="42">
        <f t="shared" si="7"/>
        <v>1102</v>
      </c>
      <c r="G52" s="42">
        <f t="shared" si="8"/>
        <v>1073</v>
      </c>
    </row>
    <row r="53" spans="1:7" x14ac:dyDescent="0.25">
      <c r="A53" s="42" t="str">
        <f t="shared" si="3"/>
        <v>LAS PALMAS</v>
      </c>
      <c r="B53" s="41">
        <f t="shared" si="4"/>
        <v>1330</v>
      </c>
      <c r="C53" s="41">
        <f t="shared" si="5"/>
        <v>1426</v>
      </c>
      <c r="D53" s="41">
        <f t="shared" si="6"/>
        <v>12</v>
      </c>
      <c r="E53" s="42" t="str">
        <f t="shared" si="2"/>
        <v>ALMERIA</v>
      </c>
      <c r="F53" s="42">
        <f t="shared" si="7"/>
        <v>922</v>
      </c>
      <c r="G53" s="42">
        <f t="shared" si="8"/>
        <v>1461</v>
      </c>
    </row>
    <row r="54" spans="1:7" x14ac:dyDescent="0.25">
      <c r="A54" s="42" t="str">
        <f t="shared" si="3"/>
        <v>MALAGA</v>
      </c>
      <c r="B54" s="41">
        <f t="shared" si="4"/>
        <v>494</v>
      </c>
      <c r="C54" s="41">
        <f t="shared" si="5"/>
        <v>522</v>
      </c>
      <c r="D54" s="41">
        <f t="shared" si="6"/>
        <v>19</v>
      </c>
      <c r="E54" s="42" t="str">
        <f t="shared" si="2"/>
        <v>BALEARES</v>
      </c>
      <c r="F54" s="42">
        <f t="shared" si="7"/>
        <v>814</v>
      </c>
      <c r="G54" s="42">
        <f t="shared" si="8"/>
        <v>865</v>
      </c>
    </row>
    <row r="55" spans="1:7" x14ac:dyDescent="0.25">
      <c r="A55" s="42" t="str">
        <f t="shared" si="3"/>
        <v>MARIN Y RIA DE PONTEVEDRA</v>
      </c>
      <c r="B55" s="41">
        <f t="shared" si="4"/>
        <v>1322</v>
      </c>
      <c r="C55" s="41">
        <f t="shared" si="5"/>
        <v>1628</v>
      </c>
      <c r="D55" s="41">
        <f t="shared" si="6"/>
        <v>13</v>
      </c>
      <c r="E55" s="42" t="str">
        <f t="shared" si="2"/>
        <v>MOTRIL</v>
      </c>
      <c r="F55" s="42">
        <f t="shared" ref="F55:F65" si="9">LOOKUP(E55,$A$38:$A$65,$B$38:$B$65)</f>
        <v>583</v>
      </c>
      <c r="G55" s="42">
        <f t="shared" si="8"/>
        <v>1020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494</v>
      </c>
      <c r="G56" s="42">
        <f t="shared" si="8"/>
        <v>522</v>
      </c>
    </row>
    <row r="57" spans="1:7" x14ac:dyDescent="0.25">
      <c r="A57" s="42" t="str">
        <f t="shared" si="3"/>
        <v>MOTRIL</v>
      </c>
      <c r="B57" s="41">
        <f t="shared" si="4"/>
        <v>583</v>
      </c>
      <c r="C57" s="41">
        <f t="shared" si="5"/>
        <v>1020</v>
      </c>
      <c r="D57" s="41">
        <f t="shared" si="6"/>
        <v>18</v>
      </c>
      <c r="E57" s="42" t="str">
        <f t="shared" si="2"/>
        <v>CARTAGENA</v>
      </c>
      <c r="F57" s="42">
        <f t="shared" si="9"/>
        <v>437</v>
      </c>
      <c r="G57" s="42">
        <f t="shared" si="8"/>
        <v>434</v>
      </c>
    </row>
    <row r="58" spans="1:7" x14ac:dyDescent="0.25">
      <c r="A58" s="42" t="str">
        <f t="shared" si="3"/>
        <v>PASAIA</v>
      </c>
      <c r="B58" s="41">
        <f t="shared" si="4"/>
        <v>3459</v>
      </c>
      <c r="C58" s="41">
        <f t="shared" si="5"/>
        <v>4673</v>
      </c>
      <c r="D58" s="41">
        <f t="shared" si="6"/>
        <v>6</v>
      </c>
      <c r="E58" s="42" t="str">
        <f t="shared" si="2"/>
        <v>VALENCIA</v>
      </c>
      <c r="F58" s="42">
        <f t="shared" si="9"/>
        <v>429</v>
      </c>
      <c r="G58" s="42">
        <f t="shared" si="8"/>
        <v>549</v>
      </c>
    </row>
    <row r="59" spans="1:7" x14ac:dyDescent="0.25">
      <c r="A59" s="42" t="str">
        <f t="shared" si="3"/>
        <v>SANTA CRUZ DE TENERIFE</v>
      </c>
      <c r="B59" s="41">
        <f t="shared" si="4"/>
        <v>1102</v>
      </c>
      <c r="C59" s="41">
        <f t="shared" si="5"/>
        <v>1073</v>
      </c>
      <c r="D59" s="41">
        <f t="shared" si="6"/>
        <v>15</v>
      </c>
      <c r="E59" s="42" t="str">
        <f t="shared" si="2"/>
        <v>BAHIA DE ALGECIRAS</v>
      </c>
      <c r="F59" s="42">
        <f t="shared" si="9"/>
        <v>297</v>
      </c>
      <c r="G59" s="42">
        <f t="shared" si="8"/>
        <v>332</v>
      </c>
    </row>
    <row r="60" spans="1:7" x14ac:dyDescent="0.25">
      <c r="A60" s="42" t="str">
        <f t="shared" si="3"/>
        <v>SANTANDER</v>
      </c>
      <c r="B60" s="41">
        <f t="shared" si="4"/>
        <v>4501</v>
      </c>
      <c r="C60" s="41">
        <f t="shared" si="5"/>
        <v>3620</v>
      </c>
      <c r="D60" s="41">
        <f t="shared" si="6"/>
        <v>5</v>
      </c>
      <c r="E60" s="42" t="str">
        <f t="shared" si="2"/>
        <v>FERROL-SAN CIBRAO</v>
      </c>
      <c r="F60" s="42">
        <f t="shared" si="9"/>
        <v>48</v>
      </c>
      <c r="G60" s="42">
        <f t="shared" si="8"/>
        <v>61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21</v>
      </c>
      <c r="G61" s="42">
        <f t="shared" si="8"/>
        <v>22</v>
      </c>
    </row>
    <row r="62" spans="1:7" x14ac:dyDescent="0.25">
      <c r="A62" s="42" t="str">
        <f t="shared" si="3"/>
        <v>TARRAGONA</v>
      </c>
      <c r="B62" s="41">
        <f t="shared" si="4"/>
        <v>1347</v>
      </c>
      <c r="C62" s="41">
        <f t="shared" si="5"/>
        <v>1006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429</v>
      </c>
      <c r="C63" s="41">
        <f t="shared" si="5"/>
        <v>549</v>
      </c>
      <c r="D63" s="41">
        <f t="shared" si="6"/>
        <v>21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20815</v>
      </c>
      <c r="C64" s="41">
        <f t="shared" si="5"/>
        <v>21988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3356</v>
      </c>
      <c r="C7" s="25">
        <v>5116</v>
      </c>
      <c r="D7" s="25">
        <v>18000</v>
      </c>
      <c r="E7" s="25">
        <v>22487</v>
      </c>
      <c r="F7" s="10">
        <f>((E7*100)/D7)-100</f>
        <v>24.927777777777777</v>
      </c>
      <c r="G7" s="1"/>
      <c r="H7" s="1"/>
      <c r="I7" s="1"/>
    </row>
    <row r="8" spans="1:12" x14ac:dyDescent="0.25">
      <c r="A8" s="11" t="s">
        <v>42</v>
      </c>
      <c r="B8" s="26">
        <v>5689</v>
      </c>
      <c r="C8" s="26">
        <v>4109</v>
      </c>
      <c r="D8" s="26">
        <v>17703</v>
      </c>
      <c r="E8" s="26">
        <v>17677</v>
      </c>
      <c r="F8" s="13">
        <f t="shared" ref="F8:F35" si="0">((E8*100)/D8)-100</f>
        <v>-0.14686776252612788</v>
      </c>
      <c r="G8" s="1"/>
      <c r="H8" s="1"/>
      <c r="I8" s="1"/>
    </row>
    <row r="9" spans="1:12" x14ac:dyDescent="0.25">
      <c r="A9" s="8" t="s">
        <v>43</v>
      </c>
      <c r="B9" s="25">
        <v>8140</v>
      </c>
      <c r="C9" s="25">
        <v>8060</v>
      </c>
      <c r="D9" s="25">
        <v>33752</v>
      </c>
      <c r="E9" s="25">
        <v>32831</v>
      </c>
      <c r="F9" s="10">
        <f t="shared" si="0"/>
        <v>-2.7287271865370997</v>
      </c>
      <c r="G9" s="1"/>
      <c r="H9" s="1"/>
      <c r="I9" s="1"/>
    </row>
    <row r="10" spans="1:12" x14ac:dyDescent="0.25">
      <c r="A10" s="11" t="s">
        <v>44</v>
      </c>
      <c r="B10" s="26">
        <v>4691</v>
      </c>
      <c r="C10" s="26">
        <v>4000</v>
      </c>
      <c r="D10" s="26">
        <v>18786</v>
      </c>
      <c r="E10" s="26">
        <v>14685</v>
      </c>
      <c r="F10" s="13">
        <f t="shared" si="0"/>
        <v>-21.830086234429899</v>
      </c>
      <c r="G10" s="1"/>
      <c r="H10" s="1"/>
      <c r="I10" s="1"/>
    </row>
    <row r="11" spans="1:12" x14ac:dyDescent="0.25">
      <c r="A11" s="8" t="s">
        <v>45</v>
      </c>
      <c r="B11" s="25">
        <v>255272</v>
      </c>
      <c r="C11" s="25">
        <v>264078</v>
      </c>
      <c r="D11" s="25">
        <v>1005935</v>
      </c>
      <c r="E11" s="25">
        <v>1080497</v>
      </c>
      <c r="F11" s="10">
        <f t="shared" si="0"/>
        <v>7.4122085423014425</v>
      </c>
      <c r="G11" s="1"/>
      <c r="H11" s="1"/>
      <c r="I11" s="1"/>
    </row>
    <row r="12" spans="1:12" x14ac:dyDescent="0.25">
      <c r="A12" s="11" t="s">
        <v>46</v>
      </c>
      <c r="B12" s="26">
        <v>6356</v>
      </c>
      <c r="C12" s="26">
        <v>6821</v>
      </c>
      <c r="D12" s="26">
        <v>23423</v>
      </c>
      <c r="E12" s="26">
        <v>22219</v>
      </c>
      <c r="F12" s="13">
        <f t="shared" si="0"/>
        <v>-5.1402467659992368</v>
      </c>
      <c r="G12" s="1"/>
      <c r="H12" s="1"/>
      <c r="I12" s="1"/>
    </row>
    <row r="13" spans="1:12" x14ac:dyDescent="0.25">
      <c r="A13" s="8" t="s">
        <v>47</v>
      </c>
      <c r="B13" s="25">
        <v>9520</v>
      </c>
      <c r="C13" s="25">
        <v>13499</v>
      </c>
      <c r="D13" s="25">
        <v>16999</v>
      </c>
      <c r="E13" s="25">
        <v>21165</v>
      </c>
      <c r="F13" s="10">
        <f t="shared" si="0"/>
        <v>24.507323960232952</v>
      </c>
      <c r="G13" s="1"/>
      <c r="H13" s="1"/>
      <c r="I13" s="1"/>
    </row>
    <row r="14" spans="1:12" x14ac:dyDescent="0.25">
      <c r="A14" s="11" t="s">
        <v>48</v>
      </c>
      <c r="B14" s="26">
        <v>101635</v>
      </c>
      <c r="C14" s="26">
        <v>101885</v>
      </c>
      <c r="D14" s="26">
        <v>321930</v>
      </c>
      <c r="E14" s="26">
        <v>351848</v>
      </c>
      <c r="F14" s="13">
        <f t="shared" si="0"/>
        <v>9.293324635790384</v>
      </c>
      <c r="G14" s="1"/>
      <c r="H14" s="1"/>
      <c r="I14" s="1"/>
    </row>
    <row r="15" spans="1:12" x14ac:dyDescent="0.25">
      <c r="A15" s="8" t="s">
        <v>49</v>
      </c>
      <c r="B15" s="25">
        <v>10810</v>
      </c>
      <c r="C15" s="25">
        <v>12895</v>
      </c>
      <c r="D15" s="25">
        <v>43215</v>
      </c>
      <c r="E15" s="25">
        <v>46160</v>
      </c>
      <c r="F15" s="10">
        <f t="shared" si="0"/>
        <v>6.8147633923406232</v>
      </c>
      <c r="G15" s="1"/>
      <c r="H15" s="1"/>
      <c r="I15" s="1"/>
    </row>
    <row r="16" spans="1:12" x14ac:dyDescent="0.25">
      <c r="A16" s="11" t="s">
        <v>50</v>
      </c>
      <c r="B16" s="26">
        <v>13924</v>
      </c>
      <c r="C16" s="26">
        <v>5685</v>
      </c>
      <c r="D16" s="26">
        <v>44560</v>
      </c>
      <c r="E16" s="26">
        <v>27602</v>
      </c>
      <c r="F16" s="13">
        <f t="shared" si="0"/>
        <v>-38.056552962298028</v>
      </c>
      <c r="G16" s="1"/>
      <c r="H16" s="1"/>
      <c r="I16" s="1"/>
    </row>
    <row r="17" spans="1:9" x14ac:dyDescent="0.25">
      <c r="A17" s="8" t="s">
        <v>51</v>
      </c>
      <c r="B17" s="25">
        <v>2693</v>
      </c>
      <c r="C17" s="25">
        <v>5417</v>
      </c>
      <c r="D17" s="25">
        <v>11509</v>
      </c>
      <c r="E17" s="25">
        <v>17402</v>
      </c>
      <c r="F17" s="10">
        <f t="shared" si="0"/>
        <v>51.203406030063434</v>
      </c>
      <c r="G17" s="1"/>
      <c r="H17" s="1"/>
      <c r="I17" s="1"/>
    </row>
    <row r="18" spans="1:9" x14ac:dyDescent="0.25">
      <c r="A18" s="11" t="s">
        <v>52</v>
      </c>
      <c r="B18" s="26">
        <v>41898</v>
      </c>
      <c r="C18" s="26">
        <v>48300</v>
      </c>
      <c r="D18" s="26">
        <v>158127</v>
      </c>
      <c r="E18" s="26">
        <v>182868</v>
      </c>
      <c r="F18" s="13">
        <f t="shared" si="0"/>
        <v>15.646284315771496</v>
      </c>
      <c r="G18" s="1"/>
      <c r="H18" s="1"/>
      <c r="I18" s="1"/>
    </row>
    <row r="19" spans="1:9" x14ac:dyDescent="0.25">
      <c r="A19" s="8" t="s">
        <v>53</v>
      </c>
      <c r="B19" s="25">
        <v>1183</v>
      </c>
      <c r="C19" s="25">
        <v>4810</v>
      </c>
      <c r="D19" s="25">
        <v>3921</v>
      </c>
      <c r="E19" s="25">
        <v>10774</v>
      </c>
      <c r="F19" s="10">
        <f t="shared" si="0"/>
        <v>174.77684264218311</v>
      </c>
      <c r="G19" s="1"/>
      <c r="H19" s="1"/>
      <c r="I19" s="1"/>
    </row>
    <row r="20" spans="1:9" x14ac:dyDescent="0.25">
      <c r="A20" s="11" t="s">
        <v>54</v>
      </c>
      <c r="B20" s="26">
        <v>22696</v>
      </c>
      <c r="C20" s="26">
        <v>18402</v>
      </c>
      <c r="D20" s="26">
        <v>78911</v>
      </c>
      <c r="E20" s="26">
        <v>80120</v>
      </c>
      <c r="F20" s="13">
        <f t="shared" si="0"/>
        <v>1.5321057900672912</v>
      </c>
      <c r="G20" s="1"/>
      <c r="H20" s="1"/>
      <c r="I20" s="1"/>
    </row>
    <row r="21" spans="1:9" x14ac:dyDescent="0.25">
      <c r="A21" s="8" t="s">
        <v>55</v>
      </c>
      <c r="B21" s="25">
        <v>6163</v>
      </c>
      <c r="C21" s="25">
        <v>6052</v>
      </c>
      <c r="D21" s="25">
        <v>34108</v>
      </c>
      <c r="E21" s="25">
        <v>28864</v>
      </c>
      <c r="F21" s="10">
        <f t="shared" si="0"/>
        <v>-15.374692154333289</v>
      </c>
      <c r="G21" s="1"/>
      <c r="H21" s="1"/>
      <c r="I21" s="1"/>
    </row>
    <row r="22" spans="1:9" x14ac:dyDescent="0.25">
      <c r="A22" s="11" t="s">
        <v>56</v>
      </c>
      <c r="B22" s="26">
        <v>163257</v>
      </c>
      <c r="C22" s="26">
        <v>161633</v>
      </c>
      <c r="D22" s="26">
        <v>633935</v>
      </c>
      <c r="E22" s="26">
        <v>667422</v>
      </c>
      <c r="F22" s="13">
        <f t="shared" si="0"/>
        <v>5.2824027700000755</v>
      </c>
      <c r="G22" s="1"/>
      <c r="H22" s="1"/>
      <c r="I22" s="1"/>
    </row>
    <row r="23" spans="1:9" x14ac:dyDescent="0.25">
      <c r="A23" s="8" t="s">
        <v>57</v>
      </c>
      <c r="B23" s="25">
        <v>7900</v>
      </c>
      <c r="C23" s="25">
        <v>6110</v>
      </c>
      <c r="D23" s="25">
        <v>23351</v>
      </c>
      <c r="E23" s="25">
        <v>20474</v>
      </c>
      <c r="F23" s="10">
        <f t="shared" si="0"/>
        <v>-12.320671491584946</v>
      </c>
      <c r="G23" s="1"/>
      <c r="H23" s="1"/>
      <c r="I23" s="1"/>
    </row>
    <row r="24" spans="1:9" x14ac:dyDescent="0.25">
      <c r="A24" s="11" t="s">
        <v>58</v>
      </c>
      <c r="B24" s="26">
        <v>4327</v>
      </c>
      <c r="C24" s="26">
        <v>1859</v>
      </c>
      <c r="D24" s="26">
        <v>21135</v>
      </c>
      <c r="E24" s="26">
        <v>17354</v>
      </c>
      <c r="F24" s="13">
        <f t="shared" si="0"/>
        <v>-17.889756328365266</v>
      </c>
      <c r="G24" s="1"/>
      <c r="H24" s="1"/>
      <c r="I24" s="1"/>
    </row>
    <row r="25" spans="1:9" x14ac:dyDescent="0.25">
      <c r="A25" s="8" t="s">
        <v>59</v>
      </c>
      <c r="B25" s="25">
        <v>681</v>
      </c>
      <c r="C25" s="25">
        <v>28</v>
      </c>
      <c r="D25" s="25">
        <v>10422</v>
      </c>
      <c r="E25" s="25">
        <v>28</v>
      </c>
      <c r="F25" s="10">
        <f t="shared" si="0"/>
        <v>-99.731337555171748</v>
      </c>
      <c r="G25" s="1"/>
      <c r="H25" s="1"/>
      <c r="I25" s="1"/>
    </row>
    <row r="26" spans="1:9" x14ac:dyDescent="0.25">
      <c r="A26" s="11" t="s">
        <v>60</v>
      </c>
      <c r="B26" s="26">
        <v>1358</v>
      </c>
      <c r="C26" s="26">
        <v>1285</v>
      </c>
      <c r="D26" s="26">
        <v>5512</v>
      </c>
      <c r="E26" s="26">
        <v>4575</v>
      </c>
      <c r="F26" s="13">
        <f t="shared" si="0"/>
        <v>-16.999274310595069</v>
      </c>
      <c r="G26" s="1"/>
      <c r="H26" s="1"/>
      <c r="I26" s="1"/>
    </row>
    <row r="27" spans="1:9" x14ac:dyDescent="0.25">
      <c r="A27" s="8" t="s">
        <v>61</v>
      </c>
      <c r="B27" s="25">
        <v>4407</v>
      </c>
      <c r="C27" s="25">
        <v>4929</v>
      </c>
      <c r="D27" s="25">
        <v>15365</v>
      </c>
      <c r="E27" s="25">
        <v>15231</v>
      </c>
      <c r="F27" s="10">
        <f t="shared" si="0"/>
        <v>-0.87211194272697412</v>
      </c>
      <c r="G27" s="1"/>
      <c r="H27" s="1"/>
      <c r="I27" s="1"/>
    </row>
    <row r="28" spans="1:9" x14ac:dyDescent="0.25">
      <c r="A28" s="11" t="s">
        <v>62</v>
      </c>
      <c r="B28" s="26">
        <v>86214</v>
      </c>
      <c r="C28" s="26">
        <v>93334</v>
      </c>
      <c r="D28" s="26">
        <v>331245</v>
      </c>
      <c r="E28" s="26">
        <v>340589</v>
      </c>
      <c r="F28" s="13">
        <f t="shared" si="0"/>
        <v>2.8208727678908332</v>
      </c>
      <c r="G28" s="1"/>
      <c r="H28" s="1"/>
      <c r="I28" s="1"/>
    </row>
    <row r="29" spans="1:9" x14ac:dyDescent="0.25">
      <c r="A29" s="8" t="s">
        <v>63</v>
      </c>
      <c r="B29" s="25">
        <v>3696</v>
      </c>
      <c r="C29" s="25">
        <v>4613</v>
      </c>
      <c r="D29" s="25">
        <v>17637</v>
      </c>
      <c r="E29" s="25">
        <v>18553</v>
      </c>
      <c r="F29" s="10">
        <f t="shared" si="0"/>
        <v>5.1936270340760871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13608</v>
      </c>
      <c r="C31" s="25">
        <v>14519</v>
      </c>
      <c r="D31" s="25">
        <v>66493</v>
      </c>
      <c r="E31" s="25">
        <v>56425</v>
      </c>
      <c r="F31" s="10">
        <f t="shared" si="0"/>
        <v>-15.141443460213864</v>
      </c>
      <c r="G31" s="1"/>
      <c r="H31" s="1"/>
      <c r="I31" s="1"/>
    </row>
    <row r="32" spans="1:9" x14ac:dyDescent="0.25">
      <c r="A32" s="11" t="s">
        <v>66</v>
      </c>
      <c r="B32" s="26">
        <v>20320</v>
      </c>
      <c r="C32" s="26">
        <v>34370</v>
      </c>
      <c r="D32" s="26">
        <v>84953</v>
      </c>
      <c r="E32" s="26">
        <v>110536</v>
      </c>
      <c r="F32" s="13">
        <f t="shared" si="0"/>
        <v>30.11429849446165</v>
      </c>
      <c r="G32" s="1"/>
      <c r="H32" s="1"/>
      <c r="I32" s="1"/>
    </row>
    <row r="33" spans="1:9" x14ac:dyDescent="0.25">
      <c r="A33" s="8" t="s">
        <v>67</v>
      </c>
      <c r="B33" s="25">
        <v>38300</v>
      </c>
      <c r="C33" s="25">
        <v>31540</v>
      </c>
      <c r="D33" s="25">
        <v>137584</v>
      </c>
      <c r="E33" s="25">
        <v>122079</v>
      </c>
      <c r="F33" s="10">
        <f t="shared" si="0"/>
        <v>-11.269479009187108</v>
      </c>
      <c r="G33" s="1"/>
      <c r="H33" s="1"/>
      <c r="I33" s="1"/>
    </row>
    <row r="34" spans="1:9" x14ac:dyDescent="0.25">
      <c r="A34" s="11" t="s">
        <v>68</v>
      </c>
      <c r="B34" s="26">
        <v>788</v>
      </c>
      <c r="C34" s="26">
        <v>1148</v>
      </c>
      <c r="D34" s="26">
        <v>2279</v>
      </c>
      <c r="E34" s="26">
        <v>3602</v>
      </c>
      <c r="F34" s="13">
        <f t="shared" si="0"/>
        <v>58.051777095217204</v>
      </c>
      <c r="G34" s="1"/>
      <c r="H34" s="1"/>
      <c r="I34" s="1"/>
    </row>
    <row r="35" spans="1:9" x14ac:dyDescent="0.25">
      <c r="A35" s="14" t="s">
        <v>69</v>
      </c>
      <c r="B35" s="15">
        <f>SUM(B7:B34)</f>
        <v>838882</v>
      </c>
      <c r="C35" s="15">
        <f t="shared" ref="C35:E35" si="1">SUM(C7:C34)</f>
        <v>864497</v>
      </c>
      <c r="D35" s="15">
        <f t="shared" si="1"/>
        <v>3180790</v>
      </c>
      <c r="E35" s="15">
        <f t="shared" si="1"/>
        <v>3334067</v>
      </c>
      <c r="F35" s="16">
        <f t="shared" si="0"/>
        <v>4.8188343147457147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22487</v>
      </c>
      <c r="C38" s="41">
        <f>D7</f>
        <v>18000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1080497</v>
      </c>
      <c r="G38" s="42">
        <f>LOOKUP(E38,$A$38:$A$65,$C$38:$C$65)</f>
        <v>1005935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17677</v>
      </c>
      <c r="C39" s="41">
        <f t="shared" ref="C39:C65" si="5">D8</f>
        <v>17703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667422</v>
      </c>
      <c r="G39" s="42">
        <f t="shared" ref="G39:G65" si="8">LOOKUP(E39,$A$38:$A$65,$C$38:$C$65)</f>
        <v>633935</v>
      </c>
    </row>
    <row r="40" spans="1:9" x14ac:dyDescent="0.25">
      <c r="A40" s="42" t="str">
        <f t="shared" si="3"/>
        <v>ALMERIA</v>
      </c>
      <c r="B40" s="41">
        <f t="shared" si="4"/>
        <v>32831</v>
      </c>
      <c r="C40" s="41">
        <f t="shared" si="5"/>
        <v>33752</v>
      </c>
      <c r="D40" s="41">
        <f t="shared" si="6"/>
        <v>11</v>
      </c>
      <c r="E40" s="42" t="str">
        <f t="shared" si="2"/>
        <v>BARCELONA</v>
      </c>
      <c r="F40" s="42">
        <f t="shared" si="7"/>
        <v>351848</v>
      </c>
      <c r="G40" s="42">
        <f t="shared" si="8"/>
        <v>321930</v>
      </c>
    </row>
    <row r="41" spans="1:9" x14ac:dyDescent="0.25">
      <c r="A41" s="42" t="str">
        <f t="shared" si="3"/>
        <v>AVILES</v>
      </c>
      <c r="B41" s="41">
        <f t="shared" si="4"/>
        <v>14685</v>
      </c>
      <c r="C41" s="41">
        <f t="shared" si="5"/>
        <v>18786</v>
      </c>
      <c r="D41" s="41">
        <f t="shared" si="6"/>
        <v>23</v>
      </c>
      <c r="E41" s="42" t="str">
        <f t="shared" si="2"/>
        <v>SANTA CRUZ DE TENERIFE</v>
      </c>
      <c r="F41" s="42">
        <f t="shared" si="7"/>
        <v>340589</v>
      </c>
      <c r="G41" s="42">
        <f t="shared" si="8"/>
        <v>331245</v>
      </c>
    </row>
    <row r="42" spans="1:9" x14ac:dyDescent="0.25">
      <c r="A42" s="42" t="str">
        <f t="shared" si="3"/>
        <v>BAHIA DE ALGECIRAS</v>
      </c>
      <c r="B42" s="41">
        <f t="shared" si="4"/>
        <v>1080497</v>
      </c>
      <c r="C42" s="41">
        <f t="shared" si="5"/>
        <v>1005935</v>
      </c>
      <c r="D42" s="41">
        <f t="shared" si="6"/>
        <v>1</v>
      </c>
      <c r="E42" s="42" t="str">
        <f t="shared" si="2"/>
        <v>CEUTA</v>
      </c>
      <c r="F42" s="42">
        <f t="shared" si="7"/>
        <v>182868</v>
      </c>
      <c r="G42" s="42">
        <f t="shared" si="8"/>
        <v>158127</v>
      </c>
    </row>
    <row r="43" spans="1:9" x14ac:dyDescent="0.25">
      <c r="A43" s="42" t="str">
        <f t="shared" si="3"/>
        <v>BAHIA DE CADIZ</v>
      </c>
      <c r="B43" s="41">
        <f t="shared" si="4"/>
        <v>22219</v>
      </c>
      <c r="C43" s="41">
        <f t="shared" si="5"/>
        <v>23423</v>
      </c>
      <c r="D43" s="41">
        <f t="shared" si="6"/>
        <v>15</v>
      </c>
      <c r="E43" s="42" t="str">
        <f t="shared" si="2"/>
        <v>VIGO</v>
      </c>
      <c r="F43" s="42">
        <f t="shared" si="7"/>
        <v>122079</v>
      </c>
      <c r="G43" s="42">
        <f t="shared" si="8"/>
        <v>137584</v>
      </c>
    </row>
    <row r="44" spans="1:9" x14ac:dyDescent="0.25">
      <c r="A44" s="42" t="str">
        <f t="shared" si="3"/>
        <v>BALEARES</v>
      </c>
      <c r="B44" s="41">
        <f t="shared" si="4"/>
        <v>21165</v>
      </c>
      <c r="C44" s="41">
        <f t="shared" si="5"/>
        <v>16999</v>
      </c>
      <c r="D44" s="41">
        <f t="shared" si="6"/>
        <v>16</v>
      </c>
      <c r="E44" s="42" t="str">
        <f t="shared" si="2"/>
        <v>VALENCIA</v>
      </c>
      <c r="F44" s="42">
        <f t="shared" si="7"/>
        <v>110536</v>
      </c>
      <c r="G44" s="42">
        <f t="shared" si="8"/>
        <v>84953</v>
      </c>
    </row>
    <row r="45" spans="1:9" x14ac:dyDescent="0.25">
      <c r="A45" s="42" t="str">
        <f t="shared" si="3"/>
        <v>BARCELONA</v>
      </c>
      <c r="B45" s="41">
        <f t="shared" si="4"/>
        <v>351848</v>
      </c>
      <c r="C45" s="41">
        <f t="shared" si="5"/>
        <v>321930</v>
      </c>
      <c r="D45" s="41">
        <f t="shared" si="6"/>
        <v>3</v>
      </c>
      <c r="E45" s="42" t="str">
        <f t="shared" si="2"/>
        <v>GIJON</v>
      </c>
      <c r="F45" s="42">
        <f t="shared" si="7"/>
        <v>80120</v>
      </c>
      <c r="G45" s="42">
        <f t="shared" si="8"/>
        <v>78911</v>
      </c>
    </row>
    <row r="46" spans="1:9" x14ac:dyDescent="0.25">
      <c r="A46" s="42" t="str">
        <f t="shared" si="3"/>
        <v>BILBAO</v>
      </c>
      <c r="B46" s="41">
        <f t="shared" si="4"/>
        <v>46160</v>
      </c>
      <c r="C46" s="41">
        <f t="shared" si="5"/>
        <v>43215</v>
      </c>
      <c r="D46" s="41">
        <f t="shared" si="6"/>
        <v>10</v>
      </c>
      <c r="E46" s="42" t="str">
        <f t="shared" si="2"/>
        <v>TARRAGONA</v>
      </c>
      <c r="F46" s="42">
        <f t="shared" si="7"/>
        <v>56425</v>
      </c>
      <c r="G46" s="42">
        <f t="shared" si="8"/>
        <v>66493</v>
      </c>
    </row>
    <row r="47" spans="1:9" x14ac:dyDescent="0.25">
      <c r="A47" s="42" t="str">
        <f t="shared" si="3"/>
        <v>CARTAGENA</v>
      </c>
      <c r="B47" s="41">
        <f t="shared" si="4"/>
        <v>27602</v>
      </c>
      <c r="C47" s="41">
        <f t="shared" si="5"/>
        <v>44560</v>
      </c>
      <c r="D47" s="41">
        <f t="shared" si="6"/>
        <v>13</v>
      </c>
      <c r="E47" s="42" t="str">
        <f t="shared" si="2"/>
        <v>BILBAO</v>
      </c>
      <c r="F47" s="42">
        <f t="shared" si="7"/>
        <v>46160</v>
      </c>
      <c r="G47" s="42">
        <f t="shared" si="8"/>
        <v>43215</v>
      </c>
    </row>
    <row r="48" spans="1:9" x14ac:dyDescent="0.25">
      <c r="A48" s="42" t="str">
        <f t="shared" si="3"/>
        <v>CASTELLON</v>
      </c>
      <c r="B48" s="41">
        <f t="shared" si="4"/>
        <v>17402</v>
      </c>
      <c r="C48" s="41">
        <f t="shared" si="5"/>
        <v>11509</v>
      </c>
      <c r="D48" s="41">
        <f t="shared" si="6"/>
        <v>20</v>
      </c>
      <c r="E48" s="42" t="str">
        <f t="shared" si="2"/>
        <v>ALMERIA</v>
      </c>
      <c r="F48" s="42">
        <f t="shared" si="7"/>
        <v>32831</v>
      </c>
      <c r="G48" s="42">
        <f t="shared" si="8"/>
        <v>33752</v>
      </c>
    </row>
    <row r="49" spans="1:7" x14ac:dyDescent="0.25">
      <c r="A49" s="42" t="str">
        <f t="shared" si="3"/>
        <v>CEUTA</v>
      </c>
      <c r="B49" s="41">
        <f t="shared" si="4"/>
        <v>182868</v>
      </c>
      <c r="C49" s="41">
        <f t="shared" si="5"/>
        <v>158127</v>
      </c>
      <c r="D49" s="41">
        <f t="shared" si="6"/>
        <v>5</v>
      </c>
      <c r="E49" s="42" t="str">
        <f t="shared" si="2"/>
        <v>HUELVA</v>
      </c>
      <c r="F49" s="42">
        <f t="shared" si="7"/>
        <v>28864</v>
      </c>
      <c r="G49" s="42">
        <f t="shared" si="8"/>
        <v>34108</v>
      </c>
    </row>
    <row r="50" spans="1:7" x14ac:dyDescent="0.25">
      <c r="A50" s="42" t="str">
        <f t="shared" si="3"/>
        <v>FERROL-SAN CIBRAO</v>
      </c>
      <c r="B50" s="41">
        <f t="shared" si="4"/>
        <v>10774</v>
      </c>
      <c r="C50" s="41">
        <f t="shared" si="5"/>
        <v>3921</v>
      </c>
      <c r="D50" s="41">
        <f t="shared" si="6"/>
        <v>24</v>
      </c>
      <c r="E50" s="42" t="str">
        <f t="shared" si="2"/>
        <v>CARTAGENA</v>
      </c>
      <c r="F50" s="42">
        <f t="shared" si="7"/>
        <v>27602</v>
      </c>
      <c r="G50" s="42">
        <f t="shared" si="8"/>
        <v>44560</v>
      </c>
    </row>
    <row r="51" spans="1:7" x14ac:dyDescent="0.25">
      <c r="A51" s="42" t="str">
        <f t="shared" si="3"/>
        <v>GIJON</v>
      </c>
      <c r="B51" s="41">
        <f t="shared" si="4"/>
        <v>80120</v>
      </c>
      <c r="C51" s="41">
        <f t="shared" si="5"/>
        <v>78911</v>
      </c>
      <c r="D51" s="41">
        <f t="shared" si="6"/>
        <v>8</v>
      </c>
      <c r="E51" s="42" t="str">
        <f t="shared" si="2"/>
        <v>A CORUÑA</v>
      </c>
      <c r="F51" s="42">
        <f t="shared" si="7"/>
        <v>22487</v>
      </c>
      <c r="G51" s="42">
        <f t="shared" si="8"/>
        <v>18000</v>
      </c>
    </row>
    <row r="52" spans="1:7" x14ac:dyDescent="0.25">
      <c r="A52" s="42" t="str">
        <f t="shared" si="3"/>
        <v>HUELVA</v>
      </c>
      <c r="B52" s="41">
        <f t="shared" si="4"/>
        <v>28864</v>
      </c>
      <c r="C52" s="41">
        <f t="shared" si="5"/>
        <v>34108</v>
      </c>
      <c r="D52" s="41">
        <f t="shared" si="6"/>
        <v>12</v>
      </c>
      <c r="E52" s="42" t="str">
        <f t="shared" si="2"/>
        <v>BAHIA DE CADIZ</v>
      </c>
      <c r="F52" s="42">
        <f t="shared" si="7"/>
        <v>22219</v>
      </c>
      <c r="G52" s="42">
        <f t="shared" si="8"/>
        <v>23423</v>
      </c>
    </row>
    <row r="53" spans="1:7" x14ac:dyDescent="0.25">
      <c r="A53" s="42" t="str">
        <f t="shared" si="3"/>
        <v>LAS PALMAS</v>
      </c>
      <c r="B53" s="41">
        <f t="shared" si="4"/>
        <v>667422</v>
      </c>
      <c r="C53" s="41">
        <f t="shared" si="5"/>
        <v>633935</v>
      </c>
      <c r="D53" s="41">
        <f t="shared" si="6"/>
        <v>2</v>
      </c>
      <c r="E53" s="42" t="str">
        <f t="shared" si="2"/>
        <v>BALEARES</v>
      </c>
      <c r="F53" s="42">
        <f t="shared" si="7"/>
        <v>21165</v>
      </c>
      <c r="G53" s="42">
        <f t="shared" si="8"/>
        <v>16999</v>
      </c>
    </row>
    <row r="54" spans="1:7" x14ac:dyDescent="0.25">
      <c r="A54" s="42" t="str">
        <f t="shared" si="3"/>
        <v>MALAGA</v>
      </c>
      <c r="B54" s="41">
        <f t="shared" si="4"/>
        <v>20474</v>
      </c>
      <c r="C54" s="41">
        <f t="shared" si="5"/>
        <v>23351</v>
      </c>
      <c r="D54" s="41">
        <f t="shared" si="6"/>
        <v>17</v>
      </c>
      <c r="E54" s="42" t="str">
        <f t="shared" si="2"/>
        <v>MALAGA</v>
      </c>
      <c r="F54" s="42">
        <f t="shared" si="7"/>
        <v>20474</v>
      </c>
      <c r="G54" s="42">
        <f t="shared" si="8"/>
        <v>23351</v>
      </c>
    </row>
    <row r="55" spans="1:7" x14ac:dyDescent="0.25">
      <c r="A55" s="42" t="str">
        <f t="shared" si="3"/>
        <v>MARIN Y RIA DE PONTEVEDRA</v>
      </c>
      <c r="B55" s="41">
        <f t="shared" si="4"/>
        <v>17354</v>
      </c>
      <c r="C55" s="41">
        <f t="shared" si="5"/>
        <v>21135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18553</v>
      </c>
      <c r="G55" s="42">
        <f t="shared" si="8"/>
        <v>17637</v>
      </c>
    </row>
    <row r="56" spans="1:7" x14ac:dyDescent="0.25">
      <c r="A56" s="42" t="str">
        <f t="shared" si="3"/>
        <v>MELILLA</v>
      </c>
      <c r="B56" s="41">
        <f t="shared" si="4"/>
        <v>28</v>
      </c>
      <c r="C56" s="41">
        <f t="shared" si="5"/>
        <v>10422</v>
      </c>
      <c r="D56" s="41">
        <f t="shared" si="6"/>
        <v>27</v>
      </c>
      <c r="E56" s="42" t="str">
        <f t="shared" si="2"/>
        <v>ALICANTE</v>
      </c>
      <c r="F56" s="42">
        <f t="shared" si="9"/>
        <v>17677</v>
      </c>
      <c r="G56" s="42">
        <f t="shared" si="8"/>
        <v>17703</v>
      </c>
    </row>
    <row r="57" spans="1:7" x14ac:dyDescent="0.25">
      <c r="A57" s="42" t="str">
        <f t="shared" si="3"/>
        <v>MOTRIL</v>
      </c>
      <c r="B57" s="41">
        <f t="shared" si="4"/>
        <v>4575</v>
      </c>
      <c r="C57" s="41">
        <f t="shared" si="5"/>
        <v>5512</v>
      </c>
      <c r="D57" s="41">
        <f t="shared" si="6"/>
        <v>25</v>
      </c>
      <c r="E57" s="42" t="str">
        <f t="shared" si="2"/>
        <v>CASTELLON</v>
      </c>
      <c r="F57" s="42">
        <f t="shared" si="9"/>
        <v>17402</v>
      </c>
      <c r="G57" s="42">
        <f t="shared" si="8"/>
        <v>11509</v>
      </c>
    </row>
    <row r="58" spans="1:7" x14ac:dyDescent="0.25">
      <c r="A58" s="42" t="str">
        <f t="shared" si="3"/>
        <v>PASAIA</v>
      </c>
      <c r="B58" s="41">
        <f t="shared" si="4"/>
        <v>15231</v>
      </c>
      <c r="C58" s="41">
        <f t="shared" si="5"/>
        <v>15365</v>
      </c>
      <c r="D58" s="41">
        <f t="shared" si="6"/>
        <v>22</v>
      </c>
      <c r="E58" s="42" t="str">
        <f t="shared" si="2"/>
        <v>MARIN Y RIA DE PONTEVEDRA</v>
      </c>
      <c r="F58" s="42">
        <f t="shared" si="9"/>
        <v>17354</v>
      </c>
      <c r="G58" s="42">
        <f t="shared" si="8"/>
        <v>21135</v>
      </c>
    </row>
    <row r="59" spans="1:7" x14ac:dyDescent="0.25">
      <c r="A59" s="42" t="str">
        <f t="shared" si="3"/>
        <v>SANTA CRUZ DE TENERIFE</v>
      </c>
      <c r="B59" s="41">
        <f t="shared" si="4"/>
        <v>340589</v>
      </c>
      <c r="C59" s="41">
        <f t="shared" si="5"/>
        <v>331245</v>
      </c>
      <c r="D59" s="41">
        <f t="shared" si="6"/>
        <v>4</v>
      </c>
      <c r="E59" s="42" t="str">
        <f t="shared" si="2"/>
        <v>PASAIA</v>
      </c>
      <c r="F59" s="42">
        <f t="shared" si="9"/>
        <v>15231</v>
      </c>
      <c r="G59" s="42">
        <f t="shared" si="8"/>
        <v>15365</v>
      </c>
    </row>
    <row r="60" spans="1:7" x14ac:dyDescent="0.25">
      <c r="A60" s="42" t="str">
        <f t="shared" si="3"/>
        <v>SANTANDER</v>
      </c>
      <c r="B60" s="41">
        <f t="shared" si="4"/>
        <v>18553</v>
      </c>
      <c r="C60" s="41">
        <f t="shared" si="5"/>
        <v>17637</v>
      </c>
      <c r="D60" s="41">
        <f t="shared" si="6"/>
        <v>18</v>
      </c>
      <c r="E60" s="42" t="str">
        <f t="shared" si="2"/>
        <v>AVILES</v>
      </c>
      <c r="F60" s="42">
        <f t="shared" si="9"/>
        <v>14685</v>
      </c>
      <c r="G60" s="42">
        <f t="shared" si="8"/>
        <v>18786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10774</v>
      </c>
      <c r="G61" s="42">
        <f t="shared" si="8"/>
        <v>3921</v>
      </c>
    </row>
    <row r="62" spans="1:7" x14ac:dyDescent="0.25">
      <c r="A62" s="42" t="str">
        <f t="shared" si="3"/>
        <v>TARRAGONA</v>
      </c>
      <c r="B62" s="41">
        <f t="shared" si="4"/>
        <v>56425</v>
      </c>
      <c r="C62" s="41">
        <f t="shared" si="5"/>
        <v>66493</v>
      </c>
      <c r="D62" s="41">
        <f t="shared" si="6"/>
        <v>9</v>
      </c>
      <c r="E62" s="42" t="str">
        <f t="shared" si="2"/>
        <v>MOTRIL</v>
      </c>
      <c r="F62" s="42">
        <f t="shared" si="9"/>
        <v>4575</v>
      </c>
      <c r="G62" s="42">
        <f t="shared" si="8"/>
        <v>5512</v>
      </c>
    </row>
    <row r="63" spans="1:7" x14ac:dyDescent="0.25">
      <c r="A63" s="42" t="str">
        <f t="shared" si="3"/>
        <v>VALENCIA</v>
      </c>
      <c r="B63" s="41">
        <f t="shared" si="4"/>
        <v>110536</v>
      </c>
      <c r="C63" s="41">
        <f t="shared" si="5"/>
        <v>84953</v>
      </c>
      <c r="D63" s="41">
        <f t="shared" si="6"/>
        <v>7</v>
      </c>
      <c r="E63" s="42" t="str">
        <f t="shared" si="2"/>
        <v>VILAGARCIA</v>
      </c>
      <c r="F63" s="42">
        <f t="shared" si="9"/>
        <v>3602</v>
      </c>
      <c r="G63" s="42">
        <f t="shared" si="8"/>
        <v>2279</v>
      </c>
    </row>
    <row r="64" spans="1:7" x14ac:dyDescent="0.25">
      <c r="A64" s="42" t="str">
        <f t="shared" si="3"/>
        <v>VIGO</v>
      </c>
      <c r="B64" s="41">
        <f t="shared" si="4"/>
        <v>122079</v>
      </c>
      <c r="C64" s="41">
        <f t="shared" si="5"/>
        <v>137584</v>
      </c>
      <c r="D64" s="41">
        <f t="shared" si="6"/>
        <v>6</v>
      </c>
      <c r="E64" s="42" t="str">
        <f t="shared" si="2"/>
        <v>MELILLA</v>
      </c>
      <c r="F64" s="42">
        <f t="shared" si="9"/>
        <v>28</v>
      </c>
      <c r="G64" s="42">
        <f t="shared" si="8"/>
        <v>10422</v>
      </c>
    </row>
    <row r="65" spans="1:7" x14ac:dyDescent="0.25">
      <c r="A65" s="42" t="str">
        <f t="shared" si="3"/>
        <v>VILAGARCIA</v>
      </c>
      <c r="B65" s="41">
        <f t="shared" si="4"/>
        <v>3602</v>
      </c>
      <c r="C65" s="41">
        <f t="shared" si="5"/>
        <v>2279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1978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2718246</v>
      </c>
      <c r="C11" s="27">
        <v>3535963</v>
      </c>
      <c r="D11" s="27">
        <v>10330430</v>
      </c>
      <c r="E11" s="27">
        <v>12794350</v>
      </c>
      <c r="F11" s="10">
        <f t="shared" si="0"/>
        <v>23.851088483248034</v>
      </c>
      <c r="G11" s="1"/>
      <c r="H11" s="1"/>
      <c r="I11" s="1"/>
    </row>
    <row r="12" spans="1:12" x14ac:dyDescent="0.25">
      <c r="A12" s="11" t="s">
        <v>46</v>
      </c>
      <c r="B12" s="28">
        <v>4703</v>
      </c>
      <c r="C12" s="28">
        <v>147011</v>
      </c>
      <c r="D12" s="28">
        <v>51189</v>
      </c>
      <c r="E12" s="28">
        <v>454587</v>
      </c>
      <c r="F12" s="13">
        <f t="shared" si="0"/>
        <v>788.05602766219306</v>
      </c>
      <c r="G12" s="1"/>
      <c r="H12" s="1"/>
      <c r="I12" s="1"/>
    </row>
    <row r="13" spans="1:12" x14ac:dyDescent="0.25">
      <c r="A13" s="8" t="s">
        <v>47</v>
      </c>
      <c r="B13" s="27">
        <v>2583</v>
      </c>
      <c r="C13" s="27">
        <v>2579</v>
      </c>
      <c r="D13" s="27">
        <v>8566</v>
      </c>
      <c r="E13" s="27">
        <v>6808</v>
      </c>
      <c r="F13" s="10">
        <f t="shared" si="0"/>
        <v>-20.522997898669161</v>
      </c>
      <c r="G13" s="1"/>
      <c r="H13" s="1"/>
      <c r="I13" s="1"/>
    </row>
    <row r="14" spans="1:12" x14ac:dyDescent="0.25">
      <c r="A14" s="11" t="s">
        <v>48</v>
      </c>
      <c r="B14" s="28">
        <v>825516</v>
      </c>
      <c r="C14" s="28">
        <v>980689</v>
      </c>
      <c r="D14" s="28">
        <v>3210629</v>
      </c>
      <c r="E14" s="28">
        <v>4001655</v>
      </c>
      <c r="F14" s="13">
        <f t="shared" si="0"/>
        <v>24.637726750739503</v>
      </c>
      <c r="G14" s="1"/>
      <c r="H14" s="1"/>
      <c r="I14" s="1"/>
    </row>
    <row r="15" spans="1:12" x14ac:dyDescent="0.25">
      <c r="A15" s="8" t="s">
        <v>49</v>
      </c>
      <c r="B15" s="27">
        <v>72166</v>
      </c>
      <c r="C15" s="27">
        <v>23874</v>
      </c>
      <c r="D15" s="27">
        <v>374884</v>
      </c>
      <c r="E15" s="27">
        <v>206002</v>
      </c>
      <c r="F15" s="10">
        <f t="shared" si="0"/>
        <v>-45.049135199154939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94</v>
      </c>
      <c r="E17" s="27">
        <v>1039</v>
      </c>
      <c r="F17" s="10">
        <f t="shared" si="0"/>
        <v>1005.3191489361702</v>
      </c>
      <c r="G17" s="1"/>
      <c r="H17" s="1"/>
      <c r="I17" s="1"/>
    </row>
    <row r="18" spans="1:9" x14ac:dyDescent="0.25">
      <c r="A18" s="11" t="s">
        <v>52</v>
      </c>
      <c r="B18" s="28">
        <v>102242</v>
      </c>
      <c r="C18" s="28">
        <v>107828</v>
      </c>
      <c r="D18" s="28">
        <v>217387</v>
      </c>
      <c r="E18" s="28">
        <v>304761</v>
      </c>
      <c r="F18" s="13">
        <f t="shared" si="0"/>
        <v>40.192835818149206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13954</v>
      </c>
      <c r="C20" s="28">
        <v>18195</v>
      </c>
      <c r="D20" s="28">
        <v>60272</v>
      </c>
      <c r="E20" s="28">
        <v>59459</v>
      </c>
      <c r="F20" s="13">
        <f t="shared" si="0"/>
        <v>-1.3488850544199664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703077</v>
      </c>
      <c r="C22" s="28">
        <v>660948</v>
      </c>
      <c r="D22" s="28">
        <v>3026868</v>
      </c>
      <c r="E22" s="28">
        <v>3127877</v>
      </c>
      <c r="F22" s="13">
        <f t="shared" si="0"/>
        <v>3.3370797801555909</v>
      </c>
      <c r="G22" s="1"/>
      <c r="H22" s="1"/>
      <c r="I22" s="1"/>
    </row>
    <row r="23" spans="1:9" x14ac:dyDescent="0.25">
      <c r="A23" s="8" t="s">
        <v>57</v>
      </c>
      <c r="B23" s="27">
        <v>233824</v>
      </c>
      <c r="C23" s="27">
        <v>81048</v>
      </c>
      <c r="D23" s="27">
        <v>777665</v>
      </c>
      <c r="E23" s="27">
        <v>467271</v>
      </c>
      <c r="F23" s="10">
        <f t="shared" si="0"/>
        <v>-39.913587470183174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2</v>
      </c>
      <c r="E26" s="28">
        <v>7</v>
      </c>
      <c r="F26" s="13">
        <f t="shared" si="0"/>
        <v>250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31417</v>
      </c>
      <c r="C28" s="28">
        <v>26891</v>
      </c>
      <c r="D28" s="28">
        <v>110429</v>
      </c>
      <c r="E28" s="28">
        <v>139671</v>
      </c>
      <c r="F28" s="13">
        <f t="shared" si="0"/>
        <v>26.48036294813862</v>
      </c>
      <c r="G28" s="1"/>
      <c r="H28" s="1"/>
      <c r="I28" s="1"/>
    </row>
    <row r="29" spans="1:9" x14ac:dyDescent="0.25">
      <c r="A29" s="8" t="s">
        <v>63</v>
      </c>
      <c r="B29" s="27">
        <v>491</v>
      </c>
      <c r="C29" s="27">
        <v>1520</v>
      </c>
      <c r="D29" s="27">
        <v>2927</v>
      </c>
      <c r="E29" s="27">
        <v>3198</v>
      </c>
      <c r="F29" s="10">
        <f t="shared" si="0"/>
        <v>9.2586265801161574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140148</v>
      </c>
      <c r="C31" s="27">
        <v>291497</v>
      </c>
      <c r="D31" s="27">
        <v>827155</v>
      </c>
      <c r="E31" s="27">
        <v>1248283</v>
      </c>
      <c r="F31" s="10">
        <f t="shared" si="0"/>
        <v>50.912827704601909</v>
      </c>
      <c r="G31" s="1"/>
      <c r="H31" s="1"/>
      <c r="I31" s="1"/>
    </row>
    <row r="32" spans="1:9" x14ac:dyDescent="0.25">
      <c r="A32" s="11" t="s">
        <v>66</v>
      </c>
      <c r="B32" s="28">
        <v>937844</v>
      </c>
      <c r="C32" s="28">
        <v>1274457</v>
      </c>
      <c r="D32" s="28">
        <v>3493758</v>
      </c>
      <c r="E32" s="28">
        <v>4593854</v>
      </c>
      <c r="F32" s="13">
        <f t="shared" si="0"/>
        <v>31.487469939245926</v>
      </c>
      <c r="G32" s="1"/>
      <c r="H32" s="1"/>
      <c r="I32" s="1"/>
    </row>
    <row r="33" spans="1:9" x14ac:dyDescent="0.25">
      <c r="A33" s="8" t="s">
        <v>67</v>
      </c>
      <c r="B33" s="27">
        <v>7283</v>
      </c>
      <c r="C33" s="27">
        <v>13221</v>
      </c>
      <c r="D33" s="27">
        <v>26152</v>
      </c>
      <c r="E33" s="27">
        <v>42552</v>
      </c>
      <c r="F33" s="10">
        <f t="shared" si="0"/>
        <v>62.710308962985636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3971</v>
      </c>
      <c r="D34" s="28">
        <v>0</v>
      </c>
      <c r="E34" s="28">
        <v>13974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5793494</v>
      </c>
      <c r="C35" s="15">
        <f t="shared" ref="C35:E35" si="1">SUM(C7:C34)</f>
        <v>7169692</v>
      </c>
      <c r="D35" s="15">
        <f t="shared" si="1"/>
        <v>22518407</v>
      </c>
      <c r="E35" s="15">
        <f t="shared" si="1"/>
        <v>27467446</v>
      </c>
      <c r="F35" s="16">
        <f t="shared" si="0"/>
        <v>21.977749136517517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12794350</v>
      </c>
      <c r="G38" s="42">
        <f>LOOKUP(E38,$A$38:$A$65,$C$38:$C$65)</f>
        <v>10330430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4593854</v>
      </c>
      <c r="G39" s="42">
        <f t="shared" ref="G39:G65" si="8">LOOKUP(E39,$A$38:$A$65,$C$38:$C$65)</f>
        <v>3493758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4001655</v>
      </c>
      <c r="G40" s="42">
        <f t="shared" si="8"/>
        <v>3210629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0</v>
      </c>
      <c r="D41" s="41">
        <f t="shared" si="6"/>
        <v>16</v>
      </c>
      <c r="E41" s="42" t="str">
        <f t="shared" si="2"/>
        <v>LAS PALMAS</v>
      </c>
      <c r="F41" s="42">
        <f t="shared" si="7"/>
        <v>3127877</v>
      </c>
      <c r="G41" s="42">
        <f t="shared" si="8"/>
        <v>3026868</v>
      </c>
    </row>
    <row r="42" spans="1:9" x14ac:dyDescent="0.25">
      <c r="A42" s="42" t="str">
        <f t="shared" si="3"/>
        <v>BAHIA DE ALGECIRAS</v>
      </c>
      <c r="B42" s="41">
        <f t="shared" si="4"/>
        <v>12794350</v>
      </c>
      <c r="C42" s="41">
        <f t="shared" si="5"/>
        <v>10330430</v>
      </c>
      <c r="D42" s="41">
        <f t="shared" si="6"/>
        <v>1</v>
      </c>
      <c r="E42" s="42" t="str">
        <f t="shared" si="2"/>
        <v>TARRAGONA</v>
      </c>
      <c r="F42" s="42">
        <f t="shared" si="7"/>
        <v>1248283</v>
      </c>
      <c r="G42" s="42">
        <f t="shared" si="8"/>
        <v>827155</v>
      </c>
    </row>
    <row r="43" spans="1:9" x14ac:dyDescent="0.25">
      <c r="A43" s="42" t="str">
        <f t="shared" si="3"/>
        <v>BAHIA DE CADIZ</v>
      </c>
      <c r="B43" s="41">
        <f t="shared" si="4"/>
        <v>454587</v>
      </c>
      <c r="C43" s="41">
        <f t="shared" si="5"/>
        <v>51189</v>
      </c>
      <c r="D43" s="41">
        <f t="shared" si="6"/>
        <v>7</v>
      </c>
      <c r="E43" s="42" t="str">
        <f t="shared" si="2"/>
        <v>MALAGA</v>
      </c>
      <c r="F43" s="42">
        <f t="shared" si="7"/>
        <v>467271</v>
      </c>
      <c r="G43" s="42">
        <f t="shared" si="8"/>
        <v>777665</v>
      </c>
    </row>
    <row r="44" spans="1:9" x14ac:dyDescent="0.25">
      <c r="A44" s="42" t="str">
        <f t="shared" si="3"/>
        <v>BALEARES</v>
      </c>
      <c r="B44" s="41">
        <f t="shared" si="4"/>
        <v>6808</v>
      </c>
      <c r="C44" s="41">
        <f t="shared" si="5"/>
        <v>8566</v>
      </c>
      <c r="D44" s="41">
        <f t="shared" si="6"/>
        <v>14</v>
      </c>
      <c r="E44" s="42" t="str">
        <f t="shared" si="2"/>
        <v>BAHIA DE CADIZ</v>
      </c>
      <c r="F44" s="42">
        <f t="shared" si="7"/>
        <v>454587</v>
      </c>
      <c r="G44" s="42">
        <f t="shared" si="8"/>
        <v>51189</v>
      </c>
    </row>
    <row r="45" spans="1:9" x14ac:dyDescent="0.25">
      <c r="A45" s="42" t="str">
        <f t="shared" si="3"/>
        <v>BARCELONA</v>
      </c>
      <c r="B45" s="41">
        <f t="shared" si="4"/>
        <v>4001655</v>
      </c>
      <c r="C45" s="41">
        <f t="shared" si="5"/>
        <v>3210629</v>
      </c>
      <c r="D45" s="41">
        <f t="shared" si="6"/>
        <v>3</v>
      </c>
      <c r="E45" s="42" t="str">
        <f t="shared" si="2"/>
        <v>CEUTA</v>
      </c>
      <c r="F45" s="42">
        <f t="shared" si="7"/>
        <v>304761</v>
      </c>
      <c r="G45" s="42">
        <f t="shared" si="8"/>
        <v>217387</v>
      </c>
    </row>
    <row r="46" spans="1:9" x14ac:dyDescent="0.25">
      <c r="A46" s="42" t="str">
        <f t="shared" si="3"/>
        <v>BILBAO</v>
      </c>
      <c r="B46" s="41">
        <f t="shared" si="4"/>
        <v>206002</v>
      </c>
      <c r="C46" s="41">
        <f t="shared" si="5"/>
        <v>374884</v>
      </c>
      <c r="D46" s="41">
        <f t="shared" si="6"/>
        <v>9</v>
      </c>
      <c r="E46" s="42" t="str">
        <f t="shared" si="2"/>
        <v>BILBAO</v>
      </c>
      <c r="F46" s="42">
        <f t="shared" si="7"/>
        <v>206002</v>
      </c>
      <c r="G46" s="42">
        <f t="shared" si="8"/>
        <v>374884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139671</v>
      </c>
      <c r="G47" s="42">
        <f t="shared" si="8"/>
        <v>110429</v>
      </c>
    </row>
    <row r="48" spans="1:9" x14ac:dyDescent="0.25">
      <c r="A48" s="42" t="str">
        <f t="shared" si="3"/>
        <v>CASTELLON</v>
      </c>
      <c r="B48" s="41">
        <f t="shared" si="4"/>
        <v>1039</v>
      </c>
      <c r="C48" s="41">
        <f t="shared" si="5"/>
        <v>94</v>
      </c>
      <c r="D48" s="41">
        <f t="shared" si="6"/>
        <v>17</v>
      </c>
      <c r="E48" s="42" t="str">
        <f t="shared" si="2"/>
        <v>GIJON</v>
      </c>
      <c r="F48" s="42">
        <f t="shared" si="7"/>
        <v>59459</v>
      </c>
      <c r="G48" s="42">
        <f t="shared" si="8"/>
        <v>60272</v>
      </c>
    </row>
    <row r="49" spans="1:7" x14ac:dyDescent="0.25">
      <c r="A49" s="42" t="str">
        <f t="shared" si="3"/>
        <v>CEUTA</v>
      </c>
      <c r="B49" s="41">
        <f t="shared" si="4"/>
        <v>304761</v>
      </c>
      <c r="C49" s="41">
        <f t="shared" si="5"/>
        <v>217387</v>
      </c>
      <c r="D49" s="41">
        <f t="shared" si="6"/>
        <v>8</v>
      </c>
      <c r="E49" s="42" t="str">
        <f t="shared" si="2"/>
        <v>VIGO</v>
      </c>
      <c r="F49" s="42">
        <f t="shared" si="7"/>
        <v>42552</v>
      </c>
      <c r="G49" s="42">
        <f t="shared" si="8"/>
        <v>26152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13974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59459</v>
      </c>
      <c r="C51" s="41">
        <f t="shared" si="5"/>
        <v>60272</v>
      </c>
      <c r="D51" s="41">
        <f t="shared" si="6"/>
        <v>11</v>
      </c>
      <c r="E51" s="42" t="str">
        <f t="shared" si="2"/>
        <v>BALEARES</v>
      </c>
      <c r="F51" s="42">
        <f t="shared" si="7"/>
        <v>6808</v>
      </c>
      <c r="G51" s="42">
        <f t="shared" si="8"/>
        <v>8566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3198</v>
      </c>
      <c r="G52" s="42">
        <f t="shared" si="8"/>
        <v>2927</v>
      </c>
    </row>
    <row r="53" spans="1:7" x14ac:dyDescent="0.25">
      <c r="A53" s="42" t="str">
        <f t="shared" si="3"/>
        <v>LAS PALMAS</v>
      </c>
      <c r="B53" s="41">
        <f t="shared" si="4"/>
        <v>3127877</v>
      </c>
      <c r="C53" s="41">
        <f t="shared" si="5"/>
        <v>3026868</v>
      </c>
      <c r="D53" s="41">
        <f t="shared" si="6"/>
        <v>4</v>
      </c>
      <c r="E53" s="42" t="str">
        <f t="shared" si="2"/>
        <v>AVILES</v>
      </c>
      <c r="F53" s="42">
        <f t="shared" si="7"/>
        <v>1978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467271</v>
      </c>
      <c r="C54" s="41">
        <f t="shared" si="5"/>
        <v>777665</v>
      </c>
      <c r="D54" s="41">
        <f t="shared" si="6"/>
        <v>6</v>
      </c>
      <c r="E54" s="42" t="str">
        <f t="shared" si="2"/>
        <v>CASTELLON</v>
      </c>
      <c r="F54" s="42">
        <f t="shared" si="7"/>
        <v>1039</v>
      </c>
      <c r="G54" s="42">
        <f t="shared" si="8"/>
        <v>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7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2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139671</v>
      </c>
      <c r="C59" s="41">
        <f t="shared" si="5"/>
        <v>110429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3198</v>
      </c>
      <c r="C60" s="41">
        <f t="shared" si="5"/>
        <v>2927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1248283</v>
      </c>
      <c r="C62" s="41">
        <f t="shared" si="5"/>
        <v>827155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4593854</v>
      </c>
      <c r="C63" s="41">
        <f t="shared" si="5"/>
        <v>3493758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42552</v>
      </c>
      <c r="C64" s="41">
        <f t="shared" si="5"/>
        <v>26152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13974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2717269</v>
      </c>
      <c r="C11" s="29">
        <v>3471334</v>
      </c>
      <c r="D11" s="29">
        <v>10326220</v>
      </c>
      <c r="E11" s="29">
        <v>12690924</v>
      </c>
      <c r="F11" s="10">
        <f t="shared" si="0"/>
        <v>22.899996320047407</v>
      </c>
      <c r="G11" s="1"/>
      <c r="H11" s="1"/>
      <c r="I11" s="1"/>
    </row>
    <row r="12" spans="1:12" x14ac:dyDescent="0.25">
      <c r="A12" s="11" t="s">
        <v>46</v>
      </c>
      <c r="B12" s="30">
        <v>4612</v>
      </c>
      <c r="C12" s="30">
        <v>0</v>
      </c>
      <c r="D12" s="30">
        <v>35978</v>
      </c>
      <c r="E12" s="30">
        <v>4177</v>
      </c>
      <c r="F12" s="13">
        <f t="shared" si="0"/>
        <v>-88.390127300016673</v>
      </c>
      <c r="G12" s="1"/>
      <c r="H12" s="1"/>
      <c r="I12" s="1"/>
    </row>
    <row r="13" spans="1:12" x14ac:dyDescent="0.25">
      <c r="A13" s="8" t="s">
        <v>47</v>
      </c>
      <c r="B13" s="29">
        <v>485</v>
      </c>
      <c r="C13" s="29">
        <v>399</v>
      </c>
      <c r="D13" s="29">
        <v>2024</v>
      </c>
      <c r="E13" s="29">
        <v>1004</v>
      </c>
      <c r="F13" s="10">
        <f t="shared" si="0"/>
        <v>-50.395256916996047</v>
      </c>
      <c r="G13" s="1"/>
      <c r="H13" s="1"/>
      <c r="I13" s="1"/>
    </row>
    <row r="14" spans="1:12" x14ac:dyDescent="0.25">
      <c r="A14" s="11" t="s">
        <v>48</v>
      </c>
      <c r="B14" s="30">
        <v>790223</v>
      </c>
      <c r="C14" s="30">
        <v>951559</v>
      </c>
      <c r="D14" s="30">
        <v>3094467</v>
      </c>
      <c r="E14" s="30">
        <v>3913202</v>
      </c>
      <c r="F14" s="13">
        <f t="shared" si="0"/>
        <v>26.458029767323424</v>
      </c>
      <c r="G14" s="1"/>
      <c r="H14" s="1"/>
      <c r="I14" s="1"/>
    </row>
    <row r="15" spans="1:12" x14ac:dyDescent="0.25">
      <c r="A15" s="8" t="s">
        <v>49</v>
      </c>
      <c r="B15" s="29">
        <v>12256</v>
      </c>
      <c r="C15" s="29">
        <v>3090</v>
      </c>
      <c r="D15" s="29">
        <v>51543</v>
      </c>
      <c r="E15" s="29">
        <v>33662</v>
      </c>
      <c r="F15" s="10">
        <f t="shared" si="0"/>
        <v>-34.691422695613369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94</v>
      </c>
      <c r="E17" s="29">
        <v>1039</v>
      </c>
      <c r="F17" s="10">
        <f t="shared" si="0"/>
        <v>1005.3191489361702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72</v>
      </c>
      <c r="D18" s="30">
        <v>0</v>
      </c>
      <c r="E18" s="30">
        <v>72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694228</v>
      </c>
      <c r="C22" s="30">
        <v>657879</v>
      </c>
      <c r="D22" s="30">
        <v>2932432</v>
      </c>
      <c r="E22" s="30">
        <v>3053776</v>
      </c>
      <c r="F22" s="13">
        <f t="shared" si="0"/>
        <v>4.1379987668938298</v>
      </c>
      <c r="G22" s="1"/>
      <c r="H22" s="1"/>
      <c r="I22" s="1"/>
    </row>
    <row r="23" spans="1:9" x14ac:dyDescent="0.25">
      <c r="A23" s="8" t="s">
        <v>57</v>
      </c>
      <c r="B23" s="29">
        <v>233824</v>
      </c>
      <c r="C23" s="29">
        <v>81048</v>
      </c>
      <c r="D23" s="29">
        <v>776660</v>
      </c>
      <c r="E23" s="29">
        <v>467271</v>
      </c>
      <c r="F23" s="10">
        <f t="shared" si="0"/>
        <v>-39.835835500733914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28997</v>
      </c>
      <c r="C28" s="30">
        <v>23397</v>
      </c>
      <c r="D28" s="30">
        <v>100818</v>
      </c>
      <c r="E28" s="30">
        <v>124920</v>
      </c>
      <c r="F28" s="13">
        <f t="shared" si="0"/>
        <v>23.90644527762899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3625</v>
      </c>
      <c r="C31" s="29">
        <v>85</v>
      </c>
      <c r="D31" s="29">
        <v>6798</v>
      </c>
      <c r="E31" s="29">
        <v>509</v>
      </c>
      <c r="F31" s="10">
        <f t="shared" si="0"/>
        <v>-92.512503677552218</v>
      </c>
      <c r="G31" s="1"/>
      <c r="H31" s="1"/>
      <c r="I31" s="1"/>
    </row>
    <row r="32" spans="1:9" x14ac:dyDescent="0.25">
      <c r="A32" s="11" t="s">
        <v>66</v>
      </c>
      <c r="B32" s="30">
        <v>919728</v>
      </c>
      <c r="C32" s="30">
        <v>1273539</v>
      </c>
      <c r="D32" s="30">
        <v>3451742</v>
      </c>
      <c r="E32" s="30">
        <v>4580775</v>
      </c>
      <c r="F32" s="13">
        <f t="shared" si="0"/>
        <v>32.709078488484948</v>
      </c>
      <c r="G32" s="1"/>
      <c r="H32" s="1"/>
      <c r="I32" s="1"/>
    </row>
    <row r="33" spans="1:9" x14ac:dyDescent="0.25">
      <c r="A33" s="8" t="s">
        <v>67</v>
      </c>
      <c r="B33" s="29">
        <v>2846</v>
      </c>
      <c r="C33" s="29">
        <v>2692</v>
      </c>
      <c r="D33" s="29">
        <v>11150</v>
      </c>
      <c r="E33" s="29">
        <v>11042</v>
      </c>
      <c r="F33" s="10">
        <f t="shared" si="0"/>
        <v>-0.96860986547085304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5408093</v>
      </c>
      <c r="C35" s="15">
        <f t="shared" ref="C35:E35" si="1">SUM(C7:C34)</f>
        <v>6465094</v>
      </c>
      <c r="D35" s="15">
        <f t="shared" si="1"/>
        <v>20789926</v>
      </c>
      <c r="E35" s="15">
        <f t="shared" si="1"/>
        <v>24882498</v>
      </c>
      <c r="F35" s="16">
        <f t="shared" si="0"/>
        <v>19.685361073435274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12690924</v>
      </c>
      <c r="G38" s="42">
        <f>LOOKUP(E38,$A$38:$A$65,$C$38:$C$65)</f>
        <v>10326220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4580775</v>
      </c>
      <c r="G39" s="42">
        <f t="shared" ref="G39:G65" si="8">LOOKUP(E39,$A$38:$A$65,$C$38:$C$65)</f>
        <v>3451742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3913202</v>
      </c>
      <c r="G40" s="42">
        <f t="shared" si="8"/>
        <v>3094467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3053776</v>
      </c>
      <c r="G41" s="42">
        <f t="shared" si="8"/>
        <v>2932432</v>
      </c>
    </row>
    <row r="42" spans="1:9" x14ac:dyDescent="0.25">
      <c r="A42" s="42" t="str">
        <f t="shared" si="3"/>
        <v>BAHIA DE ALGECIRAS</v>
      </c>
      <c r="B42" s="41">
        <f t="shared" si="4"/>
        <v>12690924</v>
      </c>
      <c r="C42" s="41">
        <f t="shared" si="5"/>
        <v>10326220</v>
      </c>
      <c r="D42" s="41">
        <f t="shared" si="6"/>
        <v>1</v>
      </c>
      <c r="E42" s="42" t="str">
        <f t="shared" si="2"/>
        <v>MALAGA</v>
      </c>
      <c r="F42" s="42">
        <f t="shared" si="7"/>
        <v>467271</v>
      </c>
      <c r="G42" s="42">
        <f t="shared" si="8"/>
        <v>776660</v>
      </c>
    </row>
    <row r="43" spans="1:9" x14ac:dyDescent="0.25">
      <c r="A43" s="42" t="str">
        <f t="shared" si="3"/>
        <v>BAHIA DE CADIZ</v>
      </c>
      <c r="B43" s="41">
        <f t="shared" si="4"/>
        <v>4177</v>
      </c>
      <c r="C43" s="41">
        <f t="shared" si="5"/>
        <v>35978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124920</v>
      </c>
      <c r="G43" s="42">
        <f t="shared" si="8"/>
        <v>100818</v>
      </c>
    </row>
    <row r="44" spans="1:9" x14ac:dyDescent="0.25">
      <c r="A44" s="42" t="str">
        <f t="shared" si="3"/>
        <v>BALEARES</v>
      </c>
      <c r="B44" s="41">
        <f t="shared" si="4"/>
        <v>1004</v>
      </c>
      <c r="C44" s="41">
        <f t="shared" si="5"/>
        <v>2024</v>
      </c>
      <c r="D44" s="41">
        <f t="shared" si="6"/>
        <v>11</v>
      </c>
      <c r="E44" s="42" t="str">
        <f t="shared" si="2"/>
        <v>BILBAO</v>
      </c>
      <c r="F44" s="42">
        <f t="shared" si="7"/>
        <v>33662</v>
      </c>
      <c r="G44" s="42">
        <f t="shared" si="8"/>
        <v>51543</v>
      </c>
    </row>
    <row r="45" spans="1:9" x14ac:dyDescent="0.25">
      <c r="A45" s="42" t="str">
        <f t="shared" si="3"/>
        <v>BARCELONA</v>
      </c>
      <c r="B45" s="41">
        <f t="shared" si="4"/>
        <v>3913202</v>
      </c>
      <c r="C45" s="41">
        <f t="shared" si="5"/>
        <v>3094467</v>
      </c>
      <c r="D45" s="41">
        <f t="shared" si="6"/>
        <v>3</v>
      </c>
      <c r="E45" s="42" t="str">
        <f t="shared" si="2"/>
        <v>VIGO</v>
      </c>
      <c r="F45" s="42">
        <f t="shared" si="7"/>
        <v>11042</v>
      </c>
      <c r="G45" s="42">
        <f t="shared" si="8"/>
        <v>11150</v>
      </c>
    </row>
    <row r="46" spans="1:9" x14ac:dyDescent="0.25">
      <c r="A46" s="42" t="str">
        <f t="shared" si="3"/>
        <v>BILBAO</v>
      </c>
      <c r="B46" s="41">
        <f t="shared" si="4"/>
        <v>33662</v>
      </c>
      <c r="C46" s="41">
        <f t="shared" si="5"/>
        <v>51543</v>
      </c>
      <c r="D46" s="41">
        <f t="shared" si="6"/>
        <v>7</v>
      </c>
      <c r="E46" s="42" t="str">
        <f t="shared" si="2"/>
        <v>BAHIA DE CADIZ</v>
      </c>
      <c r="F46" s="42">
        <f t="shared" si="7"/>
        <v>4177</v>
      </c>
      <c r="G46" s="42">
        <f t="shared" si="8"/>
        <v>35978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1039</v>
      </c>
      <c r="G47" s="42">
        <f t="shared" si="8"/>
        <v>94</v>
      </c>
    </row>
    <row r="48" spans="1:9" x14ac:dyDescent="0.25">
      <c r="A48" s="42" t="str">
        <f t="shared" si="3"/>
        <v>CASTELLON</v>
      </c>
      <c r="B48" s="41">
        <f t="shared" si="4"/>
        <v>1039</v>
      </c>
      <c r="C48" s="41">
        <f t="shared" si="5"/>
        <v>94</v>
      </c>
      <c r="D48" s="41">
        <f t="shared" si="6"/>
        <v>10</v>
      </c>
      <c r="E48" s="42" t="str">
        <f t="shared" si="2"/>
        <v>BALEARES</v>
      </c>
      <c r="F48" s="42">
        <f t="shared" si="7"/>
        <v>1004</v>
      </c>
      <c r="G48" s="42">
        <f t="shared" si="8"/>
        <v>2024</v>
      </c>
    </row>
    <row r="49" spans="1:7" x14ac:dyDescent="0.25">
      <c r="A49" s="42" t="str">
        <f t="shared" si="3"/>
        <v>CEUTA</v>
      </c>
      <c r="B49" s="41">
        <f t="shared" si="4"/>
        <v>72</v>
      </c>
      <c r="C49" s="41">
        <f t="shared" si="5"/>
        <v>0</v>
      </c>
      <c r="D49" s="41">
        <f t="shared" si="6"/>
        <v>14</v>
      </c>
      <c r="E49" s="42" t="str">
        <f t="shared" si="2"/>
        <v>TARRAGONA</v>
      </c>
      <c r="F49" s="42">
        <f t="shared" si="7"/>
        <v>509</v>
      </c>
      <c r="G49" s="42">
        <f t="shared" si="8"/>
        <v>6798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120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3053776</v>
      </c>
      <c r="C53" s="41">
        <f t="shared" si="5"/>
        <v>2932432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467271</v>
      </c>
      <c r="C54" s="41">
        <f t="shared" si="5"/>
        <v>776660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124920</v>
      </c>
      <c r="C59" s="41">
        <f t="shared" si="5"/>
        <v>100818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509</v>
      </c>
      <c r="C62" s="41">
        <f t="shared" si="5"/>
        <v>6798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4580775</v>
      </c>
      <c r="C63" s="41">
        <f t="shared" si="5"/>
        <v>3451742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11042</v>
      </c>
      <c r="C64" s="41">
        <f t="shared" si="5"/>
        <v>11150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5530</v>
      </c>
      <c r="D7" s="31">
        <v>0</v>
      </c>
      <c r="E7" s="31">
        <v>27841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115196</v>
      </c>
      <c r="C8" s="32">
        <v>104461</v>
      </c>
      <c r="D8" s="32">
        <v>377661</v>
      </c>
      <c r="E8" s="32">
        <v>447981</v>
      </c>
      <c r="F8" s="13">
        <f t="shared" ref="F8:F35" si="0">((E8*100)/D8)-100</f>
        <v>18.619873378506114</v>
      </c>
      <c r="G8" s="1"/>
      <c r="H8" s="1"/>
      <c r="I8" s="1"/>
    </row>
    <row r="9" spans="1:12" x14ac:dyDescent="0.25">
      <c r="A9" s="8" t="s">
        <v>43</v>
      </c>
      <c r="B9" s="31">
        <v>32</v>
      </c>
      <c r="C9" s="31">
        <v>28</v>
      </c>
      <c r="D9" s="31">
        <v>177</v>
      </c>
      <c r="E9" s="31">
        <v>91</v>
      </c>
      <c r="F9" s="10">
        <f t="shared" si="0"/>
        <v>-48.587570621468927</v>
      </c>
      <c r="G9" s="1"/>
      <c r="H9" s="1"/>
      <c r="I9" s="1"/>
    </row>
    <row r="10" spans="1:12" x14ac:dyDescent="0.25">
      <c r="A10" s="11" t="s">
        <v>44</v>
      </c>
      <c r="B10" s="32">
        <v>4306</v>
      </c>
      <c r="C10" s="32">
        <v>7481</v>
      </c>
      <c r="D10" s="32">
        <v>26122</v>
      </c>
      <c r="E10" s="32">
        <v>23777</v>
      </c>
      <c r="F10" s="17">
        <f t="shared" si="0"/>
        <v>-8.9771074190337714</v>
      </c>
      <c r="G10" s="1"/>
      <c r="H10" s="1"/>
      <c r="I10" s="1"/>
    </row>
    <row r="11" spans="1:12" x14ac:dyDescent="0.25">
      <c r="A11" s="8" t="s">
        <v>45</v>
      </c>
      <c r="B11" s="31">
        <v>2937346</v>
      </c>
      <c r="C11" s="31">
        <v>3649760</v>
      </c>
      <c r="D11" s="31">
        <v>11327618</v>
      </c>
      <c r="E11" s="31">
        <v>13412892</v>
      </c>
      <c r="F11" s="10">
        <f t="shared" si="0"/>
        <v>18.408759899918948</v>
      </c>
      <c r="G11" s="1"/>
      <c r="H11" s="1"/>
      <c r="I11" s="1"/>
    </row>
    <row r="12" spans="1:12" x14ac:dyDescent="0.25">
      <c r="A12" s="11" t="s">
        <v>46</v>
      </c>
      <c r="B12" s="32">
        <v>92262</v>
      </c>
      <c r="C12" s="32">
        <v>93920</v>
      </c>
      <c r="D12" s="32">
        <v>425499</v>
      </c>
      <c r="E12" s="32">
        <v>380566</v>
      </c>
      <c r="F12" s="13">
        <f t="shared" si="0"/>
        <v>-10.560071821555397</v>
      </c>
      <c r="G12" s="1"/>
      <c r="H12" s="1"/>
      <c r="I12" s="1"/>
    </row>
    <row r="13" spans="1:12" x14ac:dyDescent="0.25">
      <c r="A13" s="8" t="s">
        <v>47</v>
      </c>
      <c r="B13" s="31">
        <v>119427</v>
      </c>
      <c r="C13" s="31">
        <v>86359</v>
      </c>
      <c r="D13" s="31">
        <v>457812</v>
      </c>
      <c r="E13" s="31">
        <v>328034</v>
      </c>
      <c r="F13" s="10">
        <f t="shared" si="0"/>
        <v>-28.347443928949005</v>
      </c>
      <c r="G13" s="1"/>
      <c r="H13" s="1"/>
      <c r="I13" s="1"/>
    </row>
    <row r="14" spans="1:12" x14ac:dyDescent="0.25">
      <c r="A14" s="11" t="s">
        <v>48</v>
      </c>
      <c r="B14" s="32">
        <v>1813842</v>
      </c>
      <c r="C14" s="32">
        <v>2078865</v>
      </c>
      <c r="D14" s="32">
        <v>7088138</v>
      </c>
      <c r="E14" s="32">
        <v>8363733</v>
      </c>
      <c r="F14" s="13">
        <f t="shared" si="0"/>
        <v>17.996193076376329</v>
      </c>
      <c r="G14" s="1"/>
      <c r="H14" s="1"/>
      <c r="I14" s="1"/>
    </row>
    <row r="15" spans="1:12" x14ac:dyDescent="0.25">
      <c r="A15" s="8" t="s">
        <v>49</v>
      </c>
      <c r="B15" s="31">
        <v>454740</v>
      </c>
      <c r="C15" s="31">
        <v>487893</v>
      </c>
      <c r="D15" s="31">
        <v>1709825</v>
      </c>
      <c r="E15" s="31">
        <v>1811053</v>
      </c>
      <c r="F15" s="10">
        <f t="shared" si="0"/>
        <v>5.9203719678914553</v>
      </c>
      <c r="G15" s="1"/>
      <c r="H15" s="1"/>
      <c r="I15" s="1"/>
    </row>
    <row r="16" spans="1:12" x14ac:dyDescent="0.25">
      <c r="A16" s="11" t="s">
        <v>50</v>
      </c>
      <c r="B16" s="32">
        <v>31415</v>
      </c>
      <c r="C16" s="32">
        <v>39175</v>
      </c>
      <c r="D16" s="32">
        <v>138341</v>
      </c>
      <c r="E16" s="32">
        <v>127719</v>
      </c>
      <c r="F16" s="13">
        <f t="shared" si="0"/>
        <v>-7.6781286820248482</v>
      </c>
      <c r="G16" s="1"/>
      <c r="H16" s="1"/>
      <c r="I16" s="1"/>
    </row>
    <row r="17" spans="1:9" x14ac:dyDescent="0.25">
      <c r="A17" s="8" t="s">
        <v>51</v>
      </c>
      <c r="B17" s="31">
        <v>56496</v>
      </c>
      <c r="C17" s="31">
        <v>105396</v>
      </c>
      <c r="D17" s="31">
        <v>208855</v>
      </c>
      <c r="E17" s="31">
        <v>396744</v>
      </c>
      <c r="F17" s="10">
        <f t="shared" si="0"/>
        <v>89.961456512891715</v>
      </c>
      <c r="G17" s="1"/>
      <c r="H17" s="1"/>
      <c r="I17" s="1"/>
    </row>
    <row r="18" spans="1:9" x14ac:dyDescent="0.25">
      <c r="A18" s="11" t="s">
        <v>52</v>
      </c>
      <c r="B18" s="32">
        <v>4428</v>
      </c>
      <c r="C18" s="32">
        <v>3683</v>
      </c>
      <c r="D18" s="32">
        <v>19943</v>
      </c>
      <c r="E18" s="32">
        <v>22552</v>
      </c>
      <c r="F18" s="13">
        <f t="shared" si="0"/>
        <v>13.082284510855942</v>
      </c>
      <c r="G18" s="1"/>
      <c r="H18" s="1"/>
      <c r="I18" s="1"/>
    </row>
    <row r="19" spans="1:9" x14ac:dyDescent="0.25">
      <c r="A19" s="8" t="s">
        <v>53</v>
      </c>
      <c r="B19" s="31">
        <v>92</v>
      </c>
      <c r="C19" s="31">
        <v>4962</v>
      </c>
      <c r="D19" s="31">
        <v>149</v>
      </c>
      <c r="E19" s="31">
        <v>22823</v>
      </c>
      <c r="F19" s="10">
        <f t="shared" si="0"/>
        <v>15217.44966442953</v>
      </c>
      <c r="G19" s="1"/>
      <c r="H19" s="1"/>
      <c r="I19" s="1"/>
    </row>
    <row r="20" spans="1:9" x14ac:dyDescent="0.25">
      <c r="A20" s="11" t="s">
        <v>54</v>
      </c>
      <c r="B20" s="32">
        <v>4116</v>
      </c>
      <c r="C20" s="32">
        <v>12003</v>
      </c>
      <c r="D20" s="32">
        <v>15686</v>
      </c>
      <c r="E20" s="32">
        <v>45756</v>
      </c>
      <c r="F20" s="13">
        <f t="shared" si="0"/>
        <v>191.699604743083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1014552</v>
      </c>
      <c r="C22" s="32">
        <v>960574</v>
      </c>
      <c r="D22" s="32">
        <v>4163145</v>
      </c>
      <c r="E22" s="32">
        <v>4342052</v>
      </c>
      <c r="F22" s="13">
        <f t="shared" si="0"/>
        <v>4.2974001626174498</v>
      </c>
      <c r="G22" s="1"/>
      <c r="H22" s="1"/>
      <c r="I22" s="1"/>
    </row>
    <row r="23" spans="1:9" x14ac:dyDescent="0.25">
      <c r="A23" s="8" t="s">
        <v>57</v>
      </c>
      <c r="B23" s="31">
        <v>242041</v>
      </c>
      <c r="C23" s="31">
        <v>217559</v>
      </c>
      <c r="D23" s="31">
        <v>806719</v>
      </c>
      <c r="E23" s="31">
        <v>1258481</v>
      </c>
      <c r="F23" s="10">
        <f t="shared" si="0"/>
        <v>55.999920666303893</v>
      </c>
      <c r="G23" s="1"/>
      <c r="H23" s="1"/>
      <c r="I23" s="1"/>
    </row>
    <row r="24" spans="1:9" x14ac:dyDescent="0.25">
      <c r="A24" s="11" t="s">
        <v>58</v>
      </c>
      <c r="B24" s="32">
        <v>39803</v>
      </c>
      <c r="C24" s="32">
        <v>33460</v>
      </c>
      <c r="D24" s="32">
        <v>106231</v>
      </c>
      <c r="E24" s="32">
        <v>127182</v>
      </c>
      <c r="F24" s="13">
        <f t="shared" si="0"/>
        <v>19.722115013508301</v>
      </c>
      <c r="G24" s="1"/>
      <c r="H24" s="1"/>
      <c r="I24" s="1"/>
    </row>
    <row r="25" spans="1:9" x14ac:dyDescent="0.25">
      <c r="A25" s="8" t="s">
        <v>59</v>
      </c>
      <c r="B25" s="31">
        <v>12703</v>
      </c>
      <c r="C25" s="31">
        <v>9501</v>
      </c>
      <c r="D25" s="31">
        <v>49271</v>
      </c>
      <c r="E25" s="31">
        <v>45425</v>
      </c>
      <c r="F25" s="10">
        <f t="shared" si="0"/>
        <v>-7.8058086907105633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302615</v>
      </c>
      <c r="C28" s="32">
        <v>302745</v>
      </c>
      <c r="D28" s="32">
        <v>1164985</v>
      </c>
      <c r="E28" s="32">
        <v>1301364</v>
      </c>
      <c r="F28" s="13">
        <f t="shared" si="0"/>
        <v>11.70650265883252</v>
      </c>
      <c r="G28" s="1"/>
      <c r="H28" s="1"/>
      <c r="I28" s="1"/>
    </row>
    <row r="29" spans="1:9" x14ac:dyDescent="0.25">
      <c r="A29" s="8" t="s">
        <v>63</v>
      </c>
      <c r="B29" s="31">
        <v>59</v>
      </c>
      <c r="C29" s="31">
        <v>268</v>
      </c>
      <c r="D29" s="31">
        <v>270</v>
      </c>
      <c r="E29" s="31">
        <v>1362</v>
      </c>
      <c r="F29" s="10">
        <f t="shared" si="0"/>
        <v>404.44444444444446</v>
      </c>
      <c r="G29" s="1"/>
      <c r="H29" s="1"/>
      <c r="I29" s="1"/>
    </row>
    <row r="30" spans="1:9" x14ac:dyDescent="0.25">
      <c r="A30" s="11" t="s">
        <v>64</v>
      </c>
      <c r="B30" s="32">
        <v>73326</v>
      </c>
      <c r="C30" s="32">
        <v>86698</v>
      </c>
      <c r="D30" s="32">
        <v>254096</v>
      </c>
      <c r="E30" s="32">
        <v>338653</v>
      </c>
      <c r="F30" s="13">
        <f t="shared" si="0"/>
        <v>33.277580127196018</v>
      </c>
      <c r="G30" s="1"/>
      <c r="H30" s="1"/>
      <c r="I30" s="1"/>
    </row>
    <row r="31" spans="1:9" x14ac:dyDescent="0.25">
      <c r="A31" s="8" t="s">
        <v>65</v>
      </c>
      <c r="B31" s="31">
        <v>7383</v>
      </c>
      <c r="C31" s="31">
        <v>40499</v>
      </c>
      <c r="D31" s="31">
        <v>23166</v>
      </c>
      <c r="E31" s="31">
        <v>127366</v>
      </c>
      <c r="F31" s="10">
        <f t="shared" si="0"/>
        <v>449.79711646378314</v>
      </c>
      <c r="G31" s="1"/>
      <c r="H31" s="1"/>
      <c r="I31" s="1"/>
    </row>
    <row r="32" spans="1:9" x14ac:dyDescent="0.25">
      <c r="A32" s="11" t="s">
        <v>66</v>
      </c>
      <c r="B32" s="32">
        <v>2426402</v>
      </c>
      <c r="C32" s="32">
        <v>2829584</v>
      </c>
      <c r="D32" s="32">
        <v>8957986</v>
      </c>
      <c r="E32" s="32">
        <v>10593788</v>
      </c>
      <c r="F32" s="13">
        <f t="shared" si="0"/>
        <v>18.26082335917917</v>
      </c>
      <c r="G32" s="1"/>
      <c r="H32" s="1"/>
      <c r="I32" s="1"/>
    </row>
    <row r="33" spans="1:9" x14ac:dyDescent="0.25">
      <c r="A33" s="8" t="s">
        <v>67</v>
      </c>
      <c r="B33" s="31">
        <v>199671</v>
      </c>
      <c r="C33" s="31">
        <v>210521</v>
      </c>
      <c r="D33" s="31">
        <v>732636</v>
      </c>
      <c r="E33" s="31">
        <v>772022</v>
      </c>
      <c r="F33" s="10">
        <f t="shared" si="0"/>
        <v>5.375930202720042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9952253</v>
      </c>
      <c r="C35" s="15">
        <f t="shared" ref="C35:E35" si="1">SUM(C7:C34)</f>
        <v>11370925</v>
      </c>
      <c r="D35" s="15">
        <f t="shared" si="1"/>
        <v>38054503</v>
      </c>
      <c r="E35" s="15">
        <f t="shared" si="1"/>
        <v>44319262</v>
      </c>
      <c r="F35" s="16">
        <f t="shared" si="0"/>
        <v>16.462595766918838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27841</v>
      </c>
      <c r="C38" s="41">
        <f>D7</f>
        <v>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13412892</v>
      </c>
      <c r="G38" s="42">
        <f>LOOKUP(E38,$A$38:$A$65,$C$38:$C$65)</f>
        <v>11327618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447981</v>
      </c>
      <c r="C39" s="41">
        <f t="shared" ref="C39:C65" si="5">D8</f>
        <v>377661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10593788</v>
      </c>
      <c r="G39" s="42">
        <f t="shared" ref="G39:G65" si="8">LOOKUP(E39,$A$38:$A$65,$C$38:$C$65)</f>
        <v>8957986</v>
      </c>
    </row>
    <row r="40" spans="1:9" x14ac:dyDescent="0.25">
      <c r="A40" s="42" t="str">
        <f t="shared" si="3"/>
        <v>ALMERIA</v>
      </c>
      <c r="B40" s="41">
        <f t="shared" si="4"/>
        <v>91</v>
      </c>
      <c r="C40" s="41">
        <f t="shared" si="5"/>
        <v>177</v>
      </c>
      <c r="D40" s="41">
        <f t="shared" si="6"/>
        <v>24</v>
      </c>
      <c r="E40" s="42" t="str">
        <f t="shared" si="2"/>
        <v>BARCELONA</v>
      </c>
      <c r="F40" s="42">
        <f t="shared" si="7"/>
        <v>8363733</v>
      </c>
      <c r="G40" s="42">
        <f t="shared" si="8"/>
        <v>7088138</v>
      </c>
    </row>
    <row r="41" spans="1:9" x14ac:dyDescent="0.25">
      <c r="A41" s="42" t="str">
        <f t="shared" si="3"/>
        <v>AVILES</v>
      </c>
      <c r="B41" s="41">
        <f t="shared" si="4"/>
        <v>23777</v>
      </c>
      <c r="C41" s="41">
        <f t="shared" si="5"/>
        <v>26122</v>
      </c>
      <c r="D41" s="41">
        <f t="shared" si="6"/>
        <v>20</v>
      </c>
      <c r="E41" s="42" t="str">
        <f t="shared" si="2"/>
        <v>LAS PALMAS</v>
      </c>
      <c r="F41" s="42">
        <f t="shared" si="7"/>
        <v>4342052</v>
      </c>
      <c r="G41" s="42">
        <f t="shared" si="8"/>
        <v>4163145</v>
      </c>
    </row>
    <row r="42" spans="1:9" x14ac:dyDescent="0.25">
      <c r="A42" s="42" t="str">
        <f t="shared" si="3"/>
        <v>BAHIA DE ALGECIRAS</v>
      </c>
      <c r="B42" s="41">
        <f t="shared" si="4"/>
        <v>13412892</v>
      </c>
      <c r="C42" s="41">
        <f t="shared" si="5"/>
        <v>11327618</v>
      </c>
      <c r="D42" s="41">
        <f t="shared" si="6"/>
        <v>1</v>
      </c>
      <c r="E42" s="42" t="str">
        <f t="shared" si="2"/>
        <v>BILBAO</v>
      </c>
      <c r="F42" s="42">
        <f t="shared" si="7"/>
        <v>1811053</v>
      </c>
      <c r="G42" s="42">
        <f t="shared" si="8"/>
        <v>1709825</v>
      </c>
    </row>
    <row r="43" spans="1:9" x14ac:dyDescent="0.25">
      <c r="A43" s="42" t="str">
        <f t="shared" si="3"/>
        <v>BAHIA DE CADIZ</v>
      </c>
      <c r="B43" s="41">
        <f t="shared" si="4"/>
        <v>380566</v>
      </c>
      <c r="C43" s="41">
        <f t="shared" si="5"/>
        <v>425499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1301364</v>
      </c>
      <c r="G43" s="42">
        <f t="shared" si="8"/>
        <v>1164985</v>
      </c>
    </row>
    <row r="44" spans="1:9" x14ac:dyDescent="0.25">
      <c r="A44" s="42" t="str">
        <f t="shared" si="3"/>
        <v>BALEARES</v>
      </c>
      <c r="B44" s="41">
        <f t="shared" si="4"/>
        <v>328034</v>
      </c>
      <c r="C44" s="41">
        <f t="shared" si="5"/>
        <v>457812</v>
      </c>
      <c r="D44" s="41">
        <f t="shared" si="6"/>
        <v>13</v>
      </c>
      <c r="E44" s="42" t="str">
        <f t="shared" si="2"/>
        <v>MALAGA</v>
      </c>
      <c r="F44" s="42">
        <f t="shared" si="7"/>
        <v>1258481</v>
      </c>
      <c r="G44" s="42">
        <f t="shared" si="8"/>
        <v>806719</v>
      </c>
    </row>
    <row r="45" spans="1:9" x14ac:dyDescent="0.25">
      <c r="A45" s="42" t="str">
        <f t="shared" si="3"/>
        <v>BARCELONA</v>
      </c>
      <c r="B45" s="41">
        <f t="shared" si="4"/>
        <v>8363733</v>
      </c>
      <c r="C45" s="41">
        <f t="shared" si="5"/>
        <v>7088138</v>
      </c>
      <c r="D45" s="41">
        <f t="shared" si="6"/>
        <v>3</v>
      </c>
      <c r="E45" s="42" t="str">
        <f t="shared" si="2"/>
        <v>VIGO</v>
      </c>
      <c r="F45" s="42">
        <f t="shared" si="7"/>
        <v>772022</v>
      </c>
      <c r="G45" s="42">
        <f t="shared" si="8"/>
        <v>732636</v>
      </c>
    </row>
    <row r="46" spans="1:9" x14ac:dyDescent="0.25">
      <c r="A46" s="42" t="str">
        <f t="shared" si="3"/>
        <v>BILBAO</v>
      </c>
      <c r="B46" s="41">
        <f t="shared" si="4"/>
        <v>1811053</v>
      </c>
      <c r="C46" s="41">
        <f t="shared" si="5"/>
        <v>1709825</v>
      </c>
      <c r="D46" s="41">
        <f t="shared" si="6"/>
        <v>5</v>
      </c>
      <c r="E46" s="42" t="str">
        <f t="shared" si="2"/>
        <v>ALICANTE</v>
      </c>
      <c r="F46" s="42">
        <f t="shared" si="7"/>
        <v>447981</v>
      </c>
      <c r="G46" s="42">
        <f t="shared" si="8"/>
        <v>377661</v>
      </c>
    </row>
    <row r="47" spans="1:9" x14ac:dyDescent="0.25">
      <c r="A47" s="42" t="str">
        <f t="shared" si="3"/>
        <v>CARTAGENA</v>
      </c>
      <c r="B47" s="41">
        <f t="shared" si="4"/>
        <v>127719</v>
      </c>
      <c r="C47" s="41">
        <f t="shared" si="5"/>
        <v>138341</v>
      </c>
      <c r="D47" s="41">
        <f t="shared" si="6"/>
        <v>14</v>
      </c>
      <c r="E47" s="42" t="str">
        <f t="shared" si="2"/>
        <v>CASTELLON</v>
      </c>
      <c r="F47" s="42">
        <f t="shared" si="7"/>
        <v>396744</v>
      </c>
      <c r="G47" s="42">
        <f t="shared" si="8"/>
        <v>208855</v>
      </c>
    </row>
    <row r="48" spans="1:9" x14ac:dyDescent="0.25">
      <c r="A48" s="42" t="str">
        <f t="shared" si="3"/>
        <v>CASTELLON</v>
      </c>
      <c r="B48" s="41">
        <f t="shared" si="4"/>
        <v>396744</v>
      </c>
      <c r="C48" s="41">
        <f t="shared" si="5"/>
        <v>208855</v>
      </c>
      <c r="D48" s="41">
        <f t="shared" si="6"/>
        <v>10</v>
      </c>
      <c r="E48" s="42" t="str">
        <f t="shared" si="2"/>
        <v>BAHIA DE CADIZ</v>
      </c>
      <c r="F48" s="42">
        <f t="shared" si="7"/>
        <v>380566</v>
      </c>
      <c r="G48" s="42">
        <f t="shared" si="8"/>
        <v>425499</v>
      </c>
    </row>
    <row r="49" spans="1:7" x14ac:dyDescent="0.25">
      <c r="A49" s="42" t="str">
        <f t="shared" si="3"/>
        <v>CEUTA</v>
      </c>
      <c r="B49" s="41">
        <f t="shared" si="4"/>
        <v>22552</v>
      </c>
      <c r="C49" s="41">
        <f t="shared" si="5"/>
        <v>19943</v>
      </c>
      <c r="D49" s="41">
        <f t="shared" si="6"/>
        <v>22</v>
      </c>
      <c r="E49" s="42" t="str">
        <f t="shared" si="2"/>
        <v>SEVILLA</v>
      </c>
      <c r="F49" s="42">
        <f t="shared" si="7"/>
        <v>338653</v>
      </c>
      <c r="G49" s="42">
        <f t="shared" si="8"/>
        <v>254096</v>
      </c>
    </row>
    <row r="50" spans="1:7" x14ac:dyDescent="0.25">
      <c r="A50" s="42" t="str">
        <f t="shared" si="3"/>
        <v>FERROL-SAN CIBRAO</v>
      </c>
      <c r="B50" s="41">
        <f t="shared" si="4"/>
        <v>22823</v>
      </c>
      <c r="C50" s="41">
        <f t="shared" si="5"/>
        <v>149</v>
      </c>
      <c r="D50" s="41">
        <f t="shared" si="6"/>
        <v>21</v>
      </c>
      <c r="E50" s="42" t="str">
        <f t="shared" si="2"/>
        <v>BALEARES</v>
      </c>
      <c r="F50" s="42">
        <f t="shared" si="7"/>
        <v>328034</v>
      </c>
      <c r="G50" s="42">
        <f t="shared" si="8"/>
        <v>457812</v>
      </c>
    </row>
    <row r="51" spans="1:7" x14ac:dyDescent="0.25">
      <c r="A51" s="42" t="str">
        <f t="shared" si="3"/>
        <v>GIJON</v>
      </c>
      <c r="B51" s="41">
        <f t="shared" si="4"/>
        <v>45756</v>
      </c>
      <c r="C51" s="41">
        <f t="shared" si="5"/>
        <v>15686</v>
      </c>
      <c r="D51" s="41">
        <f t="shared" si="6"/>
        <v>17</v>
      </c>
      <c r="E51" s="42" t="str">
        <f t="shared" si="2"/>
        <v>CARTAGENA</v>
      </c>
      <c r="F51" s="42">
        <f t="shared" si="7"/>
        <v>127719</v>
      </c>
      <c r="G51" s="42">
        <f t="shared" si="8"/>
        <v>138341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127366</v>
      </c>
      <c r="G52" s="42">
        <f t="shared" si="8"/>
        <v>23166</v>
      </c>
    </row>
    <row r="53" spans="1:7" x14ac:dyDescent="0.25">
      <c r="A53" s="42" t="str">
        <f t="shared" si="3"/>
        <v>LAS PALMAS</v>
      </c>
      <c r="B53" s="41">
        <f t="shared" si="4"/>
        <v>4342052</v>
      </c>
      <c r="C53" s="41">
        <f t="shared" si="5"/>
        <v>4163145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127182</v>
      </c>
      <c r="G53" s="42">
        <f t="shared" si="8"/>
        <v>106231</v>
      </c>
    </row>
    <row r="54" spans="1:7" x14ac:dyDescent="0.25">
      <c r="A54" s="42" t="str">
        <f t="shared" si="3"/>
        <v>MALAGA</v>
      </c>
      <c r="B54" s="41">
        <f t="shared" si="4"/>
        <v>1258481</v>
      </c>
      <c r="C54" s="41">
        <f t="shared" si="5"/>
        <v>806719</v>
      </c>
      <c r="D54" s="41">
        <f t="shared" si="6"/>
        <v>7</v>
      </c>
      <c r="E54" s="42" t="str">
        <f t="shared" si="2"/>
        <v>GIJON</v>
      </c>
      <c r="F54" s="42">
        <f t="shared" si="7"/>
        <v>45756</v>
      </c>
      <c r="G54" s="42">
        <f t="shared" si="8"/>
        <v>15686</v>
      </c>
    </row>
    <row r="55" spans="1:7" x14ac:dyDescent="0.25">
      <c r="A55" s="42" t="str">
        <f t="shared" si="3"/>
        <v>MARIN Y RIA DE PONTEVEDRA</v>
      </c>
      <c r="B55" s="41">
        <f t="shared" si="4"/>
        <v>127182</v>
      </c>
      <c r="C55" s="41">
        <f t="shared" si="5"/>
        <v>106231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45425</v>
      </c>
      <c r="G55" s="42">
        <f t="shared" si="8"/>
        <v>49271</v>
      </c>
    </row>
    <row r="56" spans="1:7" x14ac:dyDescent="0.25">
      <c r="A56" s="42" t="str">
        <f t="shared" si="3"/>
        <v>MELILLA</v>
      </c>
      <c r="B56" s="41">
        <f t="shared" si="4"/>
        <v>45425</v>
      </c>
      <c r="C56" s="41">
        <f t="shared" si="5"/>
        <v>49271</v>
      </c>
      <c r="D56" s="41">
        <f t="shared" si="6"/>
        <v>18</v>
      </c>
      <c r="E56" s="42" t="str">
        <f t="shared" si="2"/>
        <v>A CORUÑA</v>
      </c>
      <c r="F56" s="42">
        <f t="shared" si="9"/>
        <v>27841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AVILES</v>
      </c>
      <c r="F57" s="42">
        <f t="shared" si="9"/>
        <v>23777</v>
      </c>
      <c r="G57" s="42">
        <f t="shared" si="8"/>
        <v>26122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FERROL-SAN CIBRAO</v>
      </c>
      <c r="F58" s="42">
        <f t="shared" si="9"/>
        <v>22823</v>
      </c>
      <c r="G58" s="42">
        <f t="shared" si="8"/>
        <v>149</v>
      </c>
    </row>
    <row r="59" spans="1:7" x14ac:dyDescent="0.25">
      <c r="A59" s="42" t="str">
        <f t="shared" si="3"/>
        <v>SANTA CRUZ DE TENERIFE</v>
      </c>
      <c r="B59" s="41">
        <f t="shared" si="4"/>
        <v>1301364</v>
      </c>
      <c r="C59" s="41">
        <f t="shared" si="5"/>
        <v>1164985</v>
      </c>
      <c r="D59" s="41">
        <f t="shared" si="6"/>
        <v>6</v>
      </c>
      <c r="E59" s="42" t="str">
        <f t="shared" si="2"/>
        <v>CEUTA</v>
      </c>
      <c r="F59" s="42">
        <f t="shared" si="9"/>
        <v>22552</v>
      </c>
      <c r="G59" s="42">
        <f t="shared" si="8"/>
        <v>19943</v>
      </c>
    </row>
    <row r="60" spans="1:7" x14ac:dyDescent="0.25">
      <c r="A60" s="42" t="str">
        <f t="shared" si="3"/>
        <v>SANTANDER</v>
      </c>
      <c r="B60" s="41">
        <f t="shared" si="4"/>
        <v>1362</v>
      </c>
      <c r="C60" s="41">
        <f t="shared" si="5"/>
        <v>270</v>
      </c>
      <c r="D60" s="41">
        <f t="shared" si="6"/>
        <v>23</v>
      </c>
      <c r="E60" s="42" t="str">
        <f t="shared" si="2"/>
        <v>SANTANDER</v>
      </c>
      <c r="F60" s="42">
        <f t="shared" si="9"/>
        <v>1362</v>
      </c>
      <c r="G60" s="42">
        <f t="shared" si="8"/>
        <v>270</v>
      </c>
    </row>
    <row r="61" spans="1:7" x14ac:dyDescent="0.25">
      <c r="A61" s="42" t="str">
        <f t="shared" si="3"/>
        <v>SEVILLA</v>
      </c>
      <c r="B61" s="41">
        <f t="shared" si="4"/>
        <v>338653</v>
      </c>
      <c r="C61" s="41">
        <f t="shared" si="5"/>
        <v>254096</v>
      </c>
      <c r="D61" s="41">
        <f t="shared" si="6"/>
        <v>12</v>
      </c>
      <c r="E61" s="42" t="str">
        <f t="shared" si="2"/>
        <v>ALMERIA</v>
      </c>
      <c r="F61" s="42">
        <f t="shared" si="9"/>
        <v>91</v>
      </c>
      <c r="G61" s="42">
        <f t="shared" si="8"/>
        <v>177</v>
      </c>
    </row>
    <row r="62" spans="1:7" x14ac:dyDescent="0.25">
      <c r="A62" s="42" t="str">
        <f t="shared" si="3"/>
        <v>TARRAGONA</v>
      </c>
      <c r="B62" s="41">
        <f t="shared" si="4"/>
        <v>127366</v>
      </c>
      <c r="C62" s="41">
        <f t="shared" si="5"/>
        <v>23166</v>
      </c>
      <c r="D62" s="41">
        <f t="shared" si="6"/>
        <v>15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10593788</v>
      </c>
      <c r="C63" s="41">
        <f t="shared" si="5"/>
        <v>8957986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772022</v>
      </c>
      <c r="C64" s="41">
        <f t="shared" si="5"/>
        <v>732636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24163</v>
      </c>
      <c r="C8" s="34">
        <v>27707</v>
      </c>
      <c r="D8" s="34">
        <v>96225</v>
      </c>
      <c r="E8" s="34">
        <v>106291</v>
      </c>
      <c r="F8" s="13">
        <f t="shared" ref="F8:F35" si="0">((E8*100)/D8)-100</f>
        <v>10.460898934788261</v>
      </c>
      <c r="G8" s="1"/>
      <c r="H8" s="1"/>
      <c r="I8" s="1"/>
    </row>
    <row r="9" spans="1:12" x14ac:dyDescent="0.25">
      <c r="A9" s="8" t="s">
        <v>43</v>
      </c>
      <c r="B9" s="33">
        <v>34164</v>
      </c>
      <c r="C9" s="33">
        <v>37037</v>
      </c>
      <c r="D9" s="33">
        <v>134495</v>
      </c>
      <c r="E9" s="33">
        <v>142243</v>
      </c>
      <c r="F9" s="10">
        <f t="shared" si="0"/>
        <v>5.7608089520056467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363331</v>
      </c>
      <c r="C11" s="33">
        <v>436703</v>
      </c>
      <c r="D11" s="33">
        <v>1477356</v>
      </c>
      <c r="E11" s="33">
        <v>1732553</v>
      </c>
      <c r="F11" s="10">
        <f t="shared" si="0"/>
        <v>17.273900129691157</v>
      </c>
      <c r="G11" s="1"/>
      <c r="H11" s="1"/>
      <c r="I11" s="1"/>
    </row>
    <row r="12" spans="1:12" x14ac:dyDescent="0.25">
      <c r="A12" s="11" t="s">
        <v>46</v>
      </c>
      <c r="B12" s="34">
        <v>153385</v>
      </c>
      <c r="C12" s="34">
        <v>107633</v>
      </c>
      <c r="D12" s="34">
        <v>577448</v>
      </c>
      <c r="E12" s="34">
        <v>446337</v>
      </c>
      <c r="F12" s="13">
        <f t="shared" si="0"/>
        <v>-22.70524791842729</v>
      </c>
      <c r="G12" s="1"/>
      <c r="H12" s="1"/>
      <c r="I12" s="1"/>
    </row>
    <row r="13" spans="1:12" x14ac:dyDescent="0.25">
      <c r="A13" s="8" t="s">
        <v>47</v>
      </c>
      <c r="B13" s="33">
        <v>806535</v>
      </c>
      <c r="C13" s="33">
        <v>816427</v>
      </c>
      <c r="D13" s="33">
        <v>2957595</v>
      </c>
      <c r="E13" s="33">
        <v>3181388</v>
      </c>
      <c r="F13" s="10">
        <f t="shared" si="0"/>
        <v>7.5667222861818431</v>
      </c>
      <c r="G13" s="1"/>
      <c r="H13" s="1"/>
      <c r="I13" s="1"/>
    </row>
    <row r="14" spans="1:12" x14ac:dyDescent="0.25">
      <c r="A14" s="11" t="s">
        <v>48</v>
      </c>
      <c r="B14" s="34">
        <v>740907</v>
      </c>
      <c r="C14" s="34">
        <v>829543</v>
      </c>
      <c r="D14" s="34">
        <v>2823078</v>
      </c>
      <c r="E14" s="34">
        <v>3208268</v>
      </c>
      <c r="F14" s="13">
        <f t="shared" si="0"/>
        <v>13.644327220147659</v>
      </c>
      <c r="G14" s="1"/>
      <c r="H14" s="1"/>
      <c r="I14" s="1"/>
    </row>
    <row r="15" spans="1:12" x14ac:dyDescent="0.25">
      <c r="A15" s="8" t="s">
        <v>49</v>
      </c>
      <c r="B15" s="33">
        <v>60629</v>
      </c>
      <c r="C15" s="33">
        <v>54993</v>
      </c>
      <c r="D15" s="33">
        <v>174880</v>
      </c>
      <c r="E15" s="33">
        <v>192227</v>
      </c>
      <c r="F15" s="10">
        <f t="shared" si="0"/>
        <v>9.9193732845379685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24774</v>
      </c>
      <c r="C17" s="33">
        <v>15656</v>
      </c>
      <c r="D17" s="33">
        <v>80173</v>
      </c>
      <c r="E17" s="33">
        <v>61763</v>
      </c>
      <c r="F17" s="10">
        <f t="shared" si="0"/>
        <v>-22.962842852331832</v>
      </c>
      <c r="G17" s="1"/>
      <c r="H17" s="1"/>
      <c r="I17" s="1"/>
    </row>
    <row r="18" spans="1:9" x14ac:dyDescent="0.25">
      <c r="A18" s="11" t="s">
        <v>52</v>
      </c>
      <c r="B18" s="34">
        <v>64925</v>
      </c>
      <c r="C18" s="34">
        <v>68104</v>
      </c>
      <c r="D18" s="34">
        <v>268868</v>
      </c>
      <c r="E18" s="34">
        <v>304532</v>
      </c>
      <c r="F18" s="13">
        <f t="shared" si="0"/>
        <v>13.264501539789038</v>
      </c>
      <c r="G18" s="1"/>
      <c r="H18" s="1"/>
      <c r="I18" s="1"/>
    </row>
    <row r="19" spans="1:9" x14ac:dyDescent="0.25">
      <c r="A19" s="8" t="s">
        <v>53</v>
      </c>
      <c r="B19" s="33">
        <v>18354</v>
      </c>
      <c r="C19" s="33">
        <v>13042</v>
      </c>
      <c r="D19" s="33">
        <v>57599</v>
      </c>
      <c r="E19" s="33">
        <v>69270</v>
      </c>
      <c r="F19" s="10">
        <f t="shared" si="0"/>
        <v>20.262504557370789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236153</v>
      </c>
      <c r="C22" s="34">
        <v>164330</v>
      </c>
      <c r="D22" s="34">
        <v>896511</v>
      </c>
      <c r="E22" s="34">
        <v>826519</v>
      </c>
      <c r="F22" s="13">
        <f t="shared" si="0"/>
        <v>-7.8071546249850741</v>
      </c>
      <c r="G22" s="1"/>
      <c r="H22" s="1"/>
      <c r="I22" s="1"/>
    </row>
    <row r="23" spans="1:9" x14ac:dyDescent="0.25">
      <c r="A23" s="8" t="s">
        <v>57</v>
      </c>
      <c r="B23" s="33">
        <v>32382</v>
      </c>
      <c r="C23" s="33">
        <v>39667</v>
      </c>
      <c r="D23" s="33">
        <v>134801</v>
      </c>
      <c r="E23" s="33">
        <v>154349</v>
      </c>
      <c r="F23" s="10">
        <f t="shared" si="0"/>
        <v>14.501376102551163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43715</v>
      </c>
      <c r="C25" s="33">
        <v>42412</v>
      </c>
      <c r="D25" s="33">
        <v>177580</v>
      </c>
      <c r="E25" s="33">
        <v>175607</v>
      </c>
      <c r="F25" s="10">
        <f t="shared" si="0"/>
        <v>-1.1110485415024272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37820</v>
      </c>
      <c r="C27" s="33">
        <v>50298</v>
      </c>
      <c r="D27" s="33">
        <v>164875</v>
      </c>
      <c r="E27" s="33">
        <v>212903</v>
      </c>
      <c r="F27" s="10">
        <f t="shared" si="0"/>
        <v>29.129946929492036</v>
      </c>
      <c r="G27" s="1"/>
      <c r="H27" s="1"/>
      <c r="I27" s="1"/>
    </row>
    <row r="28" spans="1:9" x14ac:dyDescent="0.25">
      <c r="A28" s="11" t="s">
        <v>62</v>
      </c>
      <c r="B28" s="34">
        <v>292397</v>
      </c>
      <c r="C28" s="34">
        <v>321790</v>
      </c>
      <c r="D28" s="34">
        <v>1214004</v>
      </c>
      <c r="E28" s="34">
        <v>1295375</v>
      </c>
      <c r="F28" s="13">
        <f t="shared" si="0"/>
        <v>6.702696201989454</v>
      </c>
      <c r="G28" s="1"/>
      <c r="H28" s="1"/>
      <c r="I28" s="1"/>
    </row>
    <row r="29" spans="1:9" x14ac:dyDescent="0.25">
      <c r="A29" s="8" t="s">
        <v>63</v>
      </c>
      <c r="B29" s="33">
        <v>83232</v>
      </c>
      <c r="C29" s="33">
        <v>80534</v>
      </c>
      <c r="D29" s="33">
        <v>287579</v>
      </c>
      <c r="E29" s="33">
        <v>290432</v>
      </c>
      <c r="F29" s="10">
        <f t="shared" si="0"/>
        <v>0.99207522106968327</v>
      </c>
      <c r="G29" s="1"/>
      <c r="H29" s="1"/>
      <c r="I29" s="1"/>
    </row>
    <row r="30" spans="1:9" x14ac:dyDescent="0.25">
      <c r="A30" s="11" t="s">
        <v>64</v>
      </c>
      <c r="B30" s="34">
        <v>16676</v>
      </c>
      <c r="C30" s="34">
        <v>20885</v>
      </c>
      <c r="D30" s="34">
        <v>75446</v>
      </c>
      <c r="E30" s="34">
        <v>84225</v>
      </c>
      <c r="F30" s="13">
        <f t="shared" si="0"/>
        <v>11.636137104684138</v>
      </c>
      <c r="G30" s="1"/>
      <c r="H30" s="1"/>
      <c r="I30" s="1"/>
    </row>
    <row r="31" spans="1:9" x14ac:dyDescent="0.25">
      <c r="A31" s="8" t="s">
        <v>65</v>
      </c>
      <c r="B31" s="33">
        <v>60537</v>
      </c>
      <c r="C31" s="33">
        <v>45039</v>
      </c>
      <c r="D31" s="33">
        <v>279149</v>
      </c>
      <c r="E31" s="33">
        <v>211494</v>
      </c>
      <c r="F31" s="10">
        <f t="shared" si="0"/>
        <v>-24.236160616731567</v>
      </c>
      <c r="G31" s="1"/>
      <c r="H31" s="1"/>
      <c r="I31" s="1"/>
    </row>
    <row r="32" spans="1:9" x14ac:dyDescent="0.25">
      <c r="A32" s="11" t="s">
        <v>66</v>
      </c>
      <c r="B32" s="34">
        <v>316105</v>
      </c>
      <c r="C32" s="34">
        <v>376500</v>
      </c>
      <c r="D32" s="34">
        <v>1186985</v>
      </c>
      <c r="E32" s="34">
        <v>1529448</v>
      </c>
      <c r="F32" s="13">
        <f t="shared" si="0"/>
        <v>28.8515019145145</v>
      </c>
      <c r="G32" s="1"/>
      <c r="H32" s="1"/>
      <c r="I32" s="1"/>
    </row>
    <row r="33" spans="1:9" x14ac:dyDescent="0.25">
      <c r="A33" s="8" t="s">
        <v>67</v>
      </c>
      <c r="B33" s="33">
        <v>87425</v>
      </c>
      <c r="C33" s="33">
        <v>116664</v>
      </c>
      <c r="D33" s="33">
        <v>356940</v>
      </c>
      <c r="E33" s="33">
        <v>450904</v>
      </c>
      <c r="F33" s="10">
        <f t="shared" si="0"/>
        <v>26.324872527595673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3497609</v>
      </c>
      <c r="C35" s="15">
        <f t="shared" ref="C35:E35" si="1">SUM(C7:C34)</f>
        <v>3664964</v>
      </c>
      <c r="D35" s="15">
        <f t="shared" si="1"/>
        <v>13422599</v>
      </c>
      <c r="E35" s="15">
        <f t="shared" si="1"/>
        <v>14676128</v>
      </c>
      <c r="F35" s="16">
        <f t="shared" si="0"/>
        <v>9.3389439705380397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3208268</v>
      </c>
      <c r="G38" s="42">
        <f>LOOKUP(E38,$A$38:$A$65,$C$38:$C$65)</f>
        <v>2823078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106291</v>
      </c>
      <c r="C39" s="41">
        <f t="shared" ref="C39:C65" si="5">D8</f>
        <v>96225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3181388</v>
      </c>
      <c r="G39" s="42">
        <f t="shared" ref="G39:G65" si="8">LOOKUP(E39,$A$38:$A$65,$C$38:$C$65)</f>
        <v>2957595</v>
      </c>
    </row>
    <row r="40" spans="1:9" x14ac:dyDescent="0.25">
      <c r="A40" s="42" t="str">
        <f t="shared" si="3"/>
        <v>ALMERIA</v>
      </c>
      <c r="B40" s="41">
        <f t="shared" si="4"/>
        <v>142243</v>
      </c>
      <c r="C40" s="41">
        <f t="shared" si="5"/>
        <v>134495</v>
      </c>
      <c r="D40" s="41">
        <f t="shared" si="6"/>
        <v>16</v>
      </c>
      <c r="E40" s="42" t="str">
        <f t="shared" si="2"/>
        <v>BAHIA DE ALGECIRAS</v>
      </c>
      <c r="F40" s="42">
        <f t="shared" si="7"/>
        <v>1732553</v>
      </c>
      <c r="G40" s="42">
        <f t="shared" si="8"/>
        <v>1477356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1529448</v>
      </c>
      <c r="G41" s="42">
        <f t="shared" si="8"/>
        <v>1186985</v>
      </c>
    </row>
    <row r="42" spans="1:9" x14ac:dyDescent="0.25">
      <c r="A42" s="42" t="str">
        <f t="shared" si="3"/>
        <v>BAHIA DE ALGECIRAS</v>
      </c>
      <c r="B42" s="41">
        <f t="shared" si="4"/>
        <v>1732553</v>
      </c>
      <c r="C42" s="41">
        <f t="shared" si="5"/>
        <v>1477356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1295375</v>
      </c>
      <c r="G42" s="42">
        <f t="shared" si="8"/>
        <v>1214004</v>
      </c>
    </row>
    <row r="43" spans="1:9" x14ac:dyDescent="0.25">
      <c r="A43" s="42" t="str">
        <f t="shared" si="3"/>
        <v>BAHIA DE CADIZ</v>
      </c>
      <c r="B43" s="41">
        <f t="shared" si="4"/>
        <v>446337</v>
      </c>
      <c r="C43" s="41">
        <f t="shared" si="5"/>
        <v>577448</v>
      </c>
      <c r="D43" s="41">
        <f t="shared" si="6"/>
        <v>8</v>
      </c>
      <c r="E43" s="42" t="str">
        <f t="shared" si="2"/>
        <v>LAS PALMAS</v>
      </c>
      <c r="F43" s="42">
        <f t="shared" si="7"/>
        <v>826519</v>
      </c>
      <c r="G43" s="42">
        <f t="shared" si="8"/>
        <v>896511</v>
      </c>
    </row>
    <row r="44" spans="1:9" x14ac:dyDescent="0.25">
      <c r="A44" s="42" t="str">
        <f t="shared" si="3"/>
        <v>BALEARES</v>
      </c>
      <c r="B44" s="41">
        <f t="shared" si="4"/>
        <v>3181388</v>
      </c>
      <c r="C44" s="41">
        <f t="shared" si="5"/>
        <v>2957595</v>
      </c>
      <c r="D44" s="41">
        <f t="shared" si="6"/>
        <v>2</v>
      </c>
      <c r="E44" s="42" t="str">
        <f t="shared" si="2"/>
        <v>VIGO</v>
      </c>
      <c r="F44" s="42">
        <f t="shared" si="7"/>
        <v>450904</v>
      </c>
      <c r="G44" s="42">
        <f t="shared" si="8"/>
        <v>356940</v>
      </c>
    </row>
    <row r="45" spans="1:9" x14ac:dyDescent="0.25">
      <c r="A45" s="42" t="str">
        <f t="shared" si="3"/>
        <v>BARCELONA</v>
      </c>
      <c r="B45" s="41">
        <f t="shared" si="4"/>
        <v>3208268</v>
      </c>
      <c r="C45" s="41">
        <f t="shared" si="5"/>
        <v>2823078</v>
      </c>
      <c r="D45" s="41">
        <f t="shared" si="6"/>
        <v>1</v>
      </c>
      <c r="E45" s="42" t="str">
        <f t="shared" si="2"/>
        <v>BAHIA DE CADIZ</v>
      </c>
      <c r="F45" s="42">
        <f t="shared" si="7"/>
        <v>446337</v>
      </c>
      <c r="G45" s="42">
        <f t="shared" si="8"/>
        <v>577448</v>
      </c>
    </row>
    <row r="46" spans="1:9" x14ac:dyDescent="0.25">
      <c r="A46" s="42" t="str">
        <f t="shared" si="3"/>
        <v>BILBAO</v>
      </c>
      <c r="B46" s="41">
        <f t="shared" si="4"/>
        <v>192227</v>
      </c>
      <c r="C46" s="41">
        <f t="shared" si="5"/>
        <v>174880</v>
      </c>
      <c r="D46" s="41">
        <f t="shared" si="6"/>
        <v>13</v>
      </c>
      <c r="E46" s="42" t="str">
        <f t="shared" si="2"/>
        <v>CEUTA</v>
      </c>
      <c r="F46" s="42">
        <f t="shared" si="7"/>
        <v>304532</v>
      </c>
      <c r="G46" s="42">
        <f t="shared" si="8"/>
        <v>268868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290432</v>
      </c>
      <c r="G47" s="42">
        <f t="shared" si="8"/>
        <v>287579</v>
      </c>
    </row>
    <row r="48" spans="1:9" x14ac:dyDescent="0.25">
      <c r="A48" s="42" t="str">
        <f t="shared" si="3"/>
        <v>CASTELLON</v>
      </c>
      <c r="B48" s="41">
        <f t="shared" si="4"/>
        <v>61763</v>
      </c>
      <c r="C48" s="41">
        <f t="shared" si="5"/>
        <v>80173</v>
      </c>
      <c r="D48" s="41">
        <f t="shared" si="6"/>
        <v>20</v>
      </c>
      <c r="E48" s="42" t="str">
        <f t="shared" si="2"/>
        <v>PASAIA</v>
      </c>
      <c r="F48" s="42">
        <f t="shared" si="7"/>
        <v>212903</v>
      </c>
      <c r="G48" s="42">
        <f t="shared" si="8"/>
        <v>164875</v>
      </c>
    </row>
    <row r="49" spans="1:7" x14ac:dyDescent="0.25">
      <c r="A49" s="42" t="str">
        <f t="shared" si="3"/>
        <v>CEUTA</v>
      </c>
      <c r="B49" s="41">
        <f t="shared" si="4"/>
        <v>304532</v>
      </c>
      <c r="C49" s="41">
        <f t="shared" si="5"/>
        <v>268868</v>
      </c>
      <c r="D49" s="41">
        <f t="shared" si="6"/>
        <v>9</v>
      </c>
      <c r="E49" s="42" t="str">
        <f t="shared" si="2"/>
        <v>TARRAGONA</v>
      </c>
      <c r="F49" s="42">
        <f t="shared" si="7"/>
        <v>211494</v>
      </c>
      <c r="G49" s="42">
        <f t="shared" si="8"/>
        <v>279149</v>
      </c>
    </row>
    <row r="50" spans="1:7" x14ac:dyDescent="0.25">
      <c r="A50" s="42" t="str">
        <f t="shared" si="3"/>
        <v>FERROL-SAN CIBRAO</v>
      </c>
      <c r="B50" s="41">
        <f t="shared" si="4"/>
        <v>69270</v>
      </c>
      <c r="C50" s="41">
        <f t="shared" si="5"/>
        <v>57599</v>
      </c>
      <c r="D50" s="41">
        <f t="shared" si="6"/>
        <v>19</v>
      </c>
      <c r="E50" s="42" t="str">
        <f t="shared" si="2"/>
        <v>BILBAO</v>
      </c>
      <c r="F50" s="42">
        <f t="shared" si="7"/>
        <v>192227</v>
      </c>
      <c r="G50" s="42">
        <f t="shared" si="8"/>
        <v>174880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MELILLA</v>
      </c>
      <c r="F51" s="42">
        <f t="shared" si="7"/>
        <v>175607</v>
      </c>
      <c r="G51" s="42">
        <f t="shared" si="8"/>
        <v>177580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154349</v>
      </c>
      <c r="G52" s="42">
        <f t="shared" si="8"/>
        <v>134801</v>
      </c>
    </row>
    <row r="53" spans="1:7" x14ac:dyDescent="0.25">
      <c r="A53" s="42" t="str">
        <f t="shared" si="3"/>
        <v>LAS PALMAS</v>
      </c>
      <c r="B53" s="41">
        <f t="shared" si="4"/>
        <v>826519</v>
      </c>
      <c r="C53" s="41">
        <f t="shared" si="5"/>
        <v>896511</v>
      </c>
      <c r="D53" s="41">
        <f t="shared" si="6"/>
        <v>6</v>
      </c>
      <c r="E53" s="42" t="str">
        <f t="shared" si="2"/>
        <v>ALMERIA</v>
      </c>
      <c r="F53" s="42">
        <f t="shared" si="7"/>
        <v>142243</v>
      </c>
      <c r="G53" s="42">
        <f t="shared" si="8"/>
        <v>134495</v>
      </c>
    </row>
    <row r="54" spans="1:7" x14ac:dyDescent="0.25">
      <c r="A54" s="42" t="str">
        <f t="shared" si="3"/>
        <v>MALAGA</v>
      </c>
      <c r="B54" s="41">
        <f t="shared" si="4"/>
        <v>154349</v>
      </c>
      <c r="C54" s="41">
        <f t="shared" si="5"/>
        <v>134801</v>
      </c>
      <c r="D54" s="41">
        <f t="shared" si="6"/>
        <v>15</v>
      </c>
      <c r="E54" s="42" t="str">
        <f t="shared" si="2"/>
        <v>ALICANTE</v>
      </c>
      <c r="F54" s="42">
        <f t="shared" si="7"/>
        <v>106291</v>
      </c>
      <c r="G54" s="42">
        <f t="shared" si="8"/>
        <v>96225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84225</v>
      </c>
      <c r="G55" s="42">
        <f t="shared" si="8"/>
        <v>75446</v>
      </c>
    </row>
    <row r="56" spans="1:7" x14ac:dyDescent="0.25">
      <c r="A56" s="42" t="str">
        <f t="shared" si="3"/>
        <v>MELILLA</v>
      </c>
      <c r="B56" s="41">
        <f t="shared" si="4"/>
        <v>175607</v>
      </c>
      <c r="C56" s="41">
        <f t="shared" si="5"/>
        <v>177580</v>
      </c>
      <c r="D56" s="41">
        <f t="shared" si="6"/>
        <v>14</v>
      </c>
      <c r="E56" s="42" t="str">
        <f t="shared" si="2"/>
        <v>FERROL-SAN CIBRAO</v>
      </c>
      <c r="F56" s="42">
        <f t="shared" si="9"/>
        <v>69270</v>
      </c>
      <c r="G56" s="42">
        <f t="shared" si="8"/>
        <v>57599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61763</v>
      </c>
      <c r="G57" s="42">
        <f t="shared" si="8"/>
        <v>80173</v>
      </c>
    </row>
    <row r="58" spans="1:7" x14ac:dyDescent="0.25">
      <c r="A58" s="42" t="str">
        <f t="shared" si="3"/>
        <v>PASAIA</v>
      </c>
      <c r="B58" s="41">
        <f t="shared" si="4"/>
        <v>212903</v>
      </c>
      <c r="C58" s="41">
        <f t="shared" si="5"/>
        <v>164875</v>
      </c>
      <c r="D58" s="41">
        <f t="shared" si="6"/>
        <v>11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1295375</v>
      </c>
      <c r="C59" s="41">
        <f t="shared" si="5"/>
        <v>1214004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290432</v>
      </c>
      <c r="C60" s="41">
        <f t="shared" si="5"/>
        <v>287579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84225</v>
      </c>
      <c r="C61" s="41">
        <f t="shared" si="5"/>
        <v>75446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211494</v>
      </c>
      <c r="C62" s="41">
        <f t="shared" si="5"/>
        <v>279149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1529448</v>
      </c>
      <c r="C63" s="41">
        <f t="shared" si="5"/>
        <v>1186985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450904</v>
      </c>
      <c r="C64" s="41">
        <f t="shared" si="5"/>
        <v>356940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411</v>
      </c>
      <c r="D7" s="35">
        <v>0</v>
      </c>
      <c r="E7" s="35">
        <v>1833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15746</v>
      </c>
      <c r="C8" s="36">
        <v>14762</v>
      </c>
      <c r="D8" s="36">
        <v>53994</v>
      </c>
      <c r="E8" s="36">
        <v>62146</v>
      </c>
      <c r="F8" s="13">
        <f t="shared" ref="F8:F35" si="0">((E8*100)/D8)-100</f>
        <v>15.097973848946182</v>
      </c>
      <c r="G8" s="1"/>
      <c r="H8" s="1"/>
      <c r="I8" s="1"/>
    </row>
    <row r="9" spans="1:12" x14ac:dyDescent="0.25">
      <c r="A9" s="8" t="s">
        <v>43</v>
      </c>
      <c r="B9" s="35">
        <v>16</v>
      </c>
      <c r="C9" s="35">
        <v>11</v>
      </c>
      <c r="D9" s="35">
        <v>70</v>
      </c>
      <c r="E9" s="35">
        <v>38</v>
      </c>
      <c r="F9" s="10">
        <f t="shared" si="0"/>
        <v>-45.714285714285715</v>
      </c>
      <c r="G9" s="1"/>
      <c r="H9" s="1"/>
      <c r="I9" s="1"/>
    </row>
    <row r="10" spans="1:12" x14ac:dyDescent="0.25">
      <c r="A10" s="11" t="s">
        <v>44</v>
      </c>
      <c r="B10" s="36">
        <v>574</v>
      </c>
      <c r="C10" s="36">
        <v>859</v>
      </c>
      <c r="D10" s="36">
        <v>3287</v>
      </c>
      <c r="E10" s="36">
        <v>2964</v>
      </c>
      <c r="F10" s="17">
        <f t="shared" si="0"/>
        <v>-9.8265895953757223</v>
      </c>
      <c r="G10" s="1"/>
      <c r="H10" s="1"/>
      <c r="I10" s="1"/>
    </row>
    <row r="11" spans="1:12" x14ac:dyDescent="0.25">
      <c r="A11" s="8" t="s">
        <v>45</v>
      </c>
      <c r="B11" s="35">
        <v>245728</v>
      </c>
      <c r="C11" s="35">
        <v>309875</v>
      </c>
      <c r="D11" s="35">
        <v>958939</v>
      </c>
      <c r="E11" s="35">
        <v>1126508</v>
      </c>
      <c r="F11" s="10">
        <f t="shared" si="0"/>
        <v>17.474417037997199</v>
      </c>
      <c r="G11" s="1"/>
      <c r="H11" s="1"/>
      <c r="I11" s="1"/>
    </row>
    <row r="12" spans="1:12" x14ac:dyDescent="0.25">
      <c r="A12" s="11" t="s">
        <v>46</v>
      </c>
      <c r="B12" s="36">
        <v>11263.5</v>
      </c>
      <c r="C12" s="36">
        <v>8827.5</v>
      </c>
      <c r="D12" s="36">
        <v>52704</v>
      </c>
      <c r="E12" s="36">
        <v>39948.5</v>
      </c>
      <c r="F12" s="13">
        <f t="shared" si="0"/>
        <v>-24.202147844565872</v>
      </c>
      <c r="G12" s="1"/>
      <c r="H12" s="1"/>
      <c r="I12" s="1"/>
    </row>
    <row r="13" spans="1:12" x14ac:dyDescent="0.25">
      <c r="A13" s="8" t="s">
        <v>47</v>
      </c>
      <c r="B13" s="35">
        <v>17056</v>
      </c>
      <c r="C13" s="35">
        <v>16463</v>
      </c>
      <c r="D13" s="35">
        <v>64509</v>
      </c>
      <c r="E13" s="35">
        <v>63396</v>
      </c>
      <c r="F13" s="10">
        <f t="shared" si="0"/>
        <v>-1.7253406501418453</v>
      </c>
      <c r="G13" s="1"/>
      <c r="H13" s="1"/>
      <c r="I13" s="1"/>
    </row>
    <row r="14" spans="1:12" x14ac:dyDescent="0.25">
      <c r="A14" s="11" t="s">
        <v>48</v>
      </c>
      <c r="B14" s="36">
        <v>182478</v>
      </c>
      <c r="C14" s="36">
        <v>207178.5</v>
      </c>
      <c r="D14" s="36">
        <v>720711</v>
      </c>
      <c r="E14" s="36">
        <v>826880</v>
      </c>
      <c r="F14" s="13">
        <f t="shared" si="0"/>
        <v>14.731147436351051</v>
      </c>
      <c r="G14" s="1"/>
      <c r="H14" s="1"/>
      <c r="I14" s="1"/>
    </row>
    <row r="15" spans="1:12" x14ac:dyDescent="0.25">
      <c r="A15" s="8" t="s">
        <v>49</v>
      </c>
      <c r="B15" s="35">
        <v>44216</v>
      </c>
      <c r="C15" s="35">
        <v>46620</v>
      </c>
      <c r="D15" s="35">
        <v>161749</v>
      </c>
      <c r="E15" s="35">
        <v>171851</v>
      </c>
      <c r="F15" s="10">
        <f t="shared" si="0"/>
        <v>6.245479106516882</v>
      </c>
      <c r="G15" s="1"/>
      <c r="H15" s="1"/>
      <c r="I15" s="1"/>
    </row>
    <row r="16" spans="1:12" x14ac:dyDescent="0.25">
      <c r="A16" s="11" t="s">
        <v>50</v>
      </c>
      <c r="B16" s="36">
        <v>3036</v>
      </c>
      <c r="C16" s="36">
        <v>3406</v>
      </c>
      <c r="D16" s="36">
        <v>12658</v>
      </c>
      <c r="E16" s="36">
        <v>11576</v>
      </c>
      <c r="F16" s="13">
        <f t="shared" si="0"/>
        <v>-8.5479538631695391</v>
      </c>
      <c r="G16" s="1"/>
      <c r="H16" s="1"/>
      <c r="I16" s="1"/>
    </row>
    <row r="17" spans="1:9" x14ac:dyDescent="0.25">
      <c r="A17" s="8" t="s">
        <v>51</v>
      </c>
      <c r="B17" s="35">
        <v>4008</v>
      </c>
      <c r="C17" s="35">
        <v>7936</v>
      </c>
      <c r="D17" s="35">
        <v>16330</v>
      </c>
      <c r="E17" s="35">
        <v>28984</v>
      </c>
      <c r="F17" s="10">
        <f t="shared" si="0"/>
        <v>77.48928352725045</v>
      </c>
      <c r="G17" s="1"/>
      <c r="H17" s="1"/>
      <c r="I17" s="1"/>
    </row>
    <row r="18" spans="1:9" x14ac:dyDescent="0.25">
      <c r="A18" s="11" t="s">
        <v>52</v>
      </c>
      <c r="B18" s="36">
        <v>728</v>
      </c>
      <c r="C18" s="36">
        <v>854</v>
      </c>
      <c r="D18" s="36">
        <v>2970</v>
      </c>
      <c r="E18" s="36">
        <v>4251</v>
      </c>
      <c r="F18" s="13">
        <f t="shared" si="0"/>
        <v>43.131313131313135</v>
      </c>
      <c r="G18" s="1"/>
      <c r="H18" s="1"/>
      <c r="I18" s="1"/>
    </row>
    <row r="19" spans="1:9" x14ac:dyDescent="0.25">
      <c r="A19" s="8" t="s">
        <v>53</v>
      </c>
      <c r="B19" s="35">
        <v>16</v>
      </c>
      <c r="C19" s="35">
        <v>733</v>
      </c>
      <c r="D19" s="35">
        <v>28</v>
      </c>
      <c r="E19" s="35">
        <v>3907</v>
      </c>
      <c r="F19" s="10">
        <f t="shared" si="0"/>
        <v>13853.571428571429</v>
      </c>
      <c r="G19" s="1"/>
      <c r="H19" s="1"/>
      <c r="I19" s="1"/>
    </row>
    <row r="20" spans="1:9" x14ac:dyDescent="0.25">
      <c r="A20" s="11" t="s">
        <v>54</v>
      </c>
      <c r="B20" s="36">
        <v>502</v>
      </c>
      <c r="C20" s="36">
        <v>813</v>
      </c>
      <c r="D20" s="36">
        <v>1536</v>
      </c>
      <c r="E20" s="36">
        <v>3388</v>
      </c>
      <c r="F20" s="13">
        <f t="shared" si="0"/>
        <v>120.57291666666666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97551</v>
      </c>
      <c r="C22" s="36">
        <v>89742</v>
      </c>
      <c r="D22" s="36">
        <v>399643</v>
      </c>
      <c r="E22" s="36">
        <v>409885</v>
      </c>
      <c r="F22" s="13">
        <f t="shared" si="0"/>
        <v>2.5627872876542312</v>
      </c>
      <c r="G22" s="1"/>
      <c r="H22" s="1"/>
      <c r="I22" s="1"/>
    </row>
    <row r="23" spans="1:9" x14ac:dyDescent="0.25">
      <c r="A23" s="8" t="s">
        <v>57</v>
      </c>
      <c r="B23" s="35">
        <v>37372</v>
      </c>
      <c r="C23" s="35">
        <v>42226</v>
      </c>
      <c r="D23" s="35">
        <v>109610</v>
      </c>
      <c r="E23" s="35">
        <v>169544</v>
      </c>
      <c r="F23" s="10">
        <f t="shared" si="0"/>
        <v>54.679317580512731</v>
      </c>
      <c r="G23" s="1"/>
      <c r="H23" s="1"/>
      <c r="I23" s="1"/>
    </row>
    <row r="24" spans="1:9" x14ac:dyDescent="0.25">
      <c r="A24" s="11" t="s">
        <v>58</v>
      </c>
      <c r="B24" s="36">
        <v>4082</v>
      </c>
      <c r="C24" s="36">
        <v>3890</v>
      </c>
      <c r="D24" s="36">
        <v>12508</v>
      </c>
      <c r="E24" s="36">
        <v>14978</v>
      </c>
      <c r="F24" s="13">
        <f t="shared" si="0"/>
        <v>19.747361688519348</v>
      </c>
      <c r="G24" s="1"/>
      <c r="H24" s="1"/>
      <c r="I24" s="1"/>
    </row>
    <row r="25" spans="1:9" x14ac:dyDescent="0.25">
      <c r="A25" s="8" t="s">
        <v>59</v>
      </c>
      <c r="B25" s="35">
        <v>1783</v>
      </c>
      <c r="C25" s="35">
        <v>1286</v>
      </c>
      <c r="D25" s="35">
        <v>6818</v>
      </c>
      <c r="E25" s="35">
        <v>6392</v>
      </c>
      <c r="F25" s="10">
        <f t="shared" si="0"/>
        <v>-6.2481666177764765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38129</v>
      </c>
      <c r="C28" s="36">
        <v>40423</v>
      </c>
      <c r="D28" s="36">
        <v>148944</v>
      </c>
      <c r="E28" s="36">
        <v>167207</v>
      </c>
      <c r="F28" s="13">
        <f t="shared" si="0"/>
        <v>12.261655387259637</v>
      </c>
      <c r="G28" s="1"/>
      <c r="H28" s="1"/>
      <c r="I28" s="1"/>
    </row>
    <row r="29" spans="1:9" x14ac:dyDescent="0.25">
      <c r="A29" s="8" t="s">
        <v>63</v>
      </c>
      <c r="B29" s="35">
        <v>6</v>
      </c>
      <c r="C29" s="35">
        <v>24</v>
      </c>
      <c r="D29" s="35">
        <v>24</v>
      </c>
      <c r="E29" s="35">
        <v>106</v>
      </c>
      <c r="F29" s="10">
        <f t="shared" si="0"/>
        <v>341.66666666666669</v>
      </c>
      <c r="G29" s="1"/>
      <c r="H29" s="1"/>
      <c r="I29" s="1"/>
    </row>
    <row r="30" spans="1:9" x14ac:dyDescent="0.25">
      <c r="A30" s="11" t="s">
        <v>64</v>
      </c>
      <c r="B30" s="36">
        <v>10328</v>
      </c>
      <c r="C30" s="36">
        <v>11788</v>
      </c>
      <c r="D30" s="36">
        <v>36789</v>
      </c>
      <c r="E30" s="36">
        <v>45420</v>
      </c>
      <c r="F30" s="13">
        <f t="shared" si="0"/>
        <v>23.460817092065568</v>
      </c>
      <c r="G30" s="1"/>
      <c r="H30" s="1"/>
      <c r="I30" s="1"/>
    </row>
    <row r="31" spans="1:9" x14ac:dyDescent="0.25">
      <c r="A31" s="8" t="s">
        <v>65</v>
      </c>
      <c r="B31" s="35">
        <v>805</v>
      </c>
      <c r="C31" s="35">
        <v>4722</v>
      </c>
      <c r="D31" s="35">
        <v>2849.5</v>
      </c>
      <c r="E31" s="35">
        <v>15585</v>
      </c>
      <c r="F31" s="10">
        <f t="shared" si="0"/>
        <v>446.93805930865062</v>
      </c>
      <c r="G31" s="1"/>
      <c r="H31" s="1"/>
      <c r="I31" s="1"/>
    </row>
    <row r="32" spans="1:9" x14ac:dyDescent="0.25">
      <c r="A32" s="11" t="s">
        <v>66</v>
      </c>
      <c r="B32" s="36">
        <v>218507</v>
      </c>
      <c r="C32" s="36">
        <v>254648</v>
      </c>
      <c r="D32" s="36">
        <v>829752</v>
      </c>
      <c r="E32" s="36">
        <v>971299</v>
      </c>
      <c r="F32" s="13">
        <f t="shared" si="0"/>
        <v>17.058952554498205</v>
      </c>
      <c r="G32" s="1"/>
      <c r="H32" s="1"/>
      <c r="I32" s="1"/>
    </row>
    <row r="33" spans="1:9" x14ac:dyDescent="0.25">
      <c r="A33" s="8" t="s">
        <v>67</v>
      </c>
      <c r="B33" s="35">
        <v>18371</v>
      </c>
      <c r="C33" s="35">
        <v>19617</v>
      </c>
      <c r="D33" s="35">
        <v>71908</v>
      </c>
      <c r="E33" s="35">
        <v>72782</v>
      </c>
      <c r="F33" s="10">
        <f t="shared" si="0"/>
        <v>1.2154419536073817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952301.5</v>
      </c>
      <c r="C35" s="15">
        <f t="shared" ref="C35:E35" si="1">SUM(C7:C34)</f>
        <v>1087115</v>
      </c>
      <c r="D35" s="15">
        <f t="shared" si="1"/>
        <v>3668333</v>
      </c>
      <c r="E35" s="15">
        <f t="shared" si="1"/>
        <v>4220870.5</v>
      </c>
      <c r="F35" s="16">
        <f t="shared" si="0"/>
        <v>15.062359387765511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1833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1126508</v>
      </c>
      <c r="G38" s="42">
        <f>LOOKUP(E38,$A$38:$A$65,$C$38:$C$65)</f>
        <v>958939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62146</v>
      </c>
      <c r="C39" s="41">
        <f t="shared" ref="C39:C65" si="5">D8</f>
        <v>53994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971299</v>
      </c>
      <c r="G39" s="42">
        <f t="shared" ref="G39:G65" si="8">LOOKUP(E39,$A$38:$A$65,$C$38:$C$65)</f>
        <v>829752</v>
      </c>
    </row>
    <row r="40" spans="1:9" x14ac:dyDescent="0.25">
      <c r="A40" s="42" t="str">
        <f t="shared" si="3"/>
        <v>ALMERIA</v>
      </c>
      <c r="B40" s="41">
        <f t="shared" si="4"/>
        <v>38</v>
      </c>
      <c r="C40" s="41">
        <f t="shared" si="5"/>
        <v>70</v>
      </c>
      <c r="D40" s="41">
        <f t="shared" si="6"/>
        <v>24</v>
      </c>
      <c r="E40" s="42" t="str">
        <f t="shared" si="2"/>
        <v>BARCELONA</v>
      </c>
      <c r="F40" s="42">
        <f t="shared" si="7"/>
        <v>826880</v>
      </c>
      <c r="G40" s="42">
        <f t="shared" si="8"/>
        <v>720711</v>
      </c>
    </row>
    <row r="41" spans="1:9" x14ac:dyDescent="0.25">
      <c r="A41" s="42" t="str">
        <f t="shared" si="3"/>
        <v>AVILES</v>
      </c>
      <c r="B41" s="41">
        <f t="shared" si="4"/>
        <v>2964</v>
      </c>
      <c r="C41" s="41">
        <f t="shared" si="5"/>
        <v>3287</v>
      </c>
      <c r="D41" s="41">
        <f t="shared" si="6"/>
        <v>21</v>
      </c>
      <c r="E41" s="42" t="str">
        <f t="shared" si="2"/>
        <v>LAS PALMAS</v>
      </c>
      <c r="F41" s="42">
        <f t="shared" si="7"/>
        <v>409885</v>
      </c>
      <c r="G41" s="42">
        <f t="shared" si="8"/>
        <v>399643</v>
      </c>
    </row>
    <row r="42" spans="1:9" x14ac:dyDescent="0.25">
      <c r="A42" s="42" t="str">
        <f t="shared" si="3"/>
        <v>BAHIA DE ALGECIRAS</v>
      </c>
      <c r="B42" s="41">
        <f t="shared" si="4"/>
        <v>1126508</v>
      </c>
      <c r="C42" s="41">
        <f t="shared" si="5"/>
        <v>958939</v>
      </c>
      <c r="D42" s="41">
        <f t="shared" si="6"/>
        <v>1</v>
      </c>
      <c r="E42" s="42" t="str">
        <f t="shared" si="2"/>
        <v>BILBAO</v>
      </c>
      <c r="F42" s="42">
        <f t="shared" si="7"/>
        <v>171851</v>
      </c>
      <c r="G42" s="42">
        <f t="shared" si="8"/>
        <v>161749</v>
      </c>
    </row>
    <row r="43" spans="1:9" x14ac:dyDescent="0.25">
      <c r="A43" s="42" t="str">
        <f t="shared" si="3"/>
        <v>BAHIA DE CADIZ</v>
      </c>
      <c r="B43" s="41">
        <f t="shared" si="4"/>
        <v>39948.5</v>
      </c>
      <c r="C43" s="41">
        <f t="shared" si="5"/>
        <v>52704</v>
      </c>
      <c r="D43" s="41">
        <f t="shared" si="6"/>
        <v>12</v>
      </c>
      <c r="E43" s="42" t="str">
        <f t="shared" si="2"/>
        <v>MALAGA</v>
      </c>
      <c r="F43" s="42">
        <f t="shared" si="7"/>
        <v>169544</v>
      </c>
      <c r="G43" s="42">
        <f t="shared" si="8"/>
        <v>109610</v>
      </c>
    </row>
    <row r="44" spans="1:9" x14ac:dyDescent="0.25">
      <c r="A44" s="42" t="str">
        <f t="shared" si="3"/>
        <v>BALEARES</v>
      </c>
      <c r="B44" s="41">
        <f t="shared" si="4"/>
        <v>63396</v>
      </c>
      <c r="C44" s="41">
        <f t="shared" si="5"/>
        <v>64509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167207</v>
      </c>
      <c r="G44" s="42">
        <f t="shared" si="8"/>
        <v>148944</v>
      </c>
    </row>
    <row r="45" spans="1:9" x14ac:dyDescent="0.25">
      <c r="A45" s="42" t="str">
        <f t="shared" si="3"/>
        <v>BARCELONA</v>
      </c>
      <c r="B45" s="41">
        <f t="shared" si="4"/>
        <v>826880</v>
      </c>
      <c r="C45" s="41">
        <f t="shared" si="5"/>
        <v>720711</v>
      </c>
      <c r="D45" s="41">
        <f t="shared" si="6"/>
        <v>3</v>
      </c>
      <c r="E45" s="42" t="str">
        <f t="shared" si="2"/>
        <v>VIGO</v>
      </c>
      <c r="F45" s="42">
        <f t="shared" si="7"/>
        <v>72782</v>
      </c>
      <c r="G45" s="42">
        <f t="shared" si="8"/>
        <v>71908</v>
      </c>
    </row>
    <row r="46" spans="1:9" x14ac:dyDescent="0.25">
      <c r="A46" s="42" t="str">
        <f t="shared" si="3"/>
        <v>BILBAO</v>
      </c>
      <c r="B46" s="41">
        <f t="shared" si="4"/>
        <v>171851</v>
      </c>
      <c r="C46" s="41">
        <f t="shared" si="5"/>
        <v>161749</v>
      </c>
      <c r="D46" s="41">
        <f t="shared" si="6"/>
        <v>5</v>
      </c>
      <c r="E46" s="42" t="str">
        <f t="shared" si="2"/>
        <v>BALEARES</v>
      </c>
      <c r="F46" s="42">
        <f t="shared" si="7"/>
        <v>63396</v>
      </c>
      <c r="G46" s="42">
        <f t="shared" si="8"/>
        <v>64509</v>
      </c>
    </row>
    <row r="47" spans="1:9" x14ac:dyDescent="0.25">
      <c r="A47" s="42" t="str">
        <f t="shared" si="3"/>
        <v>CARTAGENA</v>
      </c>
      <c r="B47" s="41">
        <f t="shared" si="4"/>
        <v>11576</v>
      </c>
      <c r="C47" s="41">
        <f t="shared" si="5"/>
        <v>12658</v>
      </c>
      <c r="D47" s="41">
        <f t="shared" si="6"/>
        <v>16</v>
      </c>
      <c r="E47" s="42" t="str">
        <f t="shared" si="2"/>
        <v>ALICANTE</v>
      </c>
      <c r="F47" s="42">
        <f t="shared" si="7"/>
        <v>62146</v>
      </c>
      <c r="G47" s="42">
        <f t="shared" si="8"/>
        <v>53994</v>
      </c>
    </row>
    <row r="48" spans="1:9" x14ac:dyDescent="0.25">
      <c r="A48" s="42" t="str">
        <f t="shared" si="3"/>
        <v>CASTELLON</v>
      </c>
      <c r="B48" s="41">
        <f t="shared" si="4"/>
        <v>28984</v>
      </c>
      <c r="C48" s="41">
        <f t="shared" si="5"/>
        <v>16330</v>
      </c>
      <c r="D48" s="41">
        <f t="shared" si="6"/>
        <v>13</v>
      </c>
      <c r="E48" s="42" t="str">
        <f t="shared" si="2"/>
        <v>SEVILLA</v>
      </c>
      <c r="F48" s="42">
        <f t="shared" si="7"/>
        <v>45420</v>
      </c>
      <c r="G48" s="42">
        <f t="shared" si="8"/>
        <v>36789</v>
      </c>
    </row>
    <row r="49" spans="1:7" x14ac:dyDescent="0.25">
      <c r="A49" s="42" t="str">
        <f t="shared" si="3"/>
        <v>CEUTA</v>
      </c>
      <c r="B49" s="41">
        <f t="shared" si="4"/>
        <v>4251</v>
      </c>
      <c r="C49" s="41">
        <f t="shared" si="5"/>
        <v>2970</v>
      </c>
      <c r="D49" s="41">
        <f t="shared" si="6"/>
        <v>18</v>
      </c>
      <c r="E49" s="42" t="str">
        <f t="shared" si="2"/>
        <v>BAHIA DE CADIZ</v>
      </c>
      <c r="F49" s="42">
        <f t="shared" si="7"/>
        <v>39948.5</v>
      </c>
      <c r="G49" s="42">
        <f t="shared" si="8"/>
        <v>52704</v>
      </c>
    </row>
    <row r="50" spans="1:7" x14ac:dyDescent="0.25">
      <c r="A50" s="42" t="str">
        <f t="shared" si="3"/>
        <v>FERROL-SAN CIBRAO</v>
      </c>
      <c r="B50" s="41">
        <f t="shared" si="4"/>
        <v>3907</v>
      </c>
      <c r="C50" s="41">
        <f t="shared" si="5"/>
        <v>28</v>
      </c>
      <c r="D50" s="41">
        <f t="shared" si="6"/>
        <v>19</v>
      </c>
      <c r="E50" s="42" t="str">
        <f t="shared" si="2"/>
        <v>CASTELLON</v>
      </c>
      <c r="F50" s="42">
        <f t="shared" si="7"/>
        <v>28984</v>
      </c>
      <c r="G50" s="42">
        <f t="shared" si="8"/>
        <v>16330</v>
      </c>
    </row>
    <row r="51" spans="1:7" x14ac:dyDescent="0.25">
      <c r="A51" s="42" t="str">
        <f t="shared" si="3"/>
        <v>GIJON</v>
      </c>
      <c r="B51" s="41">
        <f t="shared" si="4"/>
        <v>3388</v>
      </c>
      <c r="C51" s="41">
        <f t="shared" si="5"/>
        <v>1536</v>
      </c>
      <c r="D51" s="41">
        <f t="shared" si="6"/>
        <v>20</v>
      </c>
      <c r="E51" s="42" t="str">
        <f t="shared" si="2"/>
        <v>TARRAGONA</v>
      </c>
      <c r="F51" s="42">
        <f t="shared" si="7"/>
        <v>15585</v>
      </c>
      <c r="G51" s="42">
        <f t="shared" si="8"/>
        <v>2849.5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14978</v>
      </c>
      <c r="G52" s="42">
        <f t="shared" si="8"/>
        <v>12508</v>
      </c>
    </row>
    <row r="53" spans="1:7" x14ac:dyDescent="0.25">
      <c r="A53" s="42" t="str">
        <f t="shared" si="3"/>
        <v>LAS PALMAS</v>
      </c>
      <c r="B53" s="41">
        <f t="shared" si="4"/>
        <v>409885</v>
      </c>
      <c r="C53" s="41">
        <f t="shared" si="5"/>
        <v>399643</v>
      </c>
      <c r="D53" s="41">
        <f t="shared" si="6"/>
        <v>4</v>
      </c>
      <c r="E53" s="42" t="str">
        <f t="shared" si="2"/>
        <v>CARTAGENA</v>
      </c>
      <c r="F53" s="42">
        <f t="shared" si="7"/>
        <v>11576</v>
      </c>
      <c r="G53" s="42">
        <f t="shared" si="8"/>
        <v>12658</v>
      </c>
    </row>
    <row r="54" spans="1:7" x14ac:dyDescent="0.25">
      <c r="A54" s="42" t="str">
        <f t="shared" si="3"/>
        <v>MALAGA</v>
      </c>
      <c r="B54" s="41">
        <f t="shared" si="4"/>
        <v>169544</v>
      </c>
      <c r="C54" s="41">
        <f t="shared" si="5"/>
        <v>109610</v>
      </c>
      <c r="D54" s="41">
        <f t="shared" si="6"/>
        <v>6</v>
      </c>
      <c r="E54" s="42" t="str">
        <f t="shared" si="2"/>
        <v>MELILLA</v>
      </c>
      <c r="F54" s="42">
        <f t="shared" si="7"/>
        <v>6392</v>
      </c>
      <c r="G54" s="42">
        <f t="shared" si="8"/>
        <v>6818</v>
      </c>
    </row>
    <row r="55" spans="1:7" x14ac:dyDescent="0.25">
      <c r="A55" s="42" t="str">
        <f t="shared" si="3"/>
        <v>MARIN Y RIA DE PONTEVEDRA</v>
      </c>
      <c r="B55" s="41">
        <f t="shared" si="4"/>
        <v>14978</v>
      </c>
      <c r="C55" s="41">
        <f t="shared" si="5"/>
        <v>12508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4251</v>
      </c>
      <c r="G55" s="42">
        <f t="shared" si="8"/>
        <v>2970</v>
      </c>
    </row>
    <row r="56" spans="1:7" x14ac:dyDescent="0.25">
      <c r="A56" s="42" t="str">
        <f t="shared" si="3"/>
        <v>MELILLA</v>
      </c>
      <c r="B56" s="41">
        <f t="shared" si="4"/>
        <v>6392</v>
      </c>
      <c r="C56" s="41">
        <f t="shared" si="5"/>
        <v>6818</v>
      </c>
      <c r="D56" s="41">
        <f t="shared" si="6"/>
        <v>17</v>
      </c>
      <c r="E56" s="42" t="str">
        <f t="shared" si="2"/>
        <v>FERROL-SAN CIBRAO</v>
      </c>
      <c r="F56" s="42">
        <f t="shared" si="9"/>
        <v>3907</v>
      </c>
      <c r="G56" s="42">
        <f t="shared" si="8"/>
        <v>28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GIJON</v>
      </c>
      <c r="F57" s="42">
        <f t="shared" si="9"/>
        <v>3388</v>
      </c>
      <c r="G57" s="42">
        <f t="shared" si="8"/>
        <v>1536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2964</v>
      </c>
      <c r="G58" s="42">
        <f t="shared" si="8"/>
        <v>3287</v>
      </c>
    </row>
    <row r="59" spans="1:7" x14ac:dyDescent="0.25">
      <c r="A59" s="42" t="str">
        <f t="shared" si="3"/>
        <v>SANTA CRUZ DE TENERIFE</v>
      </c>
      <c r="B59" s="41">
        <f t="shared" si="4"/>
        <v>167207</v>
      </c>
      <c r="C59" s="41">
        <f t="shared" si="5"/>
        <v>148944</v>
      </c>
      <c r="D59" s="41">
        <f t="shared" si="6"/>
        <v>7</v>
      </c>
      <c r="E59" s="42" t="str">
        <f t="shared" si="2"/>
        <v>A CORUÑA</v>
      </c>
      <c r="F59" s="42">
        <f t="shared" si="9"/>
        <v>1833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106</v>
      </c>
      <c r="C60" s="41">
        <f t="shared" si="5"/>
        <v>24</v>
      </c>
      <c r="D60" s="41">
        <f t="shared" si="6"/>
        <v>23</v>
      </c>
      <c r="E60" s="42" t="str">
        <f t="shared" si="2"/>
        <v>SANTANDER</v>
      </c>
      <c r="F60" s="42">
        <f t="shared" si="9"/>
        <v>106</v>
      </c>
      <c r="G60" s="42">
        <f t="shared" si="8"/>
        <v>24</v>
      </c>
    </row>
    <row r="61" spans="1:7" x14ac:dyDescent="0.25">
      <c r="A61" s="42" t="str">
        <f t="shared" si="3"/>
        <v>SEVILLA</v>
      </c>
      <c r="B61" s="41">
        <f t="shared" si="4"/>
        <v>45420</v>
      </c>
      <c r="C61" s="41">
        <f t="shared" si="5"/>
        <v>36789</v>
      </c>
      <c r="D61" s="41">
        <f t="shared" si="6"/>
        <v>11</v>
      </c>
      <c r="E61" s="42" t="str">
        <f t="shared" si="2"/>
        <v>ALMERIA</v>
      </c>
      <c r="F61" s="42">
        <f t="shared" si="9"/>
        <v>38</v>
      </c>
      <c r="G61" s="42">
        <f t="shared" si="8"/>
        <v>70</v>
      </c>
    </row>
    <row r="62" spans="1:7" x14ac:dyDescent="0.25">
      <c r="A62" s="42" t="str">
        <f t="shared" si="3"/>
        <v>TARRAGONA</v>
      </c>
      <c r="B62" s="41">
        <f t="shared" si="4"/>
        <v>15585</v>
      </c>
      <c r="C62" s="41">
        <f t="shared" si="5"/>
        <v>2849.5</v>
      </c>
      <c r="D62" s="41">
        <f t="shared" si="6"/>
        <v>14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971299</v>
      </c>
      <c r="C63" s="41">
        <f t="shared" si="5"/>
        <v>829752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72782</v>
      </c>
      <c r="C64" s="41">
        <f t="shared" si="5"/>
        <v>71908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198366</v>
      </c>
      <c r="C11" s="37">
        <v>295557</v>
      </c>
      <c r="D11" s="37">
        <v>729893</v>
      </c>
      <c r="E11" s="37">
        <v>1070565</v>
      </c>
      <c r="F11" s="10">
        <f t="shared" si="0"/>
        <v>46.67423855277417</v>
      </c>
      <c r="G11" s="1"/>
      <c r="H11" s="1"/>
      <c r="I11" s="1"/>
    </row>
    <row r="12" spans="1:12" x14ac:dyDescent="0.25">
      <c r="A12" s="11" t="s">
        <v>46</v>
      </c>
      <c r="B12" s="38">
        <v>2306</v>
      </c>
      <c r="C12" s="38">
        <v>0</v>
      </c>
      <c r="D12" s="38">
        <v>10825</v>
      </c>
      <c r="E12" s="38">
        <v>2043</v>
      </c>
      <c r="F12" s="13">
        <f t="shared" si="0"/>
        <v>-81.127020785219401</v>
      </c>
      <c r="G12" s="1"/>
      <c r="H12" s="1"/>
      <c r="I12" s="1"/>
    </row>
    <row r="13" spans="1:12" x14ac:dyDescent="0.25">
      <c r="A13" s="8" t="s">
        <v>47</v>
      </c>
      <c r="B13" s="37">
        <v>79</v>
      </c>
      <c r="C13" s="37">
        <v>87</v>
      </c>
      <c r="D13" s="37">
        <v>258</v>
      </c>
      <c r="E13" s="37">
        <v>198</v>
      </c>
      <c r="F13" s="10">
        <f t="shared" si="0"/>
        <v>-23.255813953488371</v>
      </c>
      <c r="G13" s="1"/>
      <c r="H13" s="1"/>
      <c r="I13" s="1"/>
    </row>
    <row r="14" spans="1:12" x14ac:dyDescent="0.25">
      <c r="A14" s="11" t="s">
        <v>48</v>
      </c>
      <c r="B14" s="38">
        <v>68386</v>
      </c>
      <c r="C14" s="38">
        <v>81353.5</v>
      </c>
      <c r="D14" s="38">
        <v>264112</v>
      </c>
      <c r="E14" s="38">
        <v>315213</v>
      </c>
      <c r="F14" s="13">
        <f t="shared" si="0"/>
        <v>19.348231053492455</v>
      </c>
      <c r="G14" s="1"/>
      <c r="H14" s="1"/>
      <c r="I14" s="1"/>
    </row>
    <row r="15" spans="1:12" x14ac:dyDescent="0.25">
      <c r="A15" s="8" t="s">
        <v>49</v>
      </c>
      <c r="B15" s="37">
        <v>729</v>
      </c>
      <c r="C15" s="37">
        <v>192</v>
      </c>
      <c r="D15" s="37">
        <v>2730</v>
      </c>
      <c r="E15" s="37">
        <v>2308</v>
      </c>
      <c r="F15" s="10">
        <f t="shared" si="0"/>
        <v>-15.45787545787546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4</v>
      </c>
      <c r="E17" s="37">
        <v>76</v>
      </c>
      <c r="F17" s="10">
        <f t="shared" si="0"/>
        <v>1800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29</v>
      </c>
      <c r="D18" s="38">
        <v>0</v>
      </c>
      <c r="E18" s="38">
        <v>29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54062</v>
      </c>
      <c r="C22" s="38">
        <v>49746</v>
      </c>
      <c r="D22" s="38">
        <v>236076</v>
      </c>
      <c r="E22" s="38">
        <v>243009</v>
      </c>
      <c r="F22" s="13">
        <f t="shared" si="0"/>
        <v>2.936766126162766</v>
      </c>
      <c r="G22" s="1"/>
      <c r="H22" s="1"/>
      <c r="I22" s="1"/>
    </row>
    <row r="23" spans="1:9" x14ac:dyDescent="0.25">
      <c r="A23" s="8" t="s">
        <v>57</v>
      </c>
      <c r="B23" s="37">
        <v>36237</v>
      </c>
      <c r="C23" s="37">
        <v>40197</v>
      </c>
      <c r="D23" s="37">
        <v>106688</v>
      </c>
      <c r="E23" s="37">
        <v>159904</v>
      </c>
      <c r="F23" s="10">
        <f t="shared" si="0"/>
        <v>49.880023995200958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2183</v>
      </c>
      <c r="C28" s="38">
        <v>1730</v>
      </c>
      <c r="D28" s="38">
        <v>7305</v>
      </c>
      <c r="E28" s="38">
        <v>8802</v>
      </c>
      <c r="F28" s="13">
        <f t="shared" si="0"/>
        <v>20.492813141683783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287</v>
      </c>
      <c r="C31" s="37">
        <v>34</v>
      </c>
      <c r="D31" s="37">
        <v>588</v>
      </c>
      <c r="E31" s="37">
        <v>172</v>
      </c>
      <c r="F31" s="10">
        <f t="shared" si="0"/>
        <v>-70.748299319727892</v>
      </c>
      <c r="G31" s="1"/>
      <c r="H31" s="1"/>
      <c r="I31" s="1"/>
    </row>
    <row r="32" spans="1:9" x14ac:dyDescent="0.25">
      <c r="A32" s="11" t="s">
        <v>66</v>
      </c>
      <c r="B32" s="38">
        <v>69323</v>
      </c>
      <c r="C32" s="38">
        <v>94703</v>
      </c>
      <c r="D32" s="38">
        <v>261197</v>
      </c>
      <c r="E32" s="38">
        <v>333283</v>
      </c>
      <c r="F32" s="13">
        <f t="shared" si="0"/>
        <v>27.598326167605293</v>
      </c>
      <c r="G32" s="1"/>
      <c r="H32" s="1"/>
      <c r="I32" s="1"/>
    </row>
    <row r="33" spans="1:9" x14ac:dyDescent="0.25">
      <c r="A33" s="8" t="s">
        <v>67</v>
      </c>
      <c r="B33" s="37">
        <v>212</v>
      </c>
      <c r="C33" s="37">
        <v>181</v>
      </c>
      <c r="D33" s="37">
        <v>865</v>
      </c>
      <c r="E33" s="37">
        <v>700</v>
      </c>
      <c r="F33" s="10">
        <f t="shared" si="0"/>
        <v>-19.075144508670519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432170</v>
      </c>
      <c r="C35" s="15">
        <f t="shared" ref="C35:E35" si="1">SUM(C7:C34)</f>
        <v>563809.5</v>
      </c>
      <c r="D35" s="15">
        <f t="shared" si="1"/>
        <v>1620541</v>
      </c>
      <c r="E35" s="15">
        <f t="shared" si="1"/>
        <v>2136309</v>
      </c>
      <c r="F35" s="16">
        <f t="shared" si="0"/>
        <v>31.82690225054472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1070565</v>
      </c>
      <c r="G38" s="42">
        <f>LOOKUP(E38,$A$38:$A$65,$C$38:$C$65)</f>
        <v>729893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333283</v>
      </c>
      <c r="G39" s="42">
        <f t="shared" ref="G39:G65" si="8">LOOKUP(E39,$A$38:$A$65,$C$38:$C$65)</f>
        <v>261197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315213</v>
      </c>
      <c r="G40" s="42">
        <f t="shared" si="8"/>
        <v>264112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243009</v>
      </c>
      <c r="G41" s="42">
        <f t="shared" si="8"/>
        <v>236076</v>
      </c>
    </row>
    <row r="42" spans="1:9" x14ac:dyDescent="0.25">
      <c r="A42" s="42" t="str">
        <f t="shared" si="3"/>
        <v>BAHIA DE ALGECIRAS</v>
      </c>
      <c r="B42" s="41">
        <f t="shared" si="4"/>
        <v>1070565</v>
      </c>
      <c r="C42" s="41">
        <f t="shared" si="5"/>
        <v>729893</v>
      </c>
      <c r="D42" s="41">
        <f t="shared" si="6"/>
        <v>1</v>
      </c>
      <c r="E42" s="42" t="str">
        <f t="shared" si="2"/>
        <v>MALAGA</v>
      </c>
      <c r="F42" s="42">
        <f t="shared" si="7"/>
        <v>159904</v>
      </c>
      <c r="G42" s="42">
        <f t="shared" si="8"/>
        <v>106688</v>
      </c>
    </row>
    <row r="43" spans="1:9" x14ac:dyDescent="0.25">
      <c r="A43" s="42" t="str">
        <f t="shared" si="3"/>
        <v>BAHIA DE CADIZ</v>
      </c>
      <c r="B43" s="41">
        <f t="shared" si="4"/>
        <v>2043</v>
      </c>
      <c r="C43" s="41">
        <f t="shared" si="5"/>
        <v>10825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8802</v>
      </c>
      <c r="G43" s="42">
        <f t="shared" si="8"/>
        <v>7305</v>
      </c>
    </row>
    <row r="44" spans="1:9" x14ac:dyDescent="0.25">
      <c r="A44" s="42" t="str">
        <f t="shared" si="3"/>
        <v>BALEARES</v>
      </c>
      <c r="B44" s="41">
        <f t="shared" si="4"/>
        <v>198</v>
      </c>
      <c r="C44" s="41">
        <f t="shared" si="5"/>
        <v>258</v>
      </c>
      <c r="D44" s="41">
        <f t="shared" si="6"/>
        <v>10</v>
      </c>
      <c r="E44" s="42" t="str">
        <f t="shared" si="2"/>
        <v>BILBAO</v>
      </c>
      <c r="F44" s="42">
        <f t="shared" si="7"/>
        <v>2308</v>
      </c>
      <c r="G44" s="42">
        <f t="shared" si="8"/>
        <v>2730</v>
      </c>
    </row>
    <row r="45" spans="1:9" x14ac:dyDescent="0.25">
      <c r="A45" s="42" t="str">
        <f t="shared" si="3"/>
        <v>BARCELONA</v>
      </c>
      <c r="B45" s="41">
        <f t="shared" si="4"/>
        <v>315213</v>
      </c>
      <c r="C45" s="41">
        <f t="shared" si="5"/>
        <v>264112</v>
      </c>
      <c r="D45" s="41">
        <f t="shared" si="6"/>
        <v>3</v>
      </c>
      <c r="E45" s="42" t="str">
        <f t="shared" si="2"/>
        <v>BAHIA DE CADIZ</v>
      </c>
      <c r="F45" s="42">
        <f t="shared" si="7"/>
        <v>2043</v>
      </c>
      <c r="G45" s="42">
        <f t="shared" si="8"/>
        <v>10825</v>
      </c>
    </row>
    <row r="46" spans="1:9" x14ac:dyDescent="0.25">
      <c r="A46" s="42" t="str">
        <f t="shared" si="3"/>
        <v>BILBAO</v>
      </c>
      <c r="B46" s="41">
        <f t="shared" si="4"/>
        <v>2308</v>
      </c>
      <c r="C46" s="41">
        <f t="shared" si="5"/>
        <v>2730</v>
      </c>
      <c r="D46" s="41">
        <f t="shared" si="6"/>
        <v>7</v>
      </c>
      <c r="E46" s="42" t="str">
        <f t="shared" si="2"/>
        <v>VIGO</v>
      </c>
      <c r="F46" s="42">
        <f t="shared" si="7"/>
        <v>700</v>
      </c>
      <c r="G46" s="42">
        <f t="shared" si="8"/>
        <v>865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198</v>
      </c>
      <c r="G47" s="42">
        <f t="shared" si="8"/>
        <v>258</v>
      </c>
    </row>
    <row r="48" spans="1:9" x14ac:dyDescent="0.25">
      <c r="A48" s="42" t="str">
        <f t="shared" si="3"/>
        <v>CASTELLON</v>
      </c>
      <c r="B48" s="41">
        <f t="shared" si="4"/>
        <v>76</v>
      </c>
      <c r="C48" s="41">
        <f t="shared" si="5"/>
        <v>4</v>
      </c>
      <c r="D48" s="41">
        <f t="shared" si="6"/>
        <v>12</v>
      </c>
      <c r="E48" s="42" t="str">
        <f t="shared" si="2"/>
        <v>TARRAGONA</v>
      </c>
      <c r="F48" s="42">
        <f t="shared" si="7"/>
        <v>172</v>
      </c>
      <c r="G48" s="42">
        <f t="shared" si="8"/>
        <v>588</v>
      </c>
    </row>
    <row r="49" spans="1:7" x14ac:dyDescent="0.25">
      <c r="A49" s="42" t="str">
        <f t="shared" si="3"/>
        <v>CEUTA</v>
      </c>
      <c r="B49" s="41">
        <f t="shared" si="4"/>
        <v>29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76</v>
      </c>
      <c r="G49" s="42">
        <f t="shared" si="8"/>
        <v>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29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SEVILLA</v>
      </c>
      <c r="F51" s="42">
        <f t="shared" si="7"/>
        <v>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243009</v>
      </c>
      <c r="C53" s="41">
        <f t="shared" si="5"/>
        <v>236076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159904</v>
      </c>
      <c r="C54" s="41">
        <f t="shared" si="5"/>
        <v>106688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8802</v>
      </c>
      <c r="C59" s="41">
        <f t="shared" si="5"/>
        <v>7305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588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333283</v>
      </c>
      <c r="C63" s="41">
        <f t="shared" si="5"/>
        <v>261197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700</v>
      </c>
      <c r="C64" s="41">
        <f t="shared" si="5"/>
        <v>865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2991</v>
      </c>
      <c r="C7" s="9">
        <v>1888</v>
      </c>
      <c r="D7" s="9">
        <v>6022</v>
      </c>
      <c r="E7" s="9">
        <v>2900</v>
      </c>
      <c r="F7" s="10">
        <f>((E7*100)/D7)-100</f>
        <v>-51.84324144802391</v>
      </c>
      <c r="G7" s="1"/>
      <c r="H7" s="1"/>
      <c r="I7" s="1"/>
    </row>
    <row r="8" spans="1:12" x14ac:dyDescent="0.25">
      <c r="A8" s="11" t="s">
        <v>42</v>
      </c>
      <c r="B8" s="12">
        <v>16071</v>
      </c>
      <c r="C8" s="12">
        <v>13765</v>
      </c>
      <c r="D8" s="12">
        <v>55879</v>
      </c>
      <c r="E8" s="12">
        <v>53696</v>
      </c>
      <c r="F8" s="13">
        <f t="shared" ref="F8:F35" si="0">((E8*100)/D8)-100</f>
        <v>-3.9066554519586987</v>
      </c>
      <c r="G8" s="1"/>
      <c r="H8" s="1"/>
      <c r="I8" s="1"/>
    </row>
    <row r="9" spans="1:12" x14ac:dyDescent="0.25">
      <c r="A9" s="8" t="s">
        <v>43</v>
      </c>
      <c r="B9" s="9">
        <v>50173</v>
      </c>
      <c r="C9" s="9">
        <v>46098</v>
      </c>
      <c r="D9" s="9">
        <v>188046</v>
      </c>
      <c r="E9" s="9">
        <v>177873</v>
      </c>
      <c r="F9" s="10">
        <f t="shared" si="0"/>
        <v>-5.4098465269136256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390907</v>
      </c>
      <c r="C11" s="9">
        <v>383369</v>
      </c>
      <c r="D11" s="9">
        <v>1255203</v>
      </c>
      <c r="E11" s="9">
        <v>1340806</v>
      </c>
      <c r="F11" s="10">
        <f t="shared" si="0"/>
        <v>6.8198530436909408</v>
      </c>
      <c r="G11" s="1"/>
      <c r="H11" s="1"/>
      <c r="I11" s="1"/>
    </row>
    <row r="12" spans="1:12" x14ac:dyDescent="0.25">
      <c r="A12" s="11" t="s">
        <v>46</v>
      </c>
      <c r="B12" s="12">
        <v>24863</v>
      </c>
      <c r="C12" s="12">
        <v>22025</v>
      </c>
      <c r="D12" s="12">
        <v>37018</v>
      </c>
      <c r="E12" s="12">
        <v>37541</v>
      </c>
      <c r="F12" s="13">
        <f t="shared" si="0"/>
        <v>1.412826192663033</v>
      </c>
      <c r="G12" s="1"/>
      <c r="H12" s="1"/>
      <c r="I12" s="1"/>
    </row>
    <row r="13" spans="1:12" x14ac:dyDescent="0.25">
      <c r="A13" s="8" t="s">
        <v>47</v>
      </c>
      <c r="B13" s="9">
        <v>398849</v>
      </c>
      <c r="C13" s="9">
        <v>423705</v>
      </c>
      <c r="D13" s="9">
        <v>839712</v>
      </c>
      <c r="E13" s="9">
        <v>890608</v>
      </c>
      <c r="F13" s="10">
        <f t="shared" si="0"/>
        <v>6.0611257192942389</v>
      </c>
      <c r="G13" s="1"/>
      <c r="H13" s="1"/>
      <c r="I13" s="1"/>
    </row>
    <row r="14" spans="1:12" x14ac:dyDescent="0.25">
      <c r="A14" s="11" t="s">
        <v>48</v>
      </c>
      <c r="B14" s="12">
        <v>204867</v>
      </c>
      <c r="C14" s="12">
        <v>232550</v>
      </c>
      <c r="D14" s="12">
        <v>361986</v>
      </c>
      <c r="E14" s="12">
        <v>432727</v>
      </c>
      <c r="F14" s="13">
        <f t="shared" si="0"/>
        <v>19.542468493256649</v>
      </c>
      <c r="G14" s="1"/>
      <c r="H14" s="1"/>
      <c r="I14" s="1"/>
    </row>
    <row r="15" spans="1:12" x14ac:dyDescent="0.25">
      <c r="A15" s="8" t="s">
        <v>49</v>
      </c>
      <c r="B15" s="9">
        <v>16256</v>
      </c>
      <c r="C15" s="9">
        <v>14268</v>
      </c>
      <c r="D15" s="9">
        <v>31582</v>
      </c>
      <c r="E15" s="9">
        <v>35092</v>
      </c>
      <c r="F15" s="10">
        <f t="shared" si="0"/>
        <v>11.113925653853457</v>
      </c>
      <c r="G15" s="1"/>
      <c r="H15" s="1"/>
      <c r="I15" s="1"/>
    </row>
    <row r="16" spans="1:12" x14ac:dyDescent="0.25">
      <c r="A16" s="11" t="s">
        <v>50</v>
      </c>
      <c r="B16" s="12">
        <v>4159</v>
      </c>
      <c r="C16" s="12">
        <v>642</v>
      </c>
      <c r="D16" s="12">
        <v>5282</v>
      </c>
      <c r="E16" s="12">
        <v>1370</v>
      </c>
      <c r="F16" s="13">
        <f t="shared" si="0"/>
        <v>-74.06285497917456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201178</v>
      </c>
      <c r="C18" s="12">
        <v>201591</v>
      </c>
      <c r="D18" s="12">
        <v>621811</v>
      </c>
      <c r="E18" s="12">
        <v>695969</v>
      </c>
      <c r="F18" s="13">
        <f t="shared" si="0"/>
        <v>11.926131895383008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753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82863</v>
      </c>
      <c r="C22" s="12">
        <v>95293</v>
      </c>
      <c r="D22" s="12">
        <v>250881</v>
      </c>
      <c r="E22" s="12">
        <v>231725</v>
      </c>
      <c r="F22" s="13">
        <f t="shared" si="0"/>
        <v>-7.6354925243442153</v>
      </c>
      <c r="G22" s="1"/>
      <c r="H22" s="1"/>
      <c r="I22" s="1"/>
    </row>
    <row r="23" spans="1:9" x14ac:dyDescent="0.25">
      <c r="A23" s="8" t="s">
        <v>57</v>
      </c>
      <c r="B23" s="9">
        <v>37339</v>
      </c>
      <c r="C23" s="9">
        <v>42917</v>
      </c>
      <c r="D23" s="9">
        <v>114267</v>
      </c>
      <c r="E23" s="9">
        <v>126172</v>
      </c>
      <c r="F23" s="10">
        <f t="shared" si="0"/>
        <v>10.418581042645727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34567</v>
      </c>
      <c r="C25" s="9">
        <v>34167</v>
      </c>
      <c r="D25" s="9">
        <v>107388</v>
      </c>
      <c r="E25" s="9">
        <v>115214</v>
      </c>
      <c r="F25" s="10">
        <f t="shared" si="0"/>
        <v>7.2875926546727783</v>
      </c>
      <c r="G25" s="1"/>
      <c r="H25" s="1"/>
      <c r="I25" s="1"/>
    </row>
    <row r="26" spans="1:9" x14ac:dyDescent="0.25">
      <c r="A26" s="11" t="s">
        <v>60</v>
      </c>
      <c r="B26" s="12">
        <v>441</v>
      </c>
      <c r="C26" s="12">
        <v>325</v>
      </c>
      <c r="D26" s="12">
        <v>654</v>
      </c>
      <c r="E26" s="12">
        <v>960</v>
      </c>
      <c r="F26" s="13">
        <f t="shared" si="0"/>
        <v>46.788990825688074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440810</v>
      </c>
      <c r="C28" s="12">
        <v>427246</v>
      </c>
      <c r="D28" s="12">
        <v>1452498</v>
      </c>
      <c r="E28" s="12">
        <v>1503187</v>
      </c>
      <c r="F28" s="13">
        <f t="shared" si="0"/>
        <v>3.4897810530548128</v>
      </c>
      <c r="G28" s="1"/>
      <c r="H28" s="1"/>
      <c r="I28" s="1"/>
    </row>
    <row r="29" spans="1:9" x14ac:dyDescent="0.25">
      <c r="A29" s="8" t="s">
        <v>63</v>
      </c>
      <c r="B29" s="9">
        <v>14412</v>
      </c>
      <c r="C29" s="9">
        <v>16444</v>
      </c>
      <c r="D29" s="9">
        <v>24870</v>
      </c>
      <c r="E29" s="9">
        <v>26089</v>
      </c>
      <c r="F29" s="10">
        <f t="shared" si="0"/>
        <v>4.9014877362283897</v>
      </c>
      <c r="G29" s="1"/>
      <c r="H29" s="1"/>
      <c r="I29" s="1"/>
    </row>
    <row r="30" spans="1:9" x14ac:dyDescent="0.25">
      <c r="A30" s="11" t="s">
        <v>64</v>
      </c>
      <c r="B30" s="12">
        <v>2124</v>
      </c>
      <c r="C30" s="12">
        <v>2930</v>
      </c>
      <c r="D30" s="12">
        <v>3598</v>
      </c>
      <c r="E30" s="12">
        <v>3492</v>
      </c>
      <c r="F30" s="13">
        <f t="shared" si="0"/>
        <v>-2.9460811561978915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203</v>
      </c>
      <c r="D31" s="9">
        <v>207</v>
      </c>
      <c r="E31" s="9">
        <v>203</v>
      </c>
      <c r="F31" s="10">
        <f t="shared" si="0"/>
        <v>-1.9323671497584485</v>
      </c>
      <c r="G31" s="1"/>
      <c r="H31" s="1"/>
      <c r="I31" s="1"/>
    </row>
    <row r="32" spans="1:9" x14ac:dyDescent="0.25">
      <c r="A32" s="11" t="s">
        <v>66</v>
      </c>
      <c r="B32" s="12">
        <v>39307</v>
      </c>
      <c r="C32" s="12">
        <v>46294</v>
      </c>
      <c r="D32" s="12">
        <v>65233</v>
      </c>
      <c r="E32" s="12">
        <v>85334</v>
      </c>
      <c r="F32" s="13">
        <f t="shared" si="0"/>
        <v>30.814158478070908</v>
      </c>
      <c r="G32" s="1"/>
      <c r="H32" s="1"/>
      <c r="I32" s="1"/>
    </row>
    <row r="33" spans="1:9" x14ac:dyDescent="0.25">
      <c r="A33" s="8" t="s">
        <v>67</v>
      </c>
      <c r="B33" s="9">
        <v>12814</v>
      </c>
      <c r="C33" s="9">
        <v>11044</v>
      </c>
      <c r="D33" s="9">
        <v>16201</v>
      </c>
      <c r="E33" s="9">
        <v>14521</v>
      </c>
      <c r="F33" s="10">
        <f t="shared" si="0"/>
        <v>-10.36973026356398</v>
      </c>
      <c r="G33" s="1"/>
      <c r="H33" s="1"/>
      <c r="I33" s="1"/>
    </row>
    <row r="34" spans="1:9" x14ac:dyDescent="0.25">
      <c r="A34" s="11" t="s">
        <v>68</v>
      </c>
      <c r="B34" s="12">
        <v>866</v>
      </c>
      <c r="C34" s="12">
        <v>0</v>
      </c>
      <c r="D34" s="12">
        <v>866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1975857</v>
      </c>
      <c r="C35" s="15">
        <f t="shared" ref="C35:E35" si="1">SUM(C7:C34)</f>
        <v>2016764</v>
      </c>
      <c r="D35" s="15">
        <f t="shared" si="1"/>
        <v>5439204</v>
      </c>
      <c r="E35" s="15">
        <f t="shared" si="1"/>
        <v>5776232</v>
      </c>
      <c r="F35" s="16">
        <f t="shared" si="0"/>
        <v>6.1962743077847477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2900</v>
      </c>
      <c r="C38" s="41">
        <f>D7</f>
        <v>6022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1503187</v>
      </c>
      <c r="G38" s="42">
        <f>LOOKUP(E38,$A$38:$A$65,$C$38:$C$65)</f>
        <v>1452498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53696</v>
      </c>
      <c r="C39" s="41">
        <f t="shared" ref="C39:C65" si="5">D8</f>
        <v>55879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1340806</v>
      </c>
      <c r="G39" s="42">
        <f t="shared" ref="G39:G65" si="8">LOOKUP(E39,$A$38:$A$65,$C$38:$C$65)</f>
        <v>1255203</v>
      </c>
    </row>
    <row r="40" spans="1:9" x14ac:dyDescent="0.25">
      <c r="A40" s="42" t="str">
        <f t="shared" si="3"/>
        <v>ALMERIA</v>
      </c>
      <c r="B40" s="41">
        <f t="shared" si="4"/>
        <v>177873</v>
      </c>
      <c r="C40" s="41">
        <f t="shared" si="5"/>
        <v>188046</v>
      </c>
      <c r="D40" s="41">
        <f t="shared" si="6"/>
        <v>7</v>
      </c>
      <c r="E40" s="42" t="str">
        <f t="shared" si="2"/>
        <v>BALEARES</v>
      </c>
      <c r="F40" s="42">
        <f t="shared" si="7"/>
        <v>890608</v>
      </c>
      <c r="G40" s="42">
        <f t="shared" si="8"/>
        <v>839712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695969</v>
      </c>
      <c r="G41" s="42">
        <f t="shared" si="8"/>
        <v>621811</v>
      </c>
    </row>
    <row r="42" spans="1:9" x14ac:dyDescent="0.25">
      <c r="A42" s="42" t="str">
        <f t="shared" si="3"/>
        <v>BAHIA DE ALGECIRAS</v>
      </c>
      <c r="B42" s="41">
        <f t="shared" si="4"/>
        <v>1340806</v>
      </c>
      <c r="C42" s="41">
        <f t="shared" si="5"/>
        <v>1255203</v>
      </c>
      <c r="D42" s="41">
        <f t="shared" si="6"/>
        <v>2</v>
      </c>
      <c r="E42" s="42" t="str">
        <f t="shared" si="2"/>
        <v>BARCELONA</v>
      </c>
      <c r="F42" s="42">
        <f t="shared" si="7"/>
        <v>432727</v>
      </c>
      <c r="G42" s="42">
        <f t="shared" si="8"/>
        <v>361986</v>
      </c>
    </row>
    <row r="43" spans="1:9" x14ac:dyDescent="0.25">
      <c r="A43" s="42" t="str">
        <f t="shared" si="3"/>
        <v>BAHIA DE CADIZ</v>
      </c>
      <c r="B43" s="41">
        <f t="shared" si="4"/>
        <v>37541</v>
      </c>
      <c r="C43" s="41">
        <f t="shared" si="5"/>
        <v>37018</v>
      </c>
      <c r="D43" s="41">
        <f t="shared" si="6"/>
        <v>12</v>
      </c>
      <c r="E43" s="42" t="str">
        <f t="shared" si="2"/>
        <v>LAS PALMAS</v>
      </c>
      <c r="F43" s="42">
        <f t="shared" si="7"/>
        <v>231725</v>
      </c>
      <c r="G43" s="42">
        <f t="shared" si="8"/>
        <v>250881</v>
      </c>
    </row>
    <row r="44" spans="1:9" x14ac:dyDescent="0.25">
      <c r="A44" s="42" t="str">
        <f t="shared" si="3"/>
        <v>BALEARES</v>
      </c>
      <c r="B44" s="41">
        <f t="shared" si="4"/>
        <v>890608</v>
      </c>
      <c r="C44" s="41">
        <f t="shared" si="5"/>
        <v>839712</v>
      </c>
      <c r="D44" s="41">
        <f t="shared" si="6"/>
        <v>3</v>
      </c>
      <c r="E44" s="42" t="str">
        <f t="shared" si="2"/>
        <v>ALMERIA</v>
      </c>
      <c r="F44" s="42">
        <f t="shared" si="7"/>
        <v>177873</v>
      </c>
      <c r="G44" s="42">
        <f t="shared" si="8"/>
        <v>188046</v>
      </c>
    </row>
    <row r="45" spans="1:9" x14ac:dyDescent="0.25">
      <c r="A45" s="42" t="str">
        <f t="shared" si="3"/>
        <v>BARCELONA</v>
      </c>
      <c r="B45" s="41">
        <f t="shared" si="4"/>
        <v>432727</v>
      </c>
      <c r="C45" s="41">
        <f t="shared" si="5"/>
        <v>361986</v>
      </c>
      <c r="D45" s="41">
        <f t="shared" si="6"/>
        <v>5</v>
      </c>
      <c r="E45" s="42" t="str">
        <f t="shared" si="2"/>
        <v>MALAGA</v>
      </c>
      <c r="F45" s="42">
        <f t="shared" si="7"/>
        <v>126172</v>
      </c>
      <c r="G45" s="42">
        <f t="shared" si="8"/>
        <v>114267</v>
      </c>
    </row>
    <row r="46" spans="1:9" x14ac:dyDescent="0.25">
      <c r="A46" s="42" t="str">
        <f t="shared" si="3"/>
        <v>BILBAO</v>
      </c>
      <c r="B46" s="41">
        <f t="shared" si="4"/>
        <v>35092</v>
      </c>
      <c r="C46" s="41">
        <f t="shared" si="5"/>
        <v>31582</v>
      </c>
      <c r="D46" s="41">
        <f t="shared" si="6"/>
        <v>13</v>
      </c>
      <c r="E46" s="42" t="str">
        <f t="shared" si="2"/>
        <v>MELILLA</v>
      </c>
      <c r="F46" s="42">
        <f t="shared" si="7"/>
        <v>115214</v>
      </c>
      <c r="G46" s="42">
        <f t="shared" si="8"/>
        <v>107388</v>
      </c>
    </row>
    <row r="47" spans="1:9" x14ac:dyDescent="0.25">
      <c r="A47" s="42" t="str">
        <f t="shared" si="3"/>
        <v>CARTAGENA</v>
      </c>
      <c r="B47" s="41">
        <f t="shared" si="4"/>
        <v>1370</v>
      </c>
      <c r="C47" s="41">
        <f t="shared" si="5"/>
        <v>5282</v>
      </c>
      <c r="D47" s="41">
        <f t="shared" si="6"/>
        <v>18</v>
      </c>
      <c r="E47" s="42" t="str">
        <f t="shared" si="2"/>
        <v>VALENCIA</v>
      </c>
      <c r="F47" s="42">
        <f t="shared" si="7"/>
        <v>85334</v>
      </c>
      <c r="G47" s="42">
        <f t="shared" si="8"/>
        <v>65233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53696</v>
      </c>
      <c r="G48" s="42">
        <f t="shared" si="8"/>
        <v>55879</v>
      </c>
    </row>
    <row r="49" spans="1:7" x14ac:dyDescent="0.25">
      <c r="A49" s="42" t="str">
        <f t="shared" si="3"/>
        <v>CEUTA</v>
      </c>
      <c r="B49" s="41">
        <f t="shared" si="4"/>
        <v>695969</v>
      </c>
      <c r="C49" s="41">
        <f t="shared" si="5"/>
        <v>621811</v>
      </c>
      <c r="D49" s="41">
        <f t="shared" si="6"/>
        <v>4</v>
      </c>
      <c r="E49" s="42" t="str">
        <f t="shared" si="2"/>
        <v>BAHIA DE CADIZ</v>
      </c>
      <c r="F49" s="42">
        <f t="shared" si="7"/>
        <v>37541</v>
      </c>
      <c r="G49" s="42">
        <f t="shared" si="8"/>
        <v>37018</v>
      </c>
    </row>
    <row r="50" spans="1:7" x14ac:dyDescent="0.25">
      <c r="A50" s="42" t="str">
        <f t="shared" si="3"/>
        <v>FERROL-SAN CIBRAO</v>
      </c>
      <c r="B50" s="41">
        <f t="shared" si="4"/>
        <v>753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35092</v>
      </c>
      <c r="G50" s="42">
        <f t="shared" si="8"/>
        <v>31582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26089</v>
      </c>
      <c r="G51" s="42">
        <f t="shared" si="8"/>
        <v>24870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14521</v>
      </c>
      <c r="G52" s="42">
        <f t="shared" si="8"/>
        <v>16201</v>
      </c>
    </row>
    <row r="53" spans="1:7" x14ac:dyDescent="0.25">
      <c r="A53" s="42" t="str">
        <f t="shared" si="3"/>
        <v>LAS PALMAS</v>
      </c>
      <c r="B53" s="41">
        <f t="shared" si="4"/>
        <v>231725</v>
      </c>
      <c r="C53" s="41">
        <f t="shared" si="5"/>
        <v>250881</v>
      </c>
      <c r="D53" s="41">
        <f t="shared" si="6"/>
        <v>6</v>
      </c>
      <c r="E53" s="42" t="str">
        <f t="shared" si="2"/>
        <v>SEVILLA</v>
      </c>
      <c r="F53" s="42">
        <f t="shared" si="7"/>
        <v>3492</v>
      </c>
      <c r="G53" s="42">
        <f t="shared" si="8"/>
        <v>3598</v>
      </c>
    </row>
    <row r="54" spans="1:7" x14ac:dyDescent="0.25">
      <c r="A54" s="42" t="str">
        <f t="shared" si="3"/>
        <v>MALAGA</v>
      </c>
      <c r="B54" s="41">
        <f t="shared" si="4"/>
        <v>126172</v>
      </c>
      <c r="C54" s="41">
        <f t="shared" si="5"/>
        <v>114267</v>
      </c>
      <c r="D54" s="41">
        <f t="shared" si="6"/>
        <v>8</v>
      </c>
      <c r="E54" s="42" t="str">
        <f t="shared" si="2"/>
        <v>A CORUÑA</v>
      </c>
      <c r="F54" s="42">
        <f t="shared" si="7"/>
        <v>2900</v>
      </c>
      <c r="G54" s="42">
        <f t="shared" si="8"/>
        <v>6022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1370</v>
      </c>
      <c r="G55" s="42">
        <f t="shared" si="8"/>
        <v>5282</v>
      </c>
    </row>
    <row r="56" spans="1:7" x14ac:dyDescent="0.25">
      <c r="A56" s="42" t="str">
        <f t="shared" si="3"/>
        <v>MELILLA</v>
      </c>
      <c r="B56" s="41">
        <f t="shared" si="4"/>
        <v>115214</v>
      </c>
      <c r="C56" s="41">
        <f t="shared" si="5"/>
        <v>107388</v>
      </c>
      <c r="D56" s="41">
        <f t="shared" si="6"/>
        <v>9</v>
      </c>
      <c r="E56" s="42" t="str">
        <f t="shared" si="2"/>
        <v>MOTRIL</v>
      </c>
      <c r="F56" s="42">
        <f t="shared" si="9"/>
        <v>960</v>
      </c>
      <c r="G56" s="42">
        <f t="shared" si="8"/>
        <v>654</v>
      </c>
    </row>
    <row r="57" spans="1:7" x14ac:dyDescent="0.25">
      <c r="A57" s="42" t="str">
        <f t="shared" si="3"/>
        <v>MOTRIL</v>
      </c>
      <c r="B57" s="41">
        <f t="shared" si="4"/>
        <v>960</v>
      </c>
      <c r="C57" s="41">
        <f t="shared" si="5"/>
        <v>654</v>
      </c>
      <c r="D57" s="41">
        <f t="shared" si="6"/>
        <v>19</v>
      </c>
      <c r="E57" s="42" t="str">
        <f t="shared" si="2"/>
        <v>FERROL-SAN CIBRAO</v>
      </c>
      <c r="F57" s="42">
        <f t="shared" si="9"/>
        <v>753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203</v>
      </c>
      <c r="G58" s="42">
        <f t="shared" si="8"/>
        <v>207</v>
      </c>
    </row>
    <row r="59" spans="1:7" x14ac:dyDescent="0.25">
      <c r="A59" s="42" t="str">
        <f t="shared" si="3"/>
        <v>SANTA CRUZ DE TENERIFE</v>
      </c>
      <c r="B59" s="41">
        <f t="shared" si="4"/>
        <v>1503187</v>
      </c>
      <c r="C59" s="41">
        <f t="shared" si="5"/>
        <v>1452498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26089</v>
      </c>
      <c r="C60" s="41">
        <f t="shared" si="5"/>
        <v>24870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3492</v>
      </c>
      <c r="C61" s="41">
        <f t="shared" si="5"/>
        <v>3598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203</v>
      </c>
      <c r="C62" s="41">
        <f t="shared" si="5"/>
        <v>207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85334</v>
      </c>
      <c r="C63" s="41">
        <f t="shared" si="5"/>
        <v>65233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14521</v>
      </c>
      <c r="C64" s="41">
        <f t="shared" si="5"/>
        <v>16201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866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2991</v>
      </c>
      <c r="C7" s="9">
        <v>1508</v>
      </c>
      <c r="D7" s="9">
        <v>6022</v>
      </c>
      <c r="E7" s="9">
        <v>2460</v>
      </c>
      <c r="F7" s="10">
        <f>((E7*100)/D7)-100</f>
        <v>-59.14978412487546</v>
      </c>
      <c r="G7" s="1"/>
      <c r="H7" s="1"/>
      <c r="I7" s="1"/>
    </row>
    <row r="8" spans="1:12" x14ac:dyDescent="0.25">
      <c r="A8" s="11" t="s">
        <v>42</v>
      </c>
      <c r="B8" s="12">
        <v>3247</v>
      </c>
      <c r="C8" s="12">
        <v>2617</v>
      </c>
      <c r="D8" s="12">
        <v>11212</v>
      </c>
      <c r="E8" s="12">
        <v>3261</v>
      </c>
      <c r="F8" s="13">
        <f t="shared" ref="F8:F35" si="0">((E8*100)/D8)-100</f>
        <v>-70.915090973956467</v>
      </c>
      <c r="G8" s="1"/>
      <c r="H8" s="1"/>
      <c r="I8" s="1"/>
    </row>
    <row r="9" spans="1:12" x14ac:dyDescent="0.25">
      <c r="A9" s="8" t="s">
        <v>43</v>
      </c>
      <c r="B9" s="9">
        <v>1929</v>
      </c>
      <c r="C9" s="9">
        <v>4784</v>
      </c>
      <c r="D9" s="9">
        <v>3766</v>
      </c>
      <c r="E9" s="9">
        <v>5290</v>
      </c>
      <c r="F9" s="10">
        <f t="shared" si="0"/>
        <v>40.467339352097724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19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23082</v>
      </c>
      <c r="C12" s="12">
        <v>19845</v>
      </c>
      <c r="D12" s="12">
        <v>30585</v>
      </c>
      <c r="E12" s="12">
        <v>29949</v>
      </c>
      <c r="F12" s="13">
        <f t="shared" si="0"/>
        <v>-2.0794507111329068</v>
      </c>
      <c r="G12" s="1"/>
      <c r="H12" s="1"/>
      <c r="I12" s="1"/>
    </row>
    <row r="13" spans="1:12" x14ac:dyDescent="0.25">
      <c r="A13" s="8" t="s">
        <v>47</v>
      </c>
      <c r="B13" s="9">
        <v>61298</v>
      </c>
      <c r="C13" s="9">
        <v>95338</v>
      </c>
      <c r="D13" s="9">
        <v>91440</v>
      </c>
      <c r="E13" s="9">
        <v>116161</v>
      </c>
      <c r="F13" s="10">
        <f t="shared" si="0"/>
        <v>27.03521434820648</v>
      </c>
      <c r="G13" s="1"/>
      <c r="H13" s="1"/>
      <c r="I13" s="1"/>
    </row>
    <row r="14" spans="1:12" x14ac:dyDescent="0.25">
      <c r="A14" s="11" t="s">
        <v>48</v>
      </c>
      <c r="B14" s="12">
        <v>76619</v>
      </c>
      <c r="C14" s="12">
        <v>116288</v>
      </c>
      <c r="D14" s="12">
        <v>121312</v>
      </c>
      <c r="E14" s="12">
        <v>177787</v>
      </c>
      <c r="F14" s="13">
        <f t="shared" si="0"/>
        <v>46.553514903719332</v>
      </c>
      <c r="G14" s="1"/>
      <c r="H14" s="1"/>
      <c r="I14" s="1"/>
    </row>
    <row r="15" spans="1:12" x14ac:dyDescent="0.25">
      <c r="A15" s="8" t="s">
        <v>49</v>
      </c>
      <c r="B15" s="9">
        <v>309</v>
      </c>
      <c r="C15" s="9">
        <v>4010</v>
      </c>
      <c r="D15" s="9">
        <v>1131</v>
      </c>
      <c r="E15" s="9">
        <v>5190</v>
      </c>
      <c r="F15" s="10">
        <f t="shared" si="0"/>
        <v>358.88594164456231</v>
      </c>
      <c r="G15" s="1"/>
      <c r="H15" s="1"/>
      <c r="I15" s="1"/>
    </row>
    <row r="16" spans="1:12" x14ac:dyDescent="0.25">
      <c r="A16" s="11" t="s">
        <v>50</v>
      </c>
      <c r="B16" s="12">
        <v>4159</v>
      </c>
      <c r="C16" s="12">
        <v>642</v>
      </c>
      <c r="D16" s="12">
        <v>5282</v>
      </c>
      <c r="E16" s="12">
        <v>1370</v>
      </c>
      <c r="F16" s="13">
        <f t="shared" si="0"/>
        <v>-74.06285497917456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1242</v>
      </c>
      <c r="C18" s="12">
        <v>2684</v>
      </c>
      <c r="D18" s="12">
        <v>1242</v>
      </c>
      <c r="E18" s="12">
        <v>2684</v>
      </c>
      <c r="F18" s="13">
        <f t="shared" si="0"/>
        <v>116.10305958132045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753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41839</v>
      </c>
      <c r="C22" s="12">
        <v>34725</v>
      </c>
      <c r="D22" s="12">
        <v>159489</v>
      </c>
      <c r="E22" s="12">
        <v>150286</v>
      </c>
      <c r="F22" s="13">
        <f t="shared" si="0"/>
        <v>-5.7703039081065128</v>
      </c>
      <c r="G22" s="1"/>
      <c r="H22" s="1"/>
      <c r="I22" s="1"/>
    </row>
    <row r="23" spans="1:9" x14ac:dyDescent="0.25">
      <c r="A23" s="8" t="s">
        <v>57</v>
      </c>
      <c r="B23" s="9">
        <v>15891</v>
      </c>
      <c r="C23" s="9">
        <v>23442</v>
      </c>
      <c r="D23" s="9">
        <v>43163</v>
      </c>
      <c r="E23" s="9">
        <v>58932</v>
      </c>
      <c r="F23" s="10">
        <f t="shared" si="0"/>
        <v>36.533605171095616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214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12">
        <v>441</v>
      </c>
      <c r="C26" s="12">
        <v>325</v>
      </c>
      <c r="D26" s="12">
        <v>654</v>
      </c>
      <c r="E26" s="12">
        <v>960</v>
      </c>
      <c r="F26" s="13">
        <f t="shared" si="0"/>
        <v>46.788990825688074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49115</v>
      </c>
      <c r="C28" s="12">
        <v>32268</v>
      </c>
      <c r="D28" s="12">
        <v>196040</v>
      </c>
      <c r="E28" s="12">
        <v>195004</v>
      </c>
      <c r="F28" s="13">
        <f t="shared" si="0"/>
        <v>-0.52846357886146222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1347</v>
      </c>
      <c r="E29" s="9">
        <v>502</v>
      </c>
      <c r="F29" s="10">
        <f t="shared" si="0"/>
        <v>-62.731997030438009</v>
      </c>
      <c r="G29" s="1"/>
      <c r="H29" s="1"/>
      <c r="I29" s="1"/>
    </row>
    <row r="30" spans="1:9" x14ac:dyDescent="0.25">
      <c r="A30" s="11" t="s">
        <v>64</v>
      </c>
      <c r="B30" s="12">
        <v>2124</v>
      </c>
      <c r="C30" s="12">
        <v>2930</v>
      </c>
      <c r="D30" s="12">
        <v>3598</v>
      </c>
      <c r="E30" s="12">
        <v>3492</v>
      </c>
      <c r="F30" s="13">
        <f t="shared" si="0"/>
        <v>-2.9460811561978915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203</v>
      </c>
      <c r="D31" s="9">
        <v>207</v>
      </c>
      <c r="E31" s="9">
        <v>203</v>
      </c>
      <c r="F31" s="10">
        <f t="shared" si="0"/>
        <v>-1.9323671497584485</v>
      </c>
      <c r="G31" s="1"/>
      <c r="H31" s="1"/>
      <c r="I31" s="1"/>
    </row>
    <row r="32" spans="1:9" x14ac:dyDescent="0.25">
      <c r="A32" s="11" t="s">
        <v>66</v>
      </c>
      <c r="B32" s="12">
        <v>14707</v>
      </c>
      <c r="C32" s="12">
        <v>19804</v>
      </c>
      <c r="D32" s="12">
        <v>17109</v>
      </c>
      <c r="E32" s="12">
        <v>27625</v>
      </c>
      <c r="F32" s="13">
        <f t="shared" si="0"/>
        <v>61.464726167514186</v>
      </c>
      <c r="G32" s="1"/>
      <c r="H32" s="1"/>
      <c r="I32" s="1"/>
    </row>
    <row r="33" spans="1:9" x14ac:dyDescent="0.25">
      <c r="A33" s="8" t="s">
        <v>67</v>
      </c>
      <c r="B33" s="9">
        <v>12814</v>
      </c>
      <c r="C33" s="9">
        <v>11044</v>
      </c>
      <c r="D33" s="9">
        <v>16201</v>
      </c>
      <c r="E33" s="9">
        <v>14521</v>
      </c>
      <c r="F33" s="10">
        <f t="shared" si="0"/>
        <v>-10.36973026356398</v>
      </c>
      <c r="G33" s="1"/>
      <c r="H33" s="1"/>
      <c r="I33" s="1"/>
    </row>
    <row r="34" spans="1:9" x14ac:dyDescent="0.25">
      <c r="A34" s="11" t="s">
        <v>68</v>
      </c>
      <c r="B34" s="12">
        <v>866</v>
      </c>
      <c r="C34" s="12">
        <v>0</v>
      </c>
      <c r="D34" s="12">
        <v>866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312692</v>
      </c>
      <c r="C35" s="15">
        <f t="shared" ref="C35:E35" si="1">SUM(C7:C34)</f>
        <v>372457</v>
      </c>
      <c r="D35" s="15">
        <f t="shared" si="1"/>
        <v>710958</v>
      </c>
      <c r="E35" s="15">
        <f t="shared" si="1"/>
        <v>796513</v>
      </c>
      <c r="F35" s="16">
        <f t="shared" si="0"/>
        <v>12.033762894573243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2460</v>
      </c>
      <c r="C38" s="41">
        <f>D7</f>
        <v>6022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195004</v>
      </c>
      <c r="G38" s="42">
        <f>LOOKUP(E38,$A$38:$A$65,$C$38:$C$65)</f>
        <v>196040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3261</v>
      </c>
      <c r="C39" s="41">
        <f t="shared" ref="C39:C65" si="5">D8</f>
        <v>11212</v>
      </c>
      <c r="D39" s="41">
        <f t="shared" ref="D39:D65" si="6">_xlfn.RANK.EQ(B39,$B$38:$B$65)+COUNTIF($B$38:$B$65,B39)-1</f>
        <v>12</v>
      </c>
      <c r="E39" s="42" t="str">
        <f t="shared" si="2"/>
        <v>BARCELONA</v>
      </c>
      <c r="F39" s="42">
        <f t="shared" ref="F39:F54" si="7">LOOKUP(E39,$A$38:$A$65,$B$38:$B$65)</f>
        <v>177787</v>
      </c>
      <c r="G39" s="42">
        <f t="shared" ref="G39:G65" si="8">LOOKUP(E39,$A$38:$A$65,$C$38:$C$65)</f>
        <v>121312</v>
      </c>
    </row>
    <row r="40" spans="1:9" x14ac:dyDescent="0.25">
      <c r="A40" s="42" t="str">
        <f t="shared" si="3"/>
        <v>ALMERIA</v>
      </c>
      <c r="B40" s="41">
        <f t="shared" si="4"/>
        <v>5290</v>
      </c>
      <c r="C40" s="41">
        <f t="shared" si="5"/>
        <v>3766</v>
      </c>
      <c r="D40" s="41">
        <f t="shared" si="6"/>
        <v>9</v>
      </c>
      <c r="E40" s="42" t="str">
        <f t="shared" si="2"/>
        <v>LAS PALMAS</v>
      </c>
      <c r="F40" s="42">
        <f t="shared" si="7"/>
        <v>150286</v>
      </c>
      <c r="G40" s="42">
        <f t="shared" si="8"/>
        <v>159489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116161</v>
      </c>
      <c r="G41" s="42">
        <f t="shared" si="8"/>
        <v>91440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20</v>
      </c>
      <c r="E42" s="42" t="str">
        <f t="shared" si="2"/>
        <v>MALAGA</v>
      </c>
      <c r="F42" s="42">
        <f t="shared" si="7"/>
        <v>58932</v>
      </c>
      <c r="G42" s="42">
        <f t="shared" si="8"/>
        <v>43163</v>
      </c>
    </row>
    <row r="43" spans="1:9" x14ac:dyDescent="0.25">
      <c r="A43" s="42" t="str">
        <f t="shared" si="3"/>
        <v>BAHIA DE CADIZ</v>
      </c>
      <c r="B43" s="41">
        <f t="shared" si="4"/>
        <v>29949</v>
      </c>
      <c r="C43" s="41">
        <f t="shared" si="5"/>
        <v>30585</v>
      </c>
      <c r="D43" s="41">
        <f t="shared" si="6"/>
        <v>6</v>
      </c>
      <c r="E43" s="42" t="str">
        <f t="shared" si="2"/>
        <v>BAHIA DE CADIZ</v>
      </c>
      <c r="F43" s="42">
        <f t="shared" si="7"/>
        <v>29949</v>
      </c>
      <c r="G43" s="42">
        <f t="shared" si="8"/>
        <v>30585</v>
      </c>
    </row>
    <row r="44" spans="1:9" x14ac:dyDescent="0.25">
      <c r="A44" s="42" t="str">
        <f t="shared" si="3"/>
        <v>BALEARES</v>
      </c>
      <c r="B44" s="41">
        <f t="shared" si="4"/>
        <v>116161</v>
      </c>
      <c r="C44" s="41">
        <f t="shared" si="5"/>
        <v>91440</v>
      </c>
      <c r="D44" s="41">
        <f t="shared" si="6"/>
        <v>4</v>
      </c>
      <c r="E44" s="42" t="str">
        <f t="shared" si="2"/>
        <v>VALENCIA</v>
      </c>
      <c r="F44" s="42">
        <f t="shared" si="7"/>
        <v>27625</v>
      </c>
      <c r="G44" s="42">
        <f t="shared" si="8"/>
        <v>17109</v>
      </c>
    </row>
    <row r="45" spans="1:9" x14ac:dyDescent="0.25">
      <c r="A45" s="42" t="str">
        <f t="shared" si="3"/>
        <v>BARCELONA</v>
      </c>
      <c r="B45" s="41">
        <f t="shared" si="4"/>
        <v>177787</v>
      </c>
      <c r="C45" s="41">
        <f t="shared" si="5"/>
        <v>121312</v>
      </c>
      <c r="D45" s="41">
        <f t="shared" si="6"/>
        <v>2</v>
      </c>
      <c r="E45" s="42" t="str">
        <f t="shared" si="2"/>
        <v>VIGO</v>
      </c>
      <c r="F45" s="42">
        <f t="shared" si="7"/>
        <v>14521</v>
      </c>
      <c r="G45" s="42">
        <f t="shared" si="8"/>
        <v>16201</v>
      </c>
    </row>
    <row r="46" spans="1:9" x14ac:dyDescent="0.25">
      <c r="A46" s="42" t="str">
        <f t="shared" si="3"/>
        <v>BILBAO</v>
      </c>
      <c r="B46" s="41">
        <f t="shared" si="4"/>
        <v>5190</v>
      </c>
      <c r="C46" s="41">
        <f t="shared" si="5"/>
        <v>1131</v>
      </c>
      <c r="D46" s="41">
        <f t="shared" si="6"/>
        <v>10</v>
      </c>
      <c r="E46" s="42" t="str">
        <f t="shared" si="2"/>
        <v>ALMERIA</v>
      </c>
      <c r="F46" s="42">
        <f t="shared" si="7"/>
        <v>5290</v>
      </c>
      <c r="G46" s="42">
        <f t="shared" si="8"/>
        <v>3766</v>
      </c>
    </row>
    <row r="47" spans="1:9" x14ac:dyDescent="0.25">
      <c r="A47" s="42" t="str">
        <f t="shared" si="3"/>
        <v>CARTAGENA</v>
      </c>
      <c r="B47" s="41">
        <f t="shared" si="4"/>
        <v>1370</v>
      </c>
      <c r="C47" s="41">
        <f t="shared" si="5"/>
        <v>5282</v>
      </c>
      <c r="D47" s="41">
        <f t="shared" si="6"/>
        <v>15</v>
      </c>
      <c r="E47" s="42" t="str">
        <f t="shared" si="2"/>
        <v>BILBAO</v>
      </c>
      <c r="F47" s="42">
        <f t="shared" si="7"/>
        <v>5190</v>
      </c>
      <c r="G47" s="42">
        <f t="shared" si="8"/>
        <v>1131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SEVILLA</v>
      </c>
      <c r="F48" s="42">
        <f t="shared" si="7"/>
        <v>3492</v>
      </c>
      <c r="G48" s="42">
        <f t="shared" si="8"/>
        <v>3598</v>
      </c>
    </row>
    <row r="49" spans="1:7" x14ac:dyDescent="0.25">
      <c r="A49" s="42" t="str">
        <f t="shared" si="3"/>
        <v>CEUTA</v>
      </c>
      <c r="B49" s="41">
        <f t="shared" si="4"/>
        <v>2684</v>
      </c>
      <c r="C49" s="41">
        <f t="shared" si="5"/>
        <v>1242</v>
      </c>
      <c r="D49" s="41">
        <f t="shared" si="6"/>
        <v>13</v>
      </c>
      <c r="E49" s="42" t="str">
        <f t="shared" si="2"/>
        <v>ALICANTE</v>
      </c>
      <c r="F49" s="42">
        <f t="shared" si="7"/>
        <v>3261</v>
      </c>
      <c r="G49" s="42">
        <f t="shared" si="8"/>
        <v>11212</v>
      </c>
    </row>
    <row r="50" spans="1:7" x14ac:dyDescent="0.25">
      <c r="A50" s="42" t="str">
        <f t="shared" si="3"/>
        <v>FERROL-SAN CIBRAO</v>
      </c>
      <c r="B50" s="41">
        <f t="shared" si="4"/>
        <v>753</v>
      </c>
      <c r="C50" s="41">
        <f t="shared" si="5"/>
        <v>0</v>
      </c>
      <c r="D50" s="41">
        <f t="shared" si="6"/>
        <v>17</v>
      </c>
      <c r="E50" s="42" t="str">
        <f t="shared" si="2"/>
        <v>CEUTA</v>
      </c>
      <c r="F50" s="42">
        <f t="shared" si="7"/>
        <v>2684</v>
      </c>
      <c r="G50" s="42">
        <f t="shared" si="8"/>
        <v>1242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 CORUÑA</v>
      </c>
      <c r="F51" s="42">
        <f t="shared" si="7"/>
        <v>2460</v>
      </c>
      <c r="G51" s="42">
        <f t="shared" si="8"/>
        <v>6022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1370</v>
      </c>
      <c r="G52" s="42">
        <f t="shared" si="8"/>
        <v>5282</v>
      </c>
    </row>
    <row r="53" spans="1:7" x14ac:dyDescent="0.25">
      <c r="A53" s="42" t="str">
        <f t="shared" si="3"/>
        <v>LAS PALMAS</v>
      </c>
      <c r="B53" s="41">
        <f t="shared" si="4"/>
        <v>150286</v>
      </c>
      <c r="C53" s="41">
        <f t="shared" si="5"/>
        <v>159489</v>
      </c>
      <c r="D53" s="41">
        <f t="shared" si="6"/>
        <v>3</v>
      </c>
      <c r="E53" s="42" t="str">
        <f t="shared" si="2"/>
        <v>MOTRIL</v>
      </c>
      <c r="F53" s="42">
        <f t="shared" si="7"/>
        <v>960</v>
      </c>
      <c r="G53" s="42">
        <f t="shared" si="8"/>
        <v>654</v>
      </c>
    </row>
    <row r="54" spans="1:7" x14ac:dyDescent="0.25">
      <c r="A54" s="42" t="str">
        <f t="shared" si="3"/>
        <v>MALAGA</v>
      </c>
      <c r="B54" s="41">
        <f t="shared" si="4"/>
        <v>58932</v>
      </c>
      <c r="C54" s="41">
        <f t="shared" si="5"/>
        <v>43163</v>
      </c>
      <c r="D54" s="41">
        <f t="shared" si="6"/>
        <v>5</v>
      </c>
      <c r="E54" s="42" t="str">
        <f t="shared" si="2"/>
        <v>FERROL-SAN CIBRAO</v>
      </c>
      <c r="F54" s="42">
        <f t="shared" si="7"/>
        <v>753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502</v>
      </c>
      <c r="G55" s="42">
        <f t="shared" si="8"/>
        <v>1347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214</v>
      </c>
      <c r="D56" s="41">
        <f t="shared" si="6"/>
        <v>28</v>
      </c>
      <c r="E56" s="42" t="str">
        <f t="shared" si="2"/>
        <v>TARRAGONA</v>
      </c>
      <c r="F56" s="42">
        <f t="shared" si="9"/>
        <v>203</v>
      </c>
      <c r="G56" s="42">
        <f t="shared" si="8"/>
        <v>207</v>
      </c>
    </row>
    <row r="57" spans="1:7" x14ac:dyDescent="0.25">
      <c r="A57" s="42" t="str">
        <f t="shared" si="3"/>
        <v>MOTRIL</v>
      </c>
      <c r="B57" s="41">
        <f t="shared" si="4"/>
        <v>960</v>
      </c>
      <c r="C57" s="41">
        <f t="shared" si="5"/>
        <v>654</v>
      </c>
      <c r="D57" s="41">
        <f t="shared" si="6"/>
        <v>16</v>
      </c>
      <c r="E57" s="42" t="str">
        <f t="shared" si="2"/>
        <v>BAHIA DE ALGECIRAS</v>
      </c>
      <c r="F57" s="42">
        <f t="shared" si="9"/>
        <v>83</v>
      </c>
      <c r="G57" s="42">
        <f t="shared" si="8"/>
        <v>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195004</v>
      </c>
      <c r="C59" s="41">
        <f t="shared" si="5"/>
        <v>196040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502</v>
      </c>
      <c r="C60" s="41">
        <f t="shared" si="5"/>
        <v>1347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3492</v>
      </c>
      <c r="C61" s="41">
        <f t="shared" si="5"/>
        <v>3598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203</v>
      </c>
      <c r="C62" s="41">
        <f t="shared" si="5"/>
        <v>207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27625</v>
      </c>
      <c r="C63" s="41">
        <f t="shared" si="5"/>
        <v>17109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14521</v>
      </c>
      <c r="C64" s="41">
        <f t="shared" si="5"/>
        <v>16201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866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2565</v>
      </c>
      <c r="C8" s="12">
        <v>2135</v>
      </c>
      <c r="D8" s="12">
        <v>8803</v>
      </c>
      <c r="E8" s="12">
        <v>10196</v>
      </c>
      <c r="F8" s="13">
        <f t="shared" ref="F8:F35" si="0">((E8*100)/D8)-100</f>
        <v>15.824150857662161</v>
      </c>
      <c r="G8" s="1"/>
      <c r="H8" s="1"/>
      <c r="I8" s="1"/>
    </row>
    <row r="9" spans="1:12" x14ac:dyDescent="0.25">
      <c r="A9" s="8" t="s">
        <v>43</v>
      </c>
      <c r="B9" s="9">
        <v>10764</v>
      </c>
      <c r="C9" s="9">
        <v>9129</v>
      </c>
      <c r="D9" s="9">
        <v>39508</v>
      </c>
      <c r="E9" s="9">
        <v>36375</v>
      </c>
      <c r="F9" s="10">
        <f t="shared" si="0"/>
        <v>-7.9300394856737881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69272</v>
      </c>
      <c r="C11" s="9">
        <v>78078</v>
      </c>
      <c r="D11" s="9">
        <v>239233</v>
      </c>
      <c r="E11" s="9">
        <v>290595</v>
      </c>
      <c r="F11" s="10">
        <f t="shared" si="0"/>
        <v>21.469446104843399</v>
      </c>
      <c r="G11" s="1"/>
      <c r="H11" s="1"/>
      <c r="I11" s="1"/>
    </row>
    <row r="12" spans="1:12" x14ac:dyDescent="0.25">
      <c r="A12" s="11" t="s">
        <v>46</v>
      </c>
      <c r="B12" s="12">
        <v>1159</v>
      </c>
      <c r="C12" s="12">
        <v>1195</v>
      </c>
      <c r="D12" s="12">
        <v>4059</v>
      </c>
      <c r="E12" s="12">
        <v>4266</v>
      </c>
      <c r="F12" s="13">
        <f t="shared" si="0"/>
        <v>5.0997782705099723</v>
      </c>
      <c r="G12" s="1"/>
      <c r="H12" s="1"/>
      <c r="I12" s="1"/>
    </row>
    <row r="13" spans="1:12" x14ac:dyDescent="0.25">
      <c r="A13" s="8" t="s">
        <v>47</v>
      </c>
      <c r="B13" s="9">
        <v>46044</v>
      </c>
      <c r="C13" s="9">
        <v>44490</v>
      </c>
      <c r="D13" s="9">
        <v>109913</v>
      </c>
      <c r="E13" s="9">
        <v>118519</v>
      </c>
      <c r="F13" s="10">
        <f t="shared" si="0"/>
        <v>7.8298290466095892</v>
      </c>
      <c r="G13" s="1"/>
      <c r="H13" s="1"/>
      <c r="I13" s="1"/>
    </row>
    <row r="14" spans="1:12" x14ac:dyDescent="0.25">
      <c r="A14" s="11" t="s">
        <v>48</v>
      </c>
      <c r="B14" s="12">
        <v>18992</v>
      </c>
      <c r="C14" s="12">
        <v>19072</v>
      </c>
      <c r="D14" s="12">
        <v>41635</v>
      </c>
      <c r="E14" s="12">
        <v>47068</v>
      </c>
      <c r="F14" s="13">
        <f t="shared" si="0"/>
        <v>13.049117329170173</v>
      </c>
      <c r="G14" s="1"/>
      <c r="H14" s="1"/>
      <c r="I14" s="1"/>
    </row>
    <row r="15" spans="1:12" x14ac:dyDescent="0.25">
      <c r="A15" s="8" t="s">
        <v>49</v>
      </c>
      <c r="B15" s="9">
        <v>3900</v>
      </c>
      <c r="C15" s="9">
        <v>2559</v>
      </c>
      <c r="D15" s="9">
        <v>7714</v>
      </c>
      <c r="E15" s="9">
        <v>8552</v>
      </c>
      <c r="F15" s="10">
        <f t="shared" si="0"/>
        <v>10.863365309826293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33833</v>
      </c>
      <c r="C18" s="12">
        <v>37549</v>
      </c>
      <c r="D18" s="12">
        <v>106323</v>
      </c>
      <c r="E18" s="12">
        <v>139784</v>
      </c>
      <c r="F18" s="13">
        <f t="shared" si="0"/>
        <v>31.471083396819125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10823</v>
      </c>
      <c r="C22" s="12">
        <v>14395</v>
      </c>
      <c r="D22" s="12">
        <v>26036</v>
      </c>
      <c r="E22" s="12">
        <v>32654</v>
      </c>
      <c r="F22" s="13">
        <f t="shared" si="0"/>
        <v>25.418651098479032</v>
      </c>
      <c r="G22" s="1"/>
      <c r="H22" s="1"/>
      <c r="I22" s="1"/>
    </row>
    <row r="23" spans="1:9" x14ac:dyDescent="0.25">
      <c r="A23" s="8" t="s">
        <v>57</v>
      </c>
      <c r="B23" s="9">
        <v>3115</v>
      </c>
      <c r="C23" s="9">
        <v>2504</v>
      </c>
      <c r="D23" s="9">
        <v>9763</v>
      </c>
      <c r="E23" s="9">
        <v>9271</v>
      </c>
      <c r="F23" s="10">
        <f t="shared" si="0"/>
        <v>-5.0394346000204848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5718</v>
      </c>
      <c r="C25" s="9">
        <v>5768</v>
      </c>
      <c r="D25" s="9">
        <v>16339</v>
      </c>
      <c r="E25" s="9">
        <v>19304</v>
      </c>
      <c r="F25" s="10">
        <f t="shared" si="0"/>
        <v>18.146765407919702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62514</v>
      </c>
      <c r="C28" s="12">
        <v>64724</v>
      </c>
      <c r="D28" s="12">
        <v>182562</v>
      </c>
      <c r="E28" s="12">
        <v>200570</v>
      </c>
      <c r="F28" s="13">
        <f t="shared" si="0"/>
        <v>9.8640461870487854</v>
      </c>
      <c r="G28" s="1"/>
      <c r="H28" s="1"/>
      <c r="I28" s="1"/>
    </row>
    <row r="29" spans="1:9" x14ac:dyDescent="0.25">
      <c r="A29" s="8" t="s">
        <v>63</v>
      </c>
      <c r="B29" s="9">
        <v>3586</v>
      </c>
      <c r="C29" s="9">
        <v>4732</v>
      </c>
      <c r="D29" s="9">
        <v>6058</v>
      </c>
      <c r="E29" s="9">
        <v>7722</v>
      </c>
      <c r="F29" s="10">
        <f t="shared" si="0"/>
        <v>27.467811158798284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128</v>
      </c>
      <c r="C31" s="9">
        <v>0</v>
      </c>
      <c r="D31" s="9">
        <v>129</v>
      </c>
      <c r="E31" s="9">
        <v>1</v>
      </c>
      <c r="F31" s="10">
        <f t="shared" si="0"/>
        <v>-99.224806201550393</v>
      </c>
      <c r="G31" s="1"/>
      <c r="H31" s="1"/>
      <c r="I31" s="1"/>
    </row>
    <row r="32" spans="1:9" x14ac:dyDescent="0.25">
      <c r="A32" s="11" t="s">
        <v>66</v>
      </c>
      <c r="B32" s="12">
        <v>4694</v>
      </c>
      <c r="C32" s="12">
        <v>5916</v>
      </c>
      <c r="D32" s="12">
        <v>11582</v>
      </c>
      <c r="E32" s="12">
        <v>15918</v>
      </c>
      <c r="F32" s="13">
        <f t="shared" si="0"/>
        <v>37.437402866517004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277107</v>
      </c>
      <c r="C35" s="15">
        <f t="shared" ref="C35:E35" si="1">SUM(C7:C34)</f>
        <v>292246</v>
      </c>
      <c r="D35" s="15">
        <f t="shared" si="1"/>
        <v>809664</v>
      </c>
      <c r="E35" s="15">
        <f t="shared" si="1"/>
        <v>940815</v>
      </c>
      <c r="F35" s="16">
        <f t="shared" si="0"/>
        <v>16.198200735119755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290595</v>
      </c>
      <c r="G38" s="42">
        <f>LOOKUP(E38,$A$38:$A$65,$C$38:$C$65)</f>
        <v>239233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10196</v>
      </c>
      <c r="C39" s="41">
        <f t="shared" ref="C39:C65" si="5">D8</f>
        <v>8803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200570</v>
      </c>
      <c r="G39" s="42">
        <f t="shared" ref="G39:G65" si="8">LOOKUP(E39,$A$38:$A$65,$C$38:$C$65)</f>
        <v>182562</v>
      </c>
    </row>
    <row r="40" spans="1:9" x14ac:dyDescent="0.25">
      <c r="A40" s="42" t="str">
        <f t="shared" si="3"/>
        <v>ALMERIA</v>
      </c>
      <c r="B40" s="41">
        <f t="shared" si="4"/>
        <v>36375</v>
      </c>
      <c r="C40" s="41">
        <f t="shared" si="5"/>
        <v>39508</v>
      </c>
      <c r="D40" s="41">
        <f t="shared" si="6"/>
        <v>6</v>
      </c>
      <c r="E40" s="42" t="str">
        <f t="shared" si="2"/>
        <v>CEUTA</v>
      </c>
      <c r="F40" s="42">
        <f t="shared" si="7"/>
        <v>139784</v>
      </c>
      <c r="G40" s="42">
        <f t="shared" si="8"/>
        <v>106323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118519</v>
      </c>
      <c r="G41" s="42">
        <f t="shared" si="8"/>
        <v>109913</v>
      </c>
    </row>
    <row r="42" spans="1:9" x14ac:dyDescent="0.25">
      <c r="A42" s="42" t="str">
        <f t="shared" si="3"/>
        <v>BAHIA DE ALGECIRAS</v>
      </c>
      <c r="B42" s="41">
        <f t="shared" si="4"/>
        <v>290595</v>
      </c>
      <c r="C42" s="41">
        <f t="shared" si="5"/>
        <v>239233</v>
      </c>
      <c r="D42" s="41">
        <f t="shared" si="6"/>
        <v>1</v>
      </c>
      <c r="E42" s="42" t="str">
        <f t="shared" si="2"/>
        <v>BARCELONA</v>
      </c>
      <c r="F42" s="42">
        <f t="shared" si="7"/>
        <v>47068</v>
      </c>
      <c r="G42" s="42">
        <f t="shared" si="8"/>
        <v>41635</v>
      </c>
    </row>
    <row r="43" spans="1:9" x14ac:dyDescent="0.25">
      <c r="A43" s="42" t="str">
        <f t="shared" si="3"/>
        <v>BAHIA DE CADIZ</v>
      </c>
      <c r="B43" s="41">
        <f t="shared" si="4"/>
        <v>4266</v>
      </c>
      <c r="C43" s="41">
        <f t="shared" si="5"/>
        <v>4059</v>
      </c>
      <c r="D43" s="41">
        <f t="shared" si="6"/>
        <v>14</v>
      </c>
      <c r="E43" s="42" t="str">
        <f t="shared" si="2"/>
        <v>ALMERIA</v>
      </c>
      <c r="F43" s="42">
        <f t="shared" si="7"/>
        <v>36375</v>
      </c>
      <c r="G43" s="42">
        <f t="shared" si="8"/>
        <v>39508</v>
      </c>
    </row>
    <row r="44" spans="1:9" x14ac:dyDescent="0.25">
      <c r="A44" s="42" t="str">
        <f t="shared" si="3"/>
        <v>BALEARES</v>
      </c>
      <c r="B44" s="41">
        <f t="shared" si="4"/>
        <v>118519</v>
      </c>
      <c r="C44" s="41">
        <f t="shared" si="5"/>
        <v>109913</v>
      </c>
      <c r="D44" s="41">
        <f t="shared" si="6"/>
        <v>4</v>
      </c>
      <c r="E44" s="42" t="str">
        <f t="shared" si="2"/>
        <v>LAS PALMAS</v>
      </c>
      <c r="F44" s="42">
        <f t="shared" si="7"/>
        <v>32654</v>
      </c>
      <c r="G44" s="42">
        <f t="shared" si="8"/>
        <v>26036</v>
      </c>
    </row>
    <row r="45" spans="1:9" x14ac:dyDescent="0.25">
      <c r="A45" s="42" t="str">
        <f t="shared" si="3"/>
        <v>BARCELONA</v>
      </c>
      <c r="B45" s="41">
        <f t="shared" si="4"/>
        <v>47068</v>
      </c>
      <c r="C45" s="41">
        <f t="shared" si="5"/>
        <v>41635</v>
      </c>
      <c r="D45" s="41">
        <f t="shared" si="6"/>
        <v>5</v>
      </c>
      <c r="E45" s="42" t="str">
        <f t="shared" si="2"/>
        <v>MELILLA</v>
      </c>
      <c r="F45" s="42">
        <f t="shared" si="7"/>
        <v>19304</v>
      </c>
      <c r="G45" s="42">
        <f t="shared" si="8"/>
        <v>16339</v>
      </c>
    </row>
    <row r="46" spans="1:9" x14ac:dyDescent="0.25">
      <c r="A46" s="42" t="str">
        <f t="shared" si="3"/>
        <v>BILBAO</v>
      </c>
      <c r="B46" s="41">
        <f t="shared" si="4"/>
        <v>8552</v>
      </c>
      <c r="C46" s="41">
        <f t="shared" si="5"/>
        <v>7714</v>
      </c>
      <c r="D46" s="41">
        <f t="shared" si="6"/>
        <v>12</v>
      </c>
      <c r="E46" s="42" t="str">
        <f t="shared" si="2"/>
        <v>VALENCIA</v>
      </c>
      <c r="F46" s="42">
        <f t="shared" si="7"/>
        <v>15918</v>
      </c>
      <c r="G46" s="42">
        <f t="shared" si="8"/>
        <v>11582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10196</v>
      </c>
      <c r="G47" s="42">
        <f t="shared" si="8"/>
        <v>8803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9271</v>
      </c>
      <c r="G48" s="42">
        <f t="shared" si="8"/>
        <v>9763</v>
      </c>
    </row>
    <row r="49" spans="1:7" x14ac:dyDescent="0.25">
      <c r="A49" s="42" t="str">
        <f t="shared" si="3"/>
        <v>CEUTA</v>
      </c>
      <c r="B49" s="41">
        <f t="shared" si="4"/>
        <v>139784</v>
      </c>
      <c r="C49" s="41">
        <f t="shared" si="5"/>
        <v>106323</v>
      </c>
      <c r="D49" s="41">
        <f t="shared" si="6"/>
        <v>3</v>
      </c>
      <c r="E49" s="42" t="str">
        <f t="shared" si="2"/>
        <v>BILBAO</v>
      </c>
      <c r="F49" s="42">
        <f t="shared" si="7"/>
        <v>8552</v>
      </c>
      <c r="G49" s="42">
        <f t="shared" si="8"/>
        <v>7714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7722</v>
      </c>
      <c r="G50" s="42">
        <f t="shared" si="8"/>
        <v>6058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4266</v>
      </c>
      <c r="G51" s="42">
        <f t="shared" si="8"/>
        <v>4059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32654</v>
      </c>
      <c r="C53" s="41">
        <f t="shared" si="5"/>
        <v>26036</v>
      </c>
      <c r="D53" s="41">
        <f t="shared" si="6"/>
        <v>7</v>
      </c>
      <c r="E53" s="42" t="str">
        <f t="shared" si="2"/>
        <v>TARRAGONA</v>
      </c>
      <c r="F53" s="42">
        <f t="shared" si="7"/>
        <v>1</v>
      </c>
      <c r="G53" s="42">
        <f t="shared" si="8"/>
        <v>129</v>
      </c>
    </row>
    <row r="54" spans="1:7" x14ac:dyDescent="0.25">
      <c r="A54" s="42" t="str">
        <f t="shared" si="3"/>
        <v>MALAGA</v>
      </c>
      <c r="B54" s="41">
        <f t="shared" si="4"/>
        <v>9271</v>
      </c>
      <c r="C54" s="41">
        <f t="shared" si="5"/>
        <v>9763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19304</v>
      </c>
      <c r="C56" s="41">
        <f t="shared" si="5"/>
        <v>16339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200570</v>
      </c>
      <c r="C59" s="41">
        <f t="shared" si="5"/>
        <v>182562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7722</v>
      </c>
      <c r="C60" s="41">
        <f t="shared" si="5"/>
        <v>6058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129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15918</v>
      </c>
      <c r="C63" s="41">
        <f t="shared" si="5"/>
        <v>11582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116</v>
      </c>
      <c r="C7" s="9">
        <v>126</v>
      </c>
      <c r="D7" s="9">
        <v>452</v>
      </c>
      <c r="E7" s="9">
        <v>484</v>
      </c>
      <c r="F7" s="10">
        <f>((E7*100)/D7)-100</f>
        <v>7.0796460176991189</v>
      </c>
      <c r="G7" s="1"/>
      <c r="H7" s="1"/>
      <c r="I7" s="1"/>
    </row>
    <row r="8" spans="1:12" x14ac:dyDescent="0.25">
      <c r="A8" s="11" t="s">
        <v>42</v>
      </c>
      <c r="B8" s="12">
        <v>105</v>
      </c>
      <c r="C8" s="12">
        <v>89</v>
      </c>
      <c r="D8" s="12">
        <v>398</v>
      </c>
      <c r="E8" s="12">
        <v>415</v>
      </c>
      <c r="F8" s="13">
        <f t="shared" ref="F8:F35" si="0">((E8*100)/D8)-100</f>
        <v>4.2713567839196003</v>
      </c>
      <c r="G8" s="1"/>
      <c r="H8" s="1"/>
      <c r="I8" s="1"/>
    </row>
    <row r="9" spans="1:12" x14ac:dyDescent="0.25">
      <c r="A9" s="8" t="s">
        <v>43</v>
      </c>
      <c r="B9" s="9">
        <v>151</v>
      </c>
      <c r="C9" s="9">
        <v>146</v>
      </c>
      <c r="D9" s="9">
        <v>611</v>
      </c>
      <c r="E9" s="9">
        <v>599</v>
      </c>
      <c r="F9" s="10">
        <f t="shared" si="0"/>
        <v>-1.9639934533551582</v>
      </c>
      <c r="G9" s="1"/>
      <c r="H9" s="1"/>
      <c r="I9" s="1"/>
    </row>
    <row r="10" spans="1:12" x14ac:dyDescent="0.25">
      <c r="A10" s="11" t="s">
        <v>44</v>
      </c>
      <c r="B10" s="12">
        <v>91</v>
      </c>
      <c r="C10" s="12">
        <v>83</v>
      </c>
      <c r="D10" s="12">
        <v>329</v>
      </c>
      <c r="E10" s="12">
        <v>325</v>
      </c>
      <c r="F10" s="13">
        <f t="shared" si="0"/>
        <v>-1.2158054711246251</v>
      </c>
      <c r="G10" s="1"/>
      <c r="H10" s="1"/>
      <c r="I10" s="1"/>
    </row>
    <row r="11" spans="1:12" x14ac:dyDescent="0.25">
      <c r="A11" s="8" t="s">
        <v>45</v>
      </c>
      <c r="B11" s="9">
        <v>1731</v>
      </c>
      <c r="C11" s="9">
        <v>1963</v>
      </c>
      <c r="D11" s="9">
        <v>6655</v>
      </c>
      <c r="E11" s="9">
        <v>7725</v>
      </c>
      <c r="F11" s="10">
        <f t="shared" si="0"/>
        <v>16.078136739293768</v>
      </c>
      <c r="G11" s="1"/>
      <c r="H11" s="1"/>
      <c r="I11" s="1"/>
    </row>
    <row r="12" spans="1:12" x14ac:dyDescent="0.25">
      <c r="A12" s="11" t="s">
        <v>46</v>
      </c>
      <c r="B12" s="12">
        <v>164</v>
      </c>
      <c r="C12" s="12">
        <v>178</v>
      </c>
      <c r="D12" s="12">
        <v>539</v>
      </c>
      <c r="E12" s="12">
        <v>562</v>
      </c>
      <c r="F12" s="13">
        <f t="shared" si="0"/>
        <v>4.2671614100185593</v>
      </c>
      <c r="G12" s="1"/>
      <c r="H12" s="1"/>
      <c r="I12" s="1"/>
    </row>
    <row r="13" spans="1:12" x14ac:dyDescent="0.25">
      <c r="A13" s="8" t="s">
        <v>47</v>
      </c>
      <c r="B13" s="9">
        <v>948</v>
      </c>
      <c r="C13" s="9">
        <v>1014</v>
      </c>
      <c r="D13" s="9">
        <v>2939</v>
      </c>
      <c r="E13" s="9">
        <v>3087</v>
      </c>
      <c r="F13" s="10">
        <f t="shared" si="0"/>
        <v>5.0357264375637953</v>
      </c>
      <c r="G13" s="1"/>
      <c r="H13" s="1"/>
      <c r="I13" s="1"/>
    </row>
    <row r="14" spans="1:12" x14ac:dyDescent="0.25">
      <c r="A14" s="11" t="s">
        <v>48</v>
      </c>
      <c r="B14" s="12">
        <v>786</v>
      </c>
      <c r="C14" s="12">
        <v>849</v>
      </c>
      <c r="D14" s="12">
        <v>2814</v>
      </c>
      <c r="E14" s="12">
        <v>2941</v>
      </c>
      <c r="F14" s="13">
        <f t="shared" si="0"/>
        <v>4.5131485429992892</v>
      </c>
      <c r="G14" s="1"/>
      <c r="H14" s="1"/>
      <c r="I14" s="1"/>
    </row>
    <row r="15" spans="1:12" x14ac:dyDescent="0.25">
      <c r="A15" s="8" t="s">
        <v>49</v>
      </c>
      <c r="B15" s="9">
        <v>279</v>
      </c>
      <c r="C15" s="9">
        <v>299</v>
      </c>
      <c r="D15" s="9">
        <v>1134</v>
      </c>
      <c r="E15" s="9">
        <v>1098</v>
      </c>
      <c r="F15" s="10">
        <f t="shared" si="0"/>
        <v>-3.1746031746031775</v>
      </c>
      <c r="G15" s="1"/>
      <c r="H15" s="1"/>
      <c r="I15" s="1"/>
    </row>
    <row r="16" spans="1:12" x14ac:dyDescent="0.25">
      <c r="A16" s="11" t="s">
        <v>50</v>
      </c>
      <c r="B16" s="12">
        <v>158</v>
      </c>
      <c r="C16" s="12">
        <v>126</v>
      </c>
      <c r="D16" s="12">
        <v>585</v>
      </c>
      <c r="E16" s="12">
        <v>474</v>
      </c>
      <c r="F16" s="13">
        <f t="shared" si="0"/>
        <v>-18.974358974358978</v>
      </c>
      <c r="G16" s="1"/>
      <c r="H16" s="1"/>
      <c r="I16" s="1"/>
    </row>
    <row r="17" spans="1:9" x14ac:dyDescent="0.25">
      <c r="A17" s="8" t="s">
        <v>51</v>
      </c>
      <c r="B17" s="9">
        <v>95</v>
      </c>
      <c r="C17" s="9">
        <v>121</v>
      </c>
      <c r="D17" s="9">
        <v>374</v>
      </c>
      <c r="E17" s="9">
        <v>487</v>
      </c>
      <c r="F17" s="10">
        <f t="shared" si="0"/>
        <v>30.213903743315512</v>
      </c>
      <c r="G17" s="1"/>
      <c r="H17" s="1"/>
      <c r="I17" s="1"/>
    </row>
    <row r="18" spans="1:9" x14ac:dyDescent="0.25">
      <c r="A18" s="11" t="s">
        <v>52</v>
      </c>
      <c r="B18" s="12">
        <v>749</v>
      </c>
      <c r="C18" s="12">
        <v>1109</v>
      </c>
      <c r="D18" s="12">
        <v>2963</v>
      </c>
      <c r="E18" s="12">
        <v>4232</v>
      </c>
      <c r="F18" s="13">
        <f t="shared" si="0"/>
        <v>42.828214647316912</v>
      </c>
      <c r="G18" s="1"/>
      <c r="H18" s="1"/>
      <c r="I18" s="1"/>
    </row>
    <row r="19" spans="1:9" x14ac:dyDescent="0.25">
      <c r="A19" s="8" t="s">
        <v>53</v>
      </c>
      <c r="B19" s="9">
        <v>95</v>
      </c>
      <c r="C19" s="9">
        <v>110</v>
      </c>
      <c r="D19" s="9">
        <v>347</v>
      </c>
      <c r="E19" s="9">
        <v>404</v>
      </c>
      <c r="F19" s="10">
        <f t="shared" si="0"/>
        <v>16.426512968299718</v>
      </c>
      <c r="G19" s="1"/>
      <c r="H19" s="1"/>
      <c r="I19" s="1"/>
    </row>
    <row r="20" spans="1:9" x14ac:dyDescent="0.25">
      <c r="A20" s="11" t="s">
        <v>54</v>
      </c>
      <c r="B20" s="12">
        <v>84</v>
      </c>
      <c r="C20" s="12">
        <v>93</v>
      </c>
      <c r="D20" s="12">
        <v>333</v>
      </c>
      <c r="E20" s="12">
        <v>353</v>
      </c>
      <c r="F20" s="13">
        <f t="shared" si="0"/>
        <v>6.0060060060060039</v>
      </c>
      <c r="G20" s="1"/>
      <c r="H20" s="1"/>
      <c r="I20" s="1"/>
    </row>
    <row r="21" spans="1:9" x14ac:dyDescent="0.25">
      <c r="A21" s="8" t="s">
        <v>55</v>
      </c>
      <c r="B21" s="9">
        <v>130</v>
      </c>
      <c r="C21" s="9">
        <v>128</v>
      </c>
      <c r="D21" s="9">
        <v>507</v>
      </c>
      <c r="E21" s="9">
        <v>482</v>
      </c>
      <c r="F21" s="10">
        <f t="shared" si="0"/>
        <v>-4.9309664694280144</v>
      </c>
      <c r="G21" s="1"/>
      <c r="H21" s="1"/>
      <c r="I21" s="1"/>
    </row>
    <row r="22" spans="1:9" x14ac:dyDescent="0.25">
      <c r="A22" s="11" t="s">
        <v>56</v>
      </c>
      <c r="B22" s="12">
        <v>858</v>
      </c>
      <c r="C22" s="12">
        <v>849</v>
      </c>
      <c r="D22" s="12">
        <v>3463</v>
      </c>
      <c r="E22" s="12">
        <v>3512</v>
      </c>
      <c r="F22" s="13">
        <f t="shared" si="0"/>
        <v>1.4149581287900617</v>
      </c>
      <c r="G22" s="1"/>
      <c r="H22" s="1"/>
      <c r="I22" s="1"/>
    </row>
    <row r="23" spans="1:9" x14ac:dyDescent="0.25">
      <c r="A23" s="8" t="s">
        <v>57</v>
      </c>
      <c r="B23" s="9">
        <v>148</v>
      </c>
      <c r="C23" s="9">
        <v>163</v>
      </c>
      <c r="D23" s="9">
        <v>529</v>
      </c>
      <c r="E23" s="9">
        <v>543</v>
      </c>
      <c r="F23" s="10">
        <f t="shared" si="0"/>
        <v>2.6465028355387545</v>
      </c>
      <c r="G23" s="1"/>
      <c r="H23" s="1"/>
      <c r="I23" s="1"/>
    </row>
    <row r="24" spans="1:9" x14ac:dyDescent="0.25">
      <c r="A24" s="11" t="s">
        <v>58</v>
      </c>
      <c r="B24" s="12">
        <v>79</v>
      </c>
      <c r="C24" s="12">
        <v>99</v>
      </c>
      <c r="D24" s="12">
        <v>358</v>
      </c>
      <c r="E24" s="12">
        <v>337</v>
      </c>
      <c r="F24" s="13">
        <f t="shared" si="0"/>
        <v>-5.865921787709496</v>
      </c>
      <c r="G24" s="1"/>
      <c r="H24" s="1"/>
      <c r="I24" s="1"/>
    </row>
    <row r="25" spans="1:9" x14ac:dyDescent="0.25">
      <c r="A25" s="8" t="s">
        <v>59</v>
      </c>
      <c r="B25" s="9">
        <v>82</v>
      </c>
      <c r="C25" s="9">
        <v>99</v>
      </c>
      <c r="D25" s="9">
        <v>318</v>
      </c>
      <c r="E25" s="9">
        <v>360</v>
      </c>
      <c r="F25" s="10">
        <f t="shared" si="0"/>
        <v>13.20754716981132</v>
      </c>
      <c r="G25" s="1"/>
      <c r="H25" s="1"/>
      <c r="I25" s="1"/>
    </row>
    <row r="26" spans="1:9" x14ac:dyDescent="0.25">
      <c r="A26" s="11" t="s">
        <v>60</v>
      </c>
      <c r="B26" s="12">
        <v>44</v>
      </c>
      <c r="C26" s="12">
        <v>40</v>
      </c>
      <c r="D26" s="12">
        <v>159</v>
      </c>
      <c r="E26" s="12">
        <v>137</v>
      </c>
      <c r="F26" s="13">
        <f t="shared" si="0"/>
        <v>-13.836477987421389</v>
      </c>
      <c r="G26" s="1"/>
      <c r="H26" s="1"/>
      <c r="I26" s="1"/>
    </row>
    <row r="27" spans="1:9" x14ac:dyDescent="0.25">
      <c r="A27" s="8" t="s">
        <v>61</v>
      </c>
      <c r="B27" s="9">
        <v>122</v>
      </c>
      <c r="C27" s="9">
        <v>115</v>
      </c>
      <c r="D27" s="9">
        <v>510</v>
      </c>
      <c r="E27" s="9">
        <v>444</v>
      </c>
      <c r="F27" s="10">
        <f t="shared" si="0"/>
        <v>-12.941176470588232</v>
      </c>
      <c r="G27" s="1"/>
      <c r="H27" s="1"/>
      <c r="I27" s="1"/>
    </row>
    <row r="28" spans="1:9" x14ac:dyDescent="0.25">
      <c r="A28" s="11" t="s">
        <v>62</v>
      </c>
      <c r="B28" s="12">
        <v>1461</v>
      </c>
      <c r="C28" s="12">
        <v>1480</v>
      </c>
      <c r="D28" s="12">
        <v>5834</v>
      </c>
      <c r="E28" s="12">
        <v>5831</v>
      </c>
      <c r="F28" s="13">
        <f t="shared" si="0"/>
        <v>-5.1422694549188463E-2</v>
      </c>
      <c r="G28" s="1"/>
      <c r="H28" s="1"/>
      <c r="I28" s="1"/>
    </row>
    <row r="29" spans="1:9" x14ac:dyDescent="0.25">
      <c r="A29" s="8" t="s">
        <v>63</v>
      </c>
      <c r="B29" s="9">
        <v>132</v>
      </c>
      <c r="C29" s="9">
        <v>121</v>
      </c>
      <c r="D29" s="9">
        <v>505</v>
      </c>
      <c r="E29" s="9">
        <v>489</v>
      </c>
      <c r="F29" s="10">
        <f t="shared" si="0"/>
        <v>-3.1683168316831711</v>
      </c>
      <c r="G29" s="1"/>
      <c r="H29" s="1"/>
      <c r="I29" s="1"/>
    </row>
    <row r="30" spans="1:9" x14ac:dyDescent="0.25">
      <c r="A30" s="11" t="s">
        <v>64</v>
      </c>
      <c r="B30" s="12">
        <v>111</v>
      </c>
      <c r="C30" s="12">
        <v>113</v>
      </c>
      <c r="D30" s="12">
        <v>492</v>
      </c>
      <c r="E30" s="12">
        <v>444</v>
      </c>
      <c r="F30" s="13">
        <f t="shared" si="0"/>
        <v>-9.7560975609756042</v>
      </c>
      <c r="G30" s="1"/>
      <c r="H30" s="1"/>
      <c r="I30" s="1"/>
    </row>
    <row r="31" spans="1:9" x14ac:dyDescent="0.25">
      <c r="A31" s="8" t="s">
        <v>65</v>
      </c>
      <c r="B31" s="9">
        <v>218</v>
      </c>
      <c r="C31" s="9">
        <v>196</v>
      </c>
      <c r="D31" s="9">
        <v>868</v>
      </c>
      <c r="E31" s="9">
        <v>841</v>
      </c>
      <c r="F31" s="10">
        <f t="shared" si="0"/>
        <v>-3.1105990783410107</v>
      </c>
      <c r="G31" s="1"/>
      <c r="H31" s="1"/>
      <c r="I31" s="1"/>
    </row>
    <row r="32" spans="1:9" x14ac:dyDescent="0.25">
      <c r="A32" s="11" t="s">
        <v>66</v>
      </c>
      <c r="B32" s="12">
        <v>611</v>
      </c>
      <c r="C32" s="12">
        <v>617</v>
      </c>
      <c r="D32" s="12">
        <v>2208</v>
      </c>
      <c r="E32" s="12">
        <v>2270</v>
      </c>
      <c r="F32" s="13">
        <f t="shared" si="0"/>
        <v>2.8079710144927503</v>
      </c>
      <c r="G32" s="1"/>
      <c r="H32" s="1"/>
      <c r="I32" s="1"/>
    </row>
    <row r="33" spans="1:9" x14ac:dyDescent="0.25">
      <c r="A33" s="8" t="s">
        <v>67</v>
      </c>
      <c r="B33" s="9">
        <v>171</v>
      </c>
      <c r="C33" s="9">
        <v>207</v>
      </c>
      <c r="D33" s="9">
        <v>692</v>
      </c>
      <c r="E33" s="9">
        <v>830</v>
      </c>
      <c r="F33" s="10">
        <f t="shared" si="0"/>
        <v>19.942196531791907</v>
      </c>
      <c r="G33" s="1"/>
      <c r="H33" s="1"/>
      <c r="I33" s="1"/>
    </row>
    <row r="34" spans="1:9" x14ac:dyDescent="0.25">
      <c r="A34" s="11" t="s">
        <v>68</v>
      </c>
      <c r="B34" s="12">
        <v>37</v>
      </c>
      <c r="C34" s="12">
        <v>31</v>
      </c>
      <c r="D34" s="12">
        <v>120</v>
      </c>
      <c r="E34" s="12">
        <v>105</v>
      </c>
      <c r="F34" s="13">
        <f t="shared" si="0"/>
        <v>-12.5</v>
      </c>
      <c r="G34" s="1"/>
      <c r="H34" s="1"/>
      <c r="I34" s="1"/>
    </row>
    <row r="35" spans="1:9" x14ac:dyDescent="0.25">
      <c r="A35" s="14" t="s">
        <v>69</v>
      </c>
      <c r="B35" s="15">
        <f>SUM(B7:B34)</f>
        <v>9756</v>
      </c>
      <c r="C35" s="15">
        <f t="shared" ref="C35:E35" si="1">SUM(C7:C34)</f>
        <v>10564</v>
      </c>
      <c r="D35" s="15">
        <f t="shared" si="1"/>
        <v>37036</v>
      </c>
      <c r="E35" s="15">
        <f t="shared" si="1"/>
        <v>39811</v>
      </c>
      <c r="F35" s="16">
        <f t="shared" si="0"/>
        <v>7.4927097958742905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484</v>
      </c>
      <c r="C38" s="41">
        <f>D7</f>
        <v>452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7725</v>
      </c>
      <c r="G38" s="42">
        <f>LOOKUP(E38,$A$38:$A$65,$C$38:$C$65)</f>
        <v>6655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415</v>
      </c>
      <c r="C39" s="41">
        <f t="shared" ref="C39:C65" si="5">D8</f>
        <v>398</v>
      </c>
      <c r="D39" s="41">
        <f t="shared" ref="D39:D65" si="6">_xlfn.RANK.EQ(B39,$B$38:$B$65)+COUNTIF($B$38:$B$65,B39)-1</f>
        <v>21</v>
      </c>
      <c r="E39" s="42" t="str">
        <f t="shared" si="2"/>
        <v>SANTA CRUZ DE TENERIFE</v>
      </c>
      <c r="F39" s="42">
        <f t="shared" ref="F39:F54" si="7">LOOKUP(E39,$A$38:$A$65,$B$38:$B$65)</f>
        <v>5831</v>
      </c>
      <c r="G39" s="42">
        <f t="shared" ref="G39:G65" si="8">LOOKUP(E39,$A$38:$A$65,$C$38:$C$65)</f>
        <v>5834</v>
      </c>
    </row>
    <row r="40" spans="1:9" x14ac:dyDescent="0.25">
      <c r="A40" s="42" t="str">
        <f t="shared" si="3"/>
        <v>ALMERIA</v>
      </c>
      <c r="B40" s="41">
        <f t="shared" si="4"/>
        <v>599</v>
      </c>
      <c r="C40" s="41">
        <f t="shared" si="5"/>
        <v>611</v>
      </c>
      <c r="D40" s="41">
        <f t="shared" si="6"/>
        <v>11</v>
      </c>
      <c r="E40" s="42" t="str">
        <f t="shared" si="2"/>
        <v>CEUTA</v>
      </c>
      <c r="F40" s="42">
        <f t="shared" si="7"/>
        <v>4232</v>
      </c>
      <c r="G40" s="42">
        <f t="shared" si="8"/>
        <v>2963</v>
      </c>
    </row>
    <row r="41" spans="1:9" x14ac:dyDescent="0.25">
      <c r="A41" s="42" t="str">
        <f t="shared" si="3"/>
        <v>AVILES</v>
      </c>
      <c r="B41" s="41">
        <f t="shared" si="4"/>
        <v>325</v>
      </c>
      <c r="C41" s="41">
        <f t="shared" si="5"/>
        <v>329</v>
      </c>
      <c r="D41" s="41">
        <f t="shared" si="6"/>
        <v>26</v>
      </c>
      <c r="E41" s="42" t="str">
        <f t="shared" si="2"/>
        <v>LAS PALMAS</v>
      </c>
      <c r="F41" s="42">
        <f t="shared" si="7"/>
        <v>3512</v>
      </c>
      <c r="G41" s="42">
        <f t="shared" si="8"/>
        <v>3463</v>
      </c>
    </row>
    <row r="42" spans="1:9" x14ac:dyDescent="0.25">
      <c r="A42" s="42" t="str">
        <f t="shared" si="3"/>
        <v>BAHIA DE ALGECIRAS</v>
      </c>
      <c r="B42" s="41">
        <f t="shared" si="4"/>
        <v>7725</v>
      </c>
      <c r="C42" s="41">
        <f t="shared" si="5"/>
        <v>6655</v>
      </c>
      <c r="D42" s="41">
        <f t="shared" si="6"/>
        <v>1</v>
      </c>
      <c r="E42" s="42" t="str">
        <f t="shared" si="2"/>
        <v>BALEARES</v>
      </c>
      <c r="F42" s="42">
        <f t="shared" si="7"/>
        <v>3087</v>
      </c>
      <c r="G42" s="42">
        <f t="shared" si="8"/>
        <v>2939</v>
      </c>
    </row>
    <row r="43" spans="1:9" x14ac:dyDescent="0.25">
      <c r="A43" s="42" t="str">
        <f t="shared" si="3"/>
        <v>BAHIA DE CADIZ</v>
      </c>
      <c r="B43" s="41">
        <f t="shared" si="4"/>
        <v>562</v>
      </c>
      <c r="C43" s="41">
        <f t="shared" si="5"/>
        <v>539</v>
      </c>
      <c r="D43" s="41">
        <f t="shared" si="6"/>
        <v>12</v>
      </c>
      <c r="E43" s="42" t="str">
        <f t="shared" si="2"/>
        <v>BARCELONA</v>
      </c>
      <c r="F43" s="42">
        <f t="shared" si="7"/>
        <v>2941</v>
      </c>
      <c r="G43" s="42">
        <f t="shared" si="8"/>
        <v>2814</v>
      </c>
    </row>
    <row r="44" spans="1:9" x14ac:dyDescent="0.25">
      <c r="A44" s="42" t="str">
        <f t="shared" si="3"/>
        <v>BALEARES</v>
      </c>
      <c r="B44" s="41">
        <f t="shared" si="4"/>
        <v>3087</v>
      </c>
      <c r="C44" s="41">
        <f t="shared" si="5"/>
        <v>2939</v>
      </c>
      <c r="D44" s="41">
        <f t="shared" si="6"/>
        <v>5</v>
      </c>
      <c r="E44" s="42" t="str">
        <f t="shared" si="2"/>
        <v>VALENCIA</v>
      </c>
      <c r="F44" s="42">
        <f t="shared" si="7"/>
        <v>2270</v>
      </c>
      <c r="G44" s="42">
        <f t="shared" si="8"/>
        <v>2208</v>
      </c>
    </row>
    <row r="45" spans="1:9" x14ac:dyDescent="0.25">
      <c r="A45" s="42" t="str">
        <f t="shared" si="3"/>
        <v>BARCELONA</v>
      </c>
      <c r="B45" s="41">
        <f t="shared" si="4"/>
        <v>2941</v>
      </c>
      <c r="C45" s="41">
        <f t="shared" si="5"/>
        <v>2814</v>
      </c>
      <c r="D45" s="41">
        <f t="shared" si="6"/>
        <v>6</v>
      </c>
      <c r="E45" s="42" t="str">
        <f t="shared" si="2"/>
        <v>BILBAO</v>
      </c>
      <c r="F45" s="42">
        <f t="shared" si="7"/>
        <v>1098</v>
      </c>
      <c r="G45" s="42">
        <f t="shared" si="8"/>
        <v>1134</v>
      </c>
    </row>
    <row r="46" spans="1:9" x14ac:dyDescent="0.25">
      <c r="A46" s="42" t="str">
        <f t="shared" si="3"/>
        <v>BILBAO</v>
      </c>
      <c r="B46" s="41">
        <f t="shared" si="4"/>
        <v>1098</v>
      </c>
      <c r="C46" s="41">
        <f t="shared" si="5"/>
        <v>1134</v>
      </c>
      <c r="D46" s="41">
        <f t="shared" si="6"/>
        <v>8</v>
      </c>
      <c r="E46" s="42" t="str">
        <f t="shared" si="2"/>
        <v>TARRAGONA</v>
      </c>
      <c r="F46" s="42">
        <f t="shared" si="7"/>
        <v>841</v>
      </c>
      <c r="G46" s="42">
        <f t="shared" si="8"/>
        <v>868</v>
      </c>
    </row>
    <row r="47" spans="1:9" x14ac:dyDescent="0.25">
      <c r="A47" s="42" t="str">
        <f t="shared" si="3"/>
        <v>CARTAGENA</v>
      </c>
      <c r="B47" s="41">
        <f t="shared" si="4"/>
        <v>474</v>
      </c>
      <c r="C47" s="41">
        <f t="shared" si="5"/>
        <v>585</v>
      </c>
      <c r="D47" s="41">
        <f t="shared" si="6"/>
        <v>18</v>
      </c>
      <c r="E47" s="42" t="str">
        <f t="shared" si="2"/>
        <v>VIGO</v>
      </c>
      <c r="F47" s="42">
        <f t="shared" si="7"/>
        <v>830</v>
      </c>
      <c r="G47" s="42">
        <f t="shared" si="8"/>
        <v>692</v>
      </c>
    </row>
    <row r="48" spans="1:9" x14ac:dyDescent="0.25">
      <c r="A48" s="42" t="str">
        <f t="shared" si="3"/>
        <v>CASTELLON</v>
      </c>
      <c r="B48" s="41">
        <f t="shared" si="4"/>
        <v>487</v>
      </c>
      <c r="C48" s="41">
        <f t="shared" si="5"/>
        <v>374</v>
      </c>
      <c r="D48" s="41">
        <f t="shared" si="6"/>
        <v>15</v>
      </c>
      <c r="E48" s="42" t="str">
        <f t="shared" si="2"/>
        <v>ALMERIA</v>
      </c>
      <c r="F48" s="42">
        <f t="shared" si="7"/>
        <v>599</v>
      </c>
      <c r="G48" s="42">
        <f t="shared" si="8"/>
        <v>611</v>
      </c>
    </row>
    <row r="49" spans="1:7" x14ac:dyDescent="0.25">
      <c r="A49" s="42" t="str">
        <f t="shared" si="3"/>
        <v>CEUTA</v>
      </c>
      <c r="B49" s="41">
        <f t="shared" si="4"/>
        <v>4232</v>
      </c>
      <c r="C49" s="41">
        <f t="shared" si="5"/>
        <v>2963</v>
      </c>
      <c r="D49" s="41">
        <f t="shared" si="6"/>
        <v>3</v>
      </c>
      <c r="E49" s="42" t="str">
        <f t="shared" si="2"/>
        <v>BAHIA DE CADIZ</v>
      </c>
      <c r="F49" s="42">
        <f t="shared" si="7"/>
        <v>562</v>
      </c>
      <c r="G49" s="42">
        <f t="shared" si="8"/>
        <v>539</v>
      </c>
    </row>
    <row r="50" spans="1:7" x14ac:dyDescent="0.25">
      <c r="A50" s="42" t="str">
        <f t="shared" si="3"/>
        <v>FERROL-SAN CIBRAO</v>
      </c>
      <c r="B50" s="41">
        <f t="shared" si="4"/>
        <v>404</v>
      </c>
      <c r="C50" s="41">
        <f t="shared" si="5"/>
        <v>347</v>
      </c>
      <c r="D50" s="41">
        <f t="shared" si="6"/>
        <v>22</v>
      </c>
      <c r="E50" s="42" t="str">
        <f t="shared" si="2"/>
        <v>MALAGA</v>
      </c>
      <c r="F50" s="42">
        <f t="shared" si="7"/>
        <v>543</v>
      </c>
      <c r="G50" s="42">
        <f t="shared" si="8"/>
        <v>529</v>
      </c>
    </row>
    <row r="51" spans="1:7" x14ac:dyDescent="0.25">
      <c r="A51" s="42" t="str">
        <f t="shared" si="3"/>
        <v>GIJON</v>
      </c>
      <c r="B51" s="41">
        <f t="shared" si="4"/>
        <v>353</v>
      </c>
      <c r="C51" s="41">
        <f t="shared" si="5"/>
        <v>333</v>
      </c>
      <c r="D51" s="41">
        <f t="shared" si="6"/>
        <v>24</v>
      </c>
      <c r="E51" s="42" t="str">
        <f t="shared" si="2"/>
        <v>SANTANDER</v>
      </c>
      <c r="F51" s="42">
        <f t="shared" si="7"/>
        <v>489</v>
      </c>
      <c r="G51" s="42">
        <f t="shared" si="8"/>
        <v>505</v>
      </c>
    </row>
    <row r="52" spans="1:7" x14ac:dyDescent="0.25">
      <c r="A52" s="42" t="str">
        <f t="shared" si="3"/>
        <v>HUELVA</v>
      </c>
      <c r="B52" s="41">
        <f t="shared" si="4"/>
        <v>482</v>
      </c>
      <c r="C52" s="41">
        <f t="shared" si="5"/>
        <v>507</v>
      </c>
      <c r="D52" s="41">
        <f t="shared" si="6"/>
        <v>17</v>
      </c>
      <c r="E52" s="42" t="str">
        <f t="shared" si="2"/>
        <v>CASTELLON</v>
      </c>
      <c r="F52" s="42">
        <f t="shared" si="7"/>
        <v>487</v>
      </c>
      <c r="G52" s="42">
        <f t="shared" si="8"/>
        <v>374</v>
      </c>
    </row>
    <row r="53" spans="1:7" x14ac:dyDescent="0.25">
      <c r="A53" s="42" t="str">
        <f t="shared" si="3"/>
        <v>LAS PALMAS</v>
      </c>
      <c r="B53" s="41">
        <f t="shared" si="4"/>
        <v>3512</v>
      </c>
      <c r="C53" s="41">
        <f t="shared" si="5"/>
        <v>3463</v>
      </c>
      <c r="D53" s="41">
        <f t="shared" si="6"/>
        <v>4</v>
      </c>
      <c r="E53" s="42" t="str">
        <f t="shared" si="2"/>
        <v>A CORUÑA</v>
      </c>
      <c r="F53" s="42">
        <f t="shared" si="7"/>
        <v>484</v>
      </c>
      <c r="G53" s="42">
        <f t="shared" si="8"/>
        <v>452</v>
      </c>
    </row>
    <row r="54" spans="1:7" x14ac:dyDescent="0.25">
      <c r="A54" s="42" t="str">
        <f t="shared" si="3"/>
        <v>MALAGA</v>
      </c>
      <c r="B54" s="41">
        <f t="shared" si="4"/>
        <v>543</v>
      </c>
      <c r="C54" s="41">
        <f t="shared" si="5"/>
        <v>529</v>
      </c>
      <c r="D54" s="41">
        <f t="shared" si="6"/>
        <v>13</v>
      </c>
      <c r="E54" s="42" t="str">
        <f t="shared" si="2"/>
        <v>HUELVA</v>
      </c>
      <c r="F54" s="42">
        <f t="shared" si="7"/>
        <v>482</v>
      </c>
      <c r="G54" s="42">
        <f t="shared" si="8"/>
        <v>507</v>
      </c>
    </row>
    <row r="55" spans="1:7" x14ac:dyDescent="0.25">
      <c r="A55" s="42" t="str">
        <f t="shared" si="3"/>
        <v>MARIN Y RIA DE PONTEVEDRA</v>
      </c>
      <c r="B55" s="41">
        <f t="shared" si="4"/>
        <v>337</v>
      </c>
      <c r="C55" s="41">
        <f t="shared" si="5"/>
        <v>358</v>
      </c>
      <c r="D55" s="41">
        <f t="shared" si="6"/>
        <v>25</v>
      </c>
      <c r="E55" s="42" t="str">
        <f t="shared" si="2"/>
        <v>CARTAGENA</v>
      </c>
      <c r="F55" s="42">
        <f t="shared" ref="F55:F65" si="9">LOOKUP(E55,$A$38:$A$65,$B$38:$B$65)</f>
        <v>474</v>
      </c>
      <c r="G55" s="42">
        <f t="shared" si="8"/>
        <v>585</v>
      </c>
    </row>
    <row r="56" spans="1:7" x14ac:dyDescent="0.25">
      <c r="A56" s="42" t="str">
        <f t="shared" si="3"/>
        <v>MELILLA</v>
      </c>
      <c r="B56" s="41">
        <f t="shared" si="4"/>
        <v>360</v>
      </c>
      <c r="C56" s="41">
        <f t="shared" si="5"/>
        <v>318</v>
      </c>
      <c r="D56" s="41">
        <f t="shared" si="6"/>
        <v>23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137</v>
      </c>
      <c r="C57" s="41">
        <f t="shared" si="5"/>
        <v>159</v>
      </c>
      <c r="D57" s="41">
        <f t="shared" si="6"/>
        <v>27</v>
      </c>
      <c r="E57" s="42" t="str">
        <f t="shared" si="2"/>
        <v>PASAIA</v>
      </c>
      <c r="F57" s="42">
        <f t="shared" si="9"/>
        <v>444</v>
      </c>
      <c r="G57" s="42">
        <f t="shared" si="8"/>
        <v>510</v>
      </c>
    </row>
    <row r="58" spans="1:7" x14ac:dyDescent="0.25">
      <c r="A58" s="42" t="str">
        <f t="shared" si="3"/>
        <v>PASAIA</v>
      </c>
      <c r="B58" s="41">
        <f t="shared" si="4"/>
        <v>444</v>
      </c>
      <c r="C58" s="41">
        <f t="shared" si="5"/>
        <v>510</v>
      </c>
      <c r="D58" s="41">
        <f t="shared" si="6"/>
        <v>20</v>
      </c>
      <c r="E58" s="42" t="str">
        <f t="shared" si="2"/>
        <v>ALICANTE</v>
      </c>
      <c r="F58" s="42">
        <f t="shared" si="9"/>
        <v>415</v>
      </c>
      <c r="G58" s="42">
        <f t="shared" si="8"/>
        <v>398</v>
      </c>
    </row>
    <row r="59" spans="1:7" x14ac:dyDescent="0.25">
      <c r="A59" s="42" t="str">
        <f t="shared" si="3"/>
        <v>SANTA CRUZ DE TENERIFE</v>
      </c>
      <c r="B59" s="41">
        <f t="shared" si="4"/>
        <v>5831</v>
      </c>
      <c r="C59" s="41">
        <f t="shared" si="5"/>
        <v>5834</v>
      </c>
      <c r="D59" s="41">
        <f t="shared" si="6"/>
        <v>2</v>
      </c>
      <c r="E59" s="42" t="str">
        <f t="shared" si="2"/>
        <v>FERROL-SAN CIBRAO</v>
      </c>
      <c r="F59" s="42">
        <f t="shared" si="9"/>
        <v>404</v>
      </c>
      <c r="G59" s="42">
        <f t="shared" si="8"/>
        <v>347</v>
      </c>
    </row>
    <row r="60" spans="1:7" x14ac:dyDescent="0.25">
      <c r="A60" s="42" t="str">
        <f t="shared" si="3"/>
        <v>SANTANDER</v>
      </c>
      <c r="B60" s="41">
        <f t="shared" si="4"/>
        <v>489</v>
      </c>
      <c r="C60" s="41">
        <f t="shared" si="5"/>
        <v>505</v>
      </c>
      <c r="D60" s="41">
        <f t="shared" si="6"/>
        <v>14</v>
      </c>
      <c r="E60" s="42" t="str">
        <f t="shared" si="2"/>
        <v>MELILLA</v>
      </c>
      <c r="F60" s="42">
        <f t="shared" si="9"/>
        <v>360</v>
      </c>
      <c r="G60" s="42">
        <f t="shared" si="8"/>
        <v>318</v>
      </c>
    </row>
    <row r="61" spans="1:7" x14ac:dyDescent="0.25">
      <c r="A61" s="42" t="str">
        <f t="shared" si="3"/>
        <v>SEVILLA</v>
      </c>
      <c r="B61" s="41">
        <f t="shared" si="4"/>
        <v>444</v>
      </c>
      <c r="C61" s="41">
        <f t="shared" si="5"/>
        <v>492</v>
      </c>
      <c r="D61" s="41">
        <f t="shared" si="6"/>
        <v>20</v>
      </c>
      <c r="E61" s="42" t="str">
        <f t="shared" si="2"/>
        <v>GIJON</v>
      </c>
      <c r="F61" s="42">
        <f t="shared" si="9"/>
        <v>353</v>
      </c>
      <c r="G61" s="42">
        <f t="shared" si="8"/>
        <v>333</v>
      </c>
    </row>
    <row r="62" spans="1:7" x14ac:dyDescent="0.25">
      <c r="A62" s="42" t="str">
        <f t="shared" si="3"/>
        <v>TARRAGONA</v>
      </c>
      <c r="B62" s="41">
        <f t="shared" si="4"/>
        <v>841</v>
      </c>
      <c r="C62" s="41">
        <f t="shared" si="5"/>
        <v>868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337</v>
      </c>
      <c r="G62" s="42">
        <f t="shared" si="8"/>
        <v>358</v>
      </c>
    </row>
    <row r="63" spans="1:7" x14ac:dyDescent="0.25">
      <c r="A63" s="42" t="str">
        <f t="shared" si="3"/>
        <v>VALENCIA</v>
      </c>
      <c r="B63" s="41">
        <f t="shared" si="4"/>
        <v>2270</v>
      </c>
      <c r="C63" s="41">
        <f t="shared" si="5"/>
        <v>2208</v>
      </c>
      <c r="D63" s="41">
        <f t="shared" si="6"/>
        <v>7</v>
      </c>
      <c r="E63" s="42" t="str">
        <f t="shared" si="2"/>
        <v>AVILES</v>
      </c>
      <c r="F63" s="42">
        <f t="shared" si="9"/>
        <v>325</v>
      </c>
      <c r="G63" s="42">
        <f t="shared" si="8"/>
        <v>329</v>
      </c>
    </row>
    <row r="64" spans="1:7" x14ac:dyDescent="0.25">
      <c r="A64" s="42" t="str">
        <f t="shared" si="3"/>
        <v>VIGO</v>
      </c>
      <c r="B64" s="41">
        <f t="shared" si="4"/>
        <v>830</v>
      </c>
      <c r="C64" s="41">
        <f t="shared" si="5"/>
        <v>692</v>
      </c>
      <c r="D64" s="41">
        <f t="shared" si="6"/>
        <v>10</v>
      </c>
      <c r="E64" s="42" t="str">
        <f t="shared" si="2"/>
        <v>MOTRIL</v>
      </c>
      <c r="F64" s="42">
        <f t="shared" si="9"/>
        <v>137</v>
      </c>
      <c r="G64" s="42">
        <f t="shared" si="8"/>
        <v>159</v>
      </c>
    </row>
    <row r="65" spans="1:7" x14ac:dyDescent="0.25">
      <c r="A65" s="42" t="str">
        <f t="shared" si="3"/>
        <v>VILAGARCIA</v>
      </c>
      <c r="B65" s="41">
        <f t="shared" si="4"/>
        <v>105</v>
      </c>
      <c r="C65" s="41">
        <f t="shared" si="5"/>
        <v>120</v>
      </c>
      <c r="D65" s="41">
        <f t="shared" si="6"/>
        <v>28</v>
      </c>
      <c r="E65" s="42" t="str">
        <f t="shared" si="2"/>
        <v>VILAGARCIA</v>
      </c>
      <c r="F65" s="42">
        <f t="shared" si="9"/>
        <v>105</v>
      </c>
      <c r="G65" s="42">
        <f t="shared" si="8"/>
        <v>120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Abril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39246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1071682</v>
      </c>
      <c r="C7" s="9">
        <v>954369</v>
      </c>
      <c r="D7" s="9">
        <v>3691795</v>
      </c>
      <c r="E7" s="9">
        <v>3546904</v>
      </c>
      <c r="F7" s="10">
        <f>((E7*100)/D7)-100</f>
        <v>-3.9246762076442536</v>
      </c>
      <c r="G7" s="1"/>
      <c r="H7" s="1"/>
      <c r="I7" s="1"/>
    </row>
    <row r="8" spans="1:12" x14ac:dyDescent="0.25">
      <c r="A8" s="11" t="s">
        <v>42</v>
      </c>
      <c r="B8" s="12">
        <v>1146930</v>
      </c>
      <c r="C8" s="12">
        <v>790294</v>
      </c>
      <c r="D8" s="12">
        <v>4305493</v>
      </c>
      <c r="E8" s="12">
        <v>3666741</v>
      </c>
      <c r="F8" s="13">
        <f t="shared" ref="F8:F35" si="0">((E8*100)/D8)-100</f>
        <v>-14.835745871610982</v>
      </c>
      <c r="G8" s="1"/>
      <c r="H8" s="1"/>
      <c r="I8" s="1"/>
    </row>
    <row r="9" spans="1:12" x14ac:dyDescent="0.25">
      <c r="A9" s="8" t="s">
        <v>43</v>
      </c>
      <c r="B9" s="9">
        <v>1789480</v>
      </c>
      <c r="C9" s="9">
        <v>1809228</v>
      </c>
      <c r="D9" s="9">
        <v>7575022</v>
      </c>
      <c r="E9" s="9">
        <v>7619895</v>
      </c>
      <c r="F9" s="10">
        <f t="shared" si="0"/>
        <v>0.59238111783702152</v>
      </c>
      <c r="G9" s="1"/>
      <c r="H9" s="1"/>
      <c r="I9" s="1"/>
    </row>
    <row r="10" spans="1:12" x14ac:dyDescent="0.25">
      <c r="A10" s="11" t="s">
        <v>44</v>
      </c>
      <c r="B10" s="12">
        <v>593663</v>
      </c>
      <c r="C10" s="12">
        <v>462655</v>
      </c>
      <c r="D10" s="12">
        <v>2066706</v>
      </c>
      <c r="E10" s="12">
        <v>1711827</v>
      </c>
      <c r="F10" s="13">
        <f t="shared" si="0"/>
        <v>-17.171237708701668</v>
      </c>
      <c r="G10" s="1"/>
      <c r="H10" s="1"/>
      <c r="I10" s="1"/>
    </row>
    <row r="11" spans="1:12" x14ac:dyDescent="0.25">
      <c r="A11" s="8" t="s">
        <v>45</v>
      </c>
      <c r="B11" s="9">
        <v>19737465</v>
      </c>
      <c r="C11" s="9">
        <v>20017818</v>
      </c>
      <c r="D11" s="9">
        <v>72672551</v>
      </c>
      <c r="E11" s="9">
        <v>78764989</v>
      </c>
      <c r="F11" s="10">
        <f t="shared" si="0"/>
        <v>8.3834101268854653</v>
      </c>
      <c r="G11" s="1"/>
      <c r="H11" s="1"/>
      <c r="I11" s="1"/>
    </row>
    <row r="12" spans="1:12" x14ac:dyDescent="0.25">
      <c r="A12" s="11" t="s">
        <v>46</v>
      </c>
      <c r="B12" s="12">
        <v>2408719</v>
      </c>
      <c r="C12" s="12">
        <v>2219540</v>
      </c>
      <c r="D12" s="12">
        <v>6841300</v>
      </c>
      <c r="E12" s="12">
        <v>6396692</v>
      </c>
      <c r="F12" s="13">
        <f t="shared" si="0"/>
        <v>-6.4988817914723853</v>
      </c>
      <c r="G12" s="1"/>
      <c r="H12" s="1"/>
      <c r="I12" s="1"/>
    </row>
    <row r="13" spans="1:12" x14ac:dyDescent="0.25">
      <c r="A13" s="8" t="s">
        <v>47</v>
      </c>
      <c r="B13" s="9">
        <v>10360664</v>
      </c>
      <c r="C13" s="9">
        <v>11694204</v>
      </c>
      <c r="D13" s="9">
        <v>32787502</v>
      </c>
      <c r="E13" s="9">
        <v>34703307</v>
      </c>
      <c r="F13" s="10">
        <f t="shared" si="0"/>
        <v>5.843095335533647</v>
      </c>
      <c r="G13" s="1"/>
      <c r="H13" s="1"/>
      <c r="I13" s="1"/>
    </row>
    <row r="14" spans="1:12" x14ac:dyDescent="0.25">
      <c r="A14" s="11" t="s">
        <v>48</v>
      </c>
      <c r="B14" s="12">
        <v>16904060</v>
      </c>
      <c r="C14" s="12">
        <v>19129205</v>
      </c>
      <c r="D14" s="12">
        <v>60513296</v>
      </c>
      <c r="E14" s="12">
        <v>64368829</v>
      </c>
      <c r="F14" s="13">
        <f t="shared" si="0"/>
        <v>6.3713815886016221</v>
      </c>
      <c r="G14" s="1"/>
      <c r="H14" s="1"/>
      <c r="I14" s="1"/>
    </row>
    <row r="15" spans="1:12" x14ac:dyDescent="0.25">
      <c r="A15" s="8" t="s">
        <v>49</v>
      </c>
      <c r="B15" s="9">
        <v>3591448</v>
      </c>
      <c r="C15" s="9">
        <v>3928405</v>
      </c>
      <c r="D15" s="9">
        <v>14656001</v>
      </c>
      <c r="E15" s="9">
        <v>14949143</v>
      </c>
      <c r="F15" s="10">
        <f t="shared" si="0"/>
        <v>2.0001499726971872</v>
      </c>
      <c r="G15" s="1"/>
      <c r="H15" s="1"/>
      <c r="I15" s="1"/>
    </row>
    <row r="16" spans="1:12" x14ac:dyDescent="0.25">
      <c r="A16" s="11" t="s">
        <v>50</v>
      </c>
      <c r="B16" s="12">
        <v>2286812</v>
      </c>
      <c r="C16" s="12">
        <v>1879868</v>
      </c>
      <c r="D16" s="12">
        <v>10082947</v>
      </c>
      <c r="E16" s="12">
        <v>8113611</v>
      </c>
      <c r="F16" s="13">
        <f t="shared" si="0"/>
        <v>-19.531353283915905</v>
      </c>
      <c r="G16" s="1"/>
      <c r="H16" s="1"/>
      <c r="I16" s="1"/>
    </row>
    <row r="17" spans="1:9" x14ac:dyDescent="0.25">
      <c r="A17" s="8" t="s">
        <v>51</v>
      </c>
      <c r="B17" s="9">
        <v>916680</v>
      </c>
      <c r="C17" s="9">
        <v>1056374</v>
      </c>
      <c r="D17" s="9">
        <v>3561140</v>
      </c>
      <c r="E17" s="9">
        <v>4600117</v>
      </c>
      <c r="F17" s="10">
        <f t="shared" si="0"/>
        <v>29.175404505298872</v>
      </c>
      <c r="G17" s="1"/>
      <c r="H17" s="1"/>
      <c r="I17" s="1"/>
    </row>
    <row r="18" spans="1:9" x14ac:dyDescent="0.25">
      <c r="A18" s="11" t="s">
        <v>52</v>
      </c>
      <c r="B18" s="12">
        <v>4335732</v>
      </c>
      <c r="C18" s="12">
        <v>6252351</v>
      </c>
      <c r="D18" s="12">
        <v>17288433</v>
      </c>
      <c r="E18" s="12">
        <v>22566317</v>
      </c>
      <c r="F18" s="13">
        <f t="shared" si="0"/>
        <v>30.528411684274687</v>
      </c>
      <c r="G18" s="1"/>
      <c r="H18" s="1"/>
      <c r="I18" s="1"/>
    </row>
    <row r="19" spans="1:9" x14ac:dyDescent="0.25">
      <c r="A19" s="8" t="s">
        <v>53</v>
      </c>
      <c r="B19" s="9">
        <v>877446</v>
      </c>
      <c r="C19" s="9">
        <v>1141972</v>
      </c>
      <c r="D19" s="9">
        <v>3025520</v>
      </c>
      <c r="E19" s="9">
        <v>3418799</v>
      </c>
      <c r="F19" s="10">
        <f t="shared" si="0"/>
        <v>12.998724186255586</v>
      </c>
      <c r="G19" s="1"/>
      <c r="H19" s="1"/>
      <c r="I19" s="1"/>
    </row>
    <row r="20" spans="1:9" x14ac:dyDescent="0.25">
      <c r="A20" s="11" t="s">
        <v>54</v>
      </c>
      <c r="B20" s="12">
        <v>1278847</v>
      </c>
      <c r="C20" s="12">
        <v>1342000</v>
      </c>
      <c r="D20" s="12">
        <v>4985625</v>
      </c>
      <c r="E20" s="12">
        <v>4401560</v>
      </c>
      <c r="F20" s="13">
        <f t="shared" si="0"/>
        <v>-11.714980569136273</v>
      </c>
      <c r="G20" s="1"/>
      <c r="H20" s="1"/>
      <c r="I20" s="1"/>
    </row>
    <row r="21" spans="1:9" x14ac:dyDescent="0.25">
      <c r="A21" s="8" t="s">
        <v>55</v>
      </c>
      <c r="B21" s="9">
        <v>1748342</v>
      </c>
      <c r="C21" s="9">
        <v>1581800</v>
      </c>
      <c r="D21" s="9">
        <v>6923042</v>
      </c>
      <c r="E21" s="9">
        <v>6458673</v>
      </c>
      <c r="F21" s="10">
        <f t="shared" si="0"/>
        <v>-6.7075860582674522</v>
      </c>
      <c r="G21" s="1"/>
      <c r="H21" s="1"/>
      <c r="I21" s="1"/>
    </row>
    <row r="22" spans="1:9" x14ac:dyDescent="0.25">
      <c r="A22" s="11" t="s">
        <v>56</v>
      </c>
      <c r="B22" s="12">
        <v>10992001</v>
      </c>
      <c r="C22" s="12">
        <v>11006564</v>
      </c>
      <c r="D22" s="12">
        <v>44318843</v>
      </c>
      <c r="E22" s="12">
        <v>56297666</v>
      </c>
      <c r="F22" s="13">
        <f t="shared" si="0"/>
        <v>27.02873583590619</v>
      </c>
      <c r="G22" s="1"/>
      <c r="H22" s="1"/>
      <c r="I22" s="1"/>
    </row>
    <row r="23" spans="1:9" x14ac:dyDescent="0.25">
      <c r="A23" s="8" t="s">
        <v>57</v>
      </c>
      <c r="B23" s="9">
        <v>2559270</v>
      </c>
      <c r="C23" s="9">
        <v>3185846</v>
      </c>
      <c r="D23" s="9">
        <v>8612794</v>
      </c>
      <c r="E23" s="9">
        <v>11532113</v>
      </c>
      <c r="F23" s="10">
        <f t="shared" si="0"/>
        <v>33.89514482756698</v>
      </c>
      <c r="G23" s="1"/>
      <c r="H23" s="1"/>
      <c r="I23" s="1"/>
    </row>
    <row r="24" spans="1:9" x14ac:dyDescent="0.25">
      <c r="A24" s="11" t="s">
        <v>58</v>
      </c>
      <c r="B24" s="12">
        <v>229336</v>
      </c>
      <c r="C24" s="12">
        <v>271894</v>
      </c>
      <c r="D24" s="12">
        <v>969346</v>
      </c>
      <c r="E24" s="12">
        <v>918555</v>
      </c>
      <c r="F24" s="13">
        <f t="shared" si="0"/>
        <v>-5.2397183255514506</v>
      </c>
      <c r="G24" s="1"/>
      <c r="H24" s="1"/>
      <c r="I24" s="1"/>
    </row>
    <row r="25" spans="1:9" x14ac:dyDescent="0.25">
      <c r="A25" s="8" t="s">
        <v>59</v>
      </c>
      <c r="B25" s="9">
        <v>801825</v>
      </c>
      <c r="C25" s="9">
        <v>1195453</v>
      </c>
      <c r="D25" s="9">
        <v>3126003</v>
      </c>
      <c r="E25" s="9">
        <v>4586362</v>
      </c>
      <c r="F25" s="10">
        <f t="shared" si="0"/>
        <v>46.716493874126172</v>
      </c>
      <c r="G25" s="1"/>
      <c r="H25" s="1"/>
      <c r="I25" s="1"/>
    </row>
    <row r="26" spans="1:9" x14ac:dyDescent="0.25">
      <c r="A26" s="11" t="s">
        <v>60</v>
      </c>
      <c r="B26" s="12">
        <v>392881</v>
      </c>
      <c r="C26" s="12">
        <v>330288</v>
      </c>
      <c r="D26" s="12">
        <v>1383402</v>
      </c>
      <c r="E26" s="12">
        <v>1286371</v>
      </c>
      <c r="F26" s="13">
        <f t="shared" si="0"/>
        <v>-7.01394099473616</v>
      </c>
      <c r="G26" s="1"/>
      <c r="H26" s="1"/>
      <c r="I26" s="1"/>
    </row>
    <row r="27" spans="1:9" x14ac:dyDescent="0.25">
      <c r="A27" s="8" t="s">
        <v>61</v>
      </c>
      <c r="B27" s="9">
        <v>574486</v>
      </c>
      <c r="C27" s="9">
        <v>652522</v>
      </c>
      <c r="D27" s="9">
        <v>2687651</v>
      </c>
      <c r="E27" s="9">
        <v>2529225</v>
      </c>
      <c r="F27" s="10">
        <f t="shared" si="0"/>
        <v>-5.8945897365394586</v>
      </c>
      <c r="G27" s="1"/>
      <c r="H27" s="1"/>
      <c r="I27" s="1"/>
    </row>
    <row r="28" spans="1:9" x14ac:dyDescent="0.25">
      <c r="A28" s="11" t="s">
        <v>62</v>
      </c>
      <c r="B28" s="12">
        <v>11490773</v>
      </c>
      <c r="C28" s="12">
        <v>13853970</v>
      </c>
      <c r="D28" s="12">
        <v>46190605</v>
      </c>
      <c r="E28" s="12">
        <v>54763815</v>
      </c>
      <c r="F28" s="13">
        <f t="shared" si="0"/>
        <v>18.560505973022003</v>
      </c>
      <c r="G28" s="1"/>
      <c r="H28" s="1"/>
      <c r="I28" s="1"/>
    </row>
    <row r="29" spans="1:9" x14ac:dyDescent="0.25">
      <c r="A29" s="8" t="s">
        <v>63</v>
      </c>
      <c r="B29" s="9">
        <v>1990662</v>
      </c>
      <c r="C29" s="9">
        <v>1957124</v>
      </c>
      <c r="D29" s="9">
        <v>6896098</v>
      </c>
      <c r="E29" s="9">
        <v>7399812</v>
      </c>
      <c r="F29" s="10">
        <f t="shared" si="0"/>
        <v>7.3043335521043957</v>
      </c>
      <c r="G29" s="1"/>
      <c r="H29" s="1"/>
      <c r="I29" s="1"/>
    </row>
    <row r="30" spans="1:9" x14ac:dyDescent="0.25">
      <c r="A30" s="11" t="s">
        <v>64</v>
      </c>
      <c r="B30" s="12">
        <v>441922</v>
      </c>
      <c r="C30" s="12">
        <v>468268</v>
      </c>
      <c r="D30" s="12">
        <v>1821877</v>
      </c>
      <c r="E30" s="12">
        <v>1725388</v>
      </c>
      <c r="F30" s="13">
        <f t="shared" si="0"/>
        <v>-5.2961314073343004</v>
      </c>
      <c r="G30" s="1"/>
      <c r="H30" s="1"/>
      <c r="I30" s="1"/>
    </row>
    <row r="31" spans="1:9" x14ac:dyDescent="0.25">
      <c r="A31" s="8" t="s">
        <v>65</v>
      </c>
      <c r="B31" s="9">
        <v>3018220</v>
      </c>
      <c r="C31" s="9">
        <v>2833510</v>
      </c>
      <c r="D31" s="9">
        <v>13134983</v>
      </c>
      <c r="E31" s="9">
        <v>12805753</v>
      </c>
      <c r="F31" s="10">
        <f t="shared" si="0"/>
        <v>-2.5065125702865458</v>
      </c>
      <c r="G31" s="1"/>
      <c r="H31" s="1"/>
      <c r="I31" s="1"/>
    </row>
    <row r="32" spans="1:9" x14ac:dyDescent="0.25">
      <c r="A32" s="11" t="s">
        <v>66</v>
      </c>
      <c r="B32" s="12">
        <v>11182340</v>
      </c>
      <c r="C32" s="12">
        <v>12536472</v>
      </c>
      <c r="D32" s="12">
        <v>41036191</v>
      </c>
      <c r="E32" s="12">
        <v>46248064</v>
      </c>
      <c r="F32" s="13">
        <f t="shared" si="0"/>
        <v>12.700674387639921</v>
      </c>
      <c r="G32" s="1"/>
      <c r="H32" s="1"/>
      <c r="I32" s="1"/>
    </row>
    <row r="33" spans="1:9" x14ac:dyDescent="0.25">
      <c r="A33" s="8" t="s">
        <v>67</v>
      </c>
      <c r="B33" s="9">
        <v>2661904</v>
      </c>
      <c r="C33" s="9">
        <v>2916382</v>
      </c>
      <c r="D33" s="9">
        <v>9416361</v>
      </c>
      <c r="E33" s="9">
        <v>10768544</v>
      </c>
      <c r="F33" s="10">
        <f t="shared" si="0"/>
        <v>14.359931612647387</v>
      </c>
      <c r="G33" s="1"/>
      <c r="H33" s="1"/>
      <c r="I33" s="1"/>
    </row>
    <row r="34" spans="1:9" x14ac:dyDescent="0.25">
      <c r="A34" s="11" t="s">
        <v>68</v>
      </c>
      <c r="B34" s="12">
        <v>216533</v>
      </c>
      <c r="C34" s="12">
        <v>196481</v>
      </c>
      <c r="D34" s="12">
        <v>602117</v>
      </c>
      <c r="E34" s="12">
        <v>601175</v>
      </c>
      <c r="F34" s="13">
        <f t="shared" si="0"/>
        <v>-0.15644799930910835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115600123</v>
      </c>
      <c r="C35" s="15">
        <f t="shared" ref="C35:E35" si="1">SUM(C7:C34)</f>
        <v>125664857</v>
      </c>
      <c r="D35" s="15">
        <f t="shared" si="1"/>
        <v>431172644</v>
      </c>
      <c r="E35" s="15">
        <f t="shared" si="1"/>
        <v>476750247</v>
      </c>
      <c r="F35" s="16">
        <f t="shared" si="0"/>
        <v>10.570615653436491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3546904</v>
      </c>
      <c r="C38" s="41">
        <f>D7</f>
        <v>3691795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78764989</v>
      </c>
      <c r="G38" s="42">
        <f>LOOKUP(E38,$A$38:$A$65,$C$38:$C$65)</f>
        <v>72672551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3666741</v>
      </c>
      <c r="C39" s="41">
        <f t="shared" ref="C39:C65" si="5">D8</f>
        <v>4305493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64368829</v>
      </c>
      <c r="G39" s="42">
        <f t="shared" ref="G39:G65" si="8">LOOKUP(E39,$A$38:$A$65,$C$38:$C$65)</f>
        <v>60513296</v>
      </c>
    </row>
    <row r="40" spans="1:9" x14ac:dyDescent="0.25">
      <c r="A40" s="42" t="str">
        <f t="shared" si="3"/>
        <v>ALMERIA</v>
      </c>
      <c r="B40" s="41">
        <f t="shared" si="4"/>
        <v>7619895</v>
      </c>
      <c r="C40" s="41">
        <f t="shared" si="5"/>
        <v>7575022</v>
      </c>
      <c r="D40" s="41">
        <f t="shared" si="6"/>
        <v>13</v>
      </c>
      <c r="E40" s="42" t="str">
        <f t="shared" si="2"/>
        <v>LAS PALMAS</v>
      </c>
      <c r="F40" s="42">
        <f t="shared" si="7"/>
        <v>56297666</v>
      </c>
      <c r="G40" s="42">
        <f t="shared" si="8"/>
        <v>44318843</v>
      </c>
    </row>
    <row r="41" spans="1:9" x14ac:dyDescent="0.25">
      <c r="A41" s="42" t="str">
        <f t="shared" si="3"/>
        <v>AVILES</v>
      </c>
      <c r="B41" s="41">
        <f t="shared" si="4"/>
        <v>1711827</v>
      </c>
      <c r="C41" s="41">
        <f t="shared" si="5"/>
        <v>2066706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54763815</v>
      </c>
      <c r="G41" s="42">
        <f t="shared" si="8"/>
        <v>46190605</v>
      </c>
    </row>
    <row r="42" spans="1:9" x14ac:dyDescent="0.25">
      <c r="A42" s="42" t="str">
        <f t="shared" si="3"/>
        <v>BAHIA DE ALGECIRAS</v>
      </c>
      <c r="B42" s="41">
        <f t="shared" si="4"/>
        <v>78764989</v>
      </c>
      <c r="C42" s="41">
        <f t="shared" si="5"/>
        <v>72672551</v>
      </c>
      <c r="D42" s="41">
        <f t="shared" si="6"/>
        <v>1</v>
      </c>
      <c r="E42" s="42" t="str">
        <f t="shared" si="2"/>
        <v>VALENCIA</v>
      </c>
      <c r="F42" s="42">
        <f t="shared" si="7"/>
        <v>46248064</v>
      </c>
      <c r="G42" s="42">
        <f t="shared" si="8"/>
        <v>41036191</v>
      </c>
    </row>
    <row r="43" spans="1:9" x14ac:dyDescent="0.25">
      <c r="A43" s="42" t="str">
        <f t="shared" si="3"/>
        <v>BAHIA DE CADIZ</v>
      </c>
      <c r="B43" s="41">
        <f t="shared" si="4"/>
        <v>6396692</v>
      </c>
      <c r="C43" s="41">
        <f t="shared" si="5"/>
        <v>6841300</v>
      </c>
      <c r="D43" s="41">
        <f t="shared" si="6"/>
        <v>16</v>
      </c>
      <c r="E43" s="42" t="str">
        <f t="shared" si="2"/>
        <v>BALEARES</v>
      </c>
      <c r="F43" s="42">
        <f t="shared" si="7"/>
        <v>34703307</v>
      </c>
      <c r="G43" s="42">
        <f t="shared" si="8"/>
        <v>32787502</v>
      </c>
    </row>
    <row r="44" spans="1:9" x14ac:dyDescent="0.25">
      <c r="A44" s="42" t="str">
        <f t="shared" si="3"/>
        <v>BALEARES</v>
      </c>
      <c r="B44" s="41">
        <f t="shared" si="4"/>
        <v>34703307</v>
      </c>
      <c r="C44" s="41">
        <f t="shared" si="5"/>
        <v>32787502</v>
      </c>
      <c r="D44" s="41">
        <f t="shared" si="6"/>
        <v>6</v>
      </c>
      <c r="E44" s="42" t="str">
        <f t="shared" si="2"/>
        <v>CEUTA</v>
      </c>
      <c r="F44" s="42">
        <f t="shared" si="7"/>
        <v>22566317</v>
      </c>
      <c r="G44" s="42">
        <f t="shared" si="8"/>
        <v>17288433</v>
      </c>
    </row>
    <row r="45" spans="1:9" x14ac:dyDescent="0.25">
      <c r="A45" s="42" t="str">
        <f t="shared" si="3"/>
        <v>BARCELONA</v>
      </c>
      <c r="B45" s="41">
        <f t="shared" si="4"/>
        <v>64368829</v>
      </c>
      <c r="C45" s="41">
        <f t="shared" si="5"/>
        <v>60513296</v>
      </c>
      <c r="D45" s="41">
        <f t="shared" si="6"/>
        <v>2</v>
      </c>
      <c r="E45" s="42" t="str">
        <f t="shared" si="2"/>
        <v>BILBAO</v>
      </c>
      <c r="F45" s="42">
        <f t="shared" si="7"/>
        <v>14949143</v>
      </c>
      <c r="G45" s="42">
        <f t="shared" si="8"/>
        <v>14656001</v>
      </c>
    </row>
    <row r="46" spans="1:9" x14ac:dyDescent="0.25">
      <c r="A46" s="42" t="str">
        <f t="shared" si="3"/>
        <v>BILBAO</v>
      </c>
      <c r="B46" s="41">
        <f t="shared" si="4"/>
        <v>14949143</v>
      </c>
      <c r="C46" s="41">
        <f t="shared" si="5"/>
        <v>14656001</v>
      </c>
      <c r="D46" s="41">
        <f t="shared" si="6"/>
        <v>8</v>
      </c>
      <c r="E46" s="42" t="str">
        <f t="shared" si="2"/>
        <v>TARRAGONA</v>
      </c>
      <c r="F46" s="42">
        <f t="shared" si="7"/>
        <v>12805753</v>
      </c>
      <c r="G46" s="42">
        <f t="shared" si="8"/>
        <v>13134983</v>
      </c>
    </row>
    <row r="47" spans="1:9" x14ac:dyDescent="0.25">
      <c r="A47" s="42" t="str">
        <f t="shared" si="3"/>
        <v>CARTAGENA</v>
      </c>
      <c r="B47" s="41">
        <f t="shared" si="4"/>
        <v>8113611</v>
      </c>
      <c r="C47" s="41">
        <f t="shared" si="5"/>
        <v>10082947</v>
      </c>
      <c r="D47" s="41">
        <f t="shared" si="6"/>
        <v>12</v>
      </c>
      <c r="E47" s="42" t="str">
        <f t="shared" si="2"/>
        <v>MALAGA</v>
      </c>
      <c r="F47" s="42">
        <f t="shared" si="7"/>
        <v>11532113</v>
      </c>
      <c r="G47" s="42">
        <f t="shared" si="8"/>
        <v>8612794</v>
      </c>
    </row>
    <row r="48" spans="1:9" x14ac:dyDescent="0.25">
      <c r="A48" s="42" t="str">
        <f t="shared" si="3"/>
        <v>CASTELLON</v>
      </c>
      <c r="B48" s="41">
        <f t="shared" si="4"/>
        <v>4600117</v>
      </c>
      <c r="C48" s="41">
        <f t="shared" si="5"/>
        <v>3561140</v>
      </c>
      <c r="D48" s="41">
        <f t="shared" si="6"/>
        <v>17</v>
      </c>
      <c r="E48" s="42" t="str">
        <f t="shared" si="2"/>
        <v>VIGO</v>
      </c>
      <c r="F48" s="42">
        <f t="shared" si="7"/>
        <v>10768544</v>
      </c>
      <c r="G48" s="42">
        <f t="shared" si="8"/>
        <v>9416361</v>
      </c>
    </row>
    <row r="49" spans="1:7" x14ac:dyDescent="0.25">
      <c r="A49" s="42" t="str">
        <f t="shared" si="3"/>
        <v>CEUTA</v>
      </c>
      <c r="B49" s="41">
        <f t="shared" si="4"/>
        <v>22566317</v>
      </c>
      <c r="C49" s="41">
        <f t="shared" si="5"/>
        <v>17288433</v>
      </c>
      <c r="D49" s="41">
        <f t="shared" si="6"/>
        <v>7</v>
      </c>
      <c r="E49" s="42" t="str">
        <f t="shared" si="2"/>
        <v>CARTAGENA</v>
      </c>
      <c r="F49" s="42">
        <f t="shared" si="7"/>
        <v>8113611</v>
      </c>
      <c r="G49" s="42">
        <f t="shared" si="8"/>
        <v>10082947</v>
      </c>
    </row>
    <row r="50" spans="1:7" x14ac:dyDescent="0.25">
      <c r="A50" s="42" t="str">
        <f t="shared" si="3"/>
        <v>FERROL-SAN CIBRAO</v>
      </c>
      <c r="B50" s="41">
        <f t="shared" si="4"/>
        <v>3418799</v>
      </c>
      <c r="C50" s="41">
        <f t="shared" si="5"/>
        <v>3025520</v>
      </c>
      <c r="D50" s="41">
        <f t="shared" si="6"/>
        <v>22</v>
      </c>
      <c r="E50" s="42" t="str">
        <f t="shared" si="2"/>
        <v>ALMERIA</v>
      </c>
      <c r="F50" s="42">
        <f t="shared" si="7"/>
        <v>7619895</v>
      </c>
      <c r="G50" s="42">
        <f t="shared" si="8"/>
        <v>7575022</v>
      </c>
    </row>
    <row r="51" spans="1:7" x14ac:dyDescent="0.25">
      <c r="A51" s="42" t="str">
        <f t="shared" si="3"/>
        <v>GIJON</v>
      </c>
      <c r="B51" s="41">
        <f t="shared" si="4"/>
        <v>4401560</v>
      </c>
      <c r="C51" s="41">
        <f t="shared" si="5"/>
        <v>4985625</v>
      </c>
      <c r="D51" s="41">
        <f t="shared" si="6"/>
        <v>19</v>
      </c>
      <c r="E51" s="42" t="str">
        <f t="shared" si="2"/>
        <v>SANTANDER</v>
      </c>
      <c r="F51" s="42">
        <f t="shared" si="7"/>
        <v>7399812</v>
      </c>
      <c r="G51" s="42">
        <f t="shared" si="8"/>
        <v>6896098</v>
      </c>
    </row>
    <row r="52" spans="1:7" x14ac:dyDescent="0.25">
      <c r="A52" s="42" t="str">
        <f t="shared" si="3"/>
        <v>HUELVA</v>
      </c>
      <c r="B52" s="41">
        <f t="shared" si="4"/>
        <v>6458673</v>
      </c>
      <c r="C52" s="41">
        <f t="shared" si="5"/>
        <v>6923042</v>
      </c>
      <c r="D52" s="41">
        <f t="shared" si="6"/>
        <v>15</v>
      </c>
      <c r="E52" s="42" t="str">
        <f t="shared" si="2"/>
        <v>HUELVA</v>
      </c>
      <c r="F52" s="42">
        <f t="shared" si="7"/>
        <v>6458673</v>
      </c>
      <c r="G52" s="42">
        <f t="shared" si="8"/>
        <v>6923042</v>
      </c>
    </row>
    <row r="53" spans="1:7" x14ac:dyDescent="0.25">
      <c r="A53" s="42" t="str">
        <f t="shared" si="3"/>
        <v>LAS PALMAS</v>
      </c>
      <c r="B53" s="41">
        <f t="shared" si="4"/>
        <v>56297666</v>
      </c>
      <c r="C53" s="41">
        <f t="shared" si="5"/>
        <v>44318843</v>
      </c>
      <c r="D53" s="41">
        <f t="shared" si="6"/>
        <v>3</v>
      </c>
      <c r="E53" s="42" t="str">
        <f t="shared" si="2"/>
        <v>BAHIA DE CADIZ</v>
      </c>
      <c r="F53" s="42">
        <f t="shared" si="7"/>
        <v>6396692</v>
      </c>
      <c r="G53" s="42">
        <f t="shared" si="8"/>
        <v>6841300</v>
      </c>
    </row>
    <row r="54" spans="1:7" x14ac:dyDescent="0.25">
      <c r="A54" s="42" t="str">
        <f t="shared" si="3"/>
        <v>MALAGA</v>
      </c>
      <c r="B54" s="41">
        <f t="shared" si="4"/>
        <v>11532113</v>
      </c>
      <c r="C54" s="41">
        <f t="shared" si="5"/>
        <v>8612794</v>
      </c>
      <c r="D54" s="41">
        <f t="shared" si="6"/>
        <v>10</v>
      </c>
      <c r="E54" s="42" t="str">
        <f t="shared" si="2"/>
        <v>CASTELLON</v>
      </c>
      <c r="F54" s="42">
        <f t="shared" si="7"/>
        <v>4600117</v>
      </c>
      <c r="G54" s="42">
        <f t="shared" si="8"/>
        <v>3561140</v>
      </c>
    </row>
    <row r="55" spans="1:7" x14ac:dyDescent="0.25">
      <c r="A55" s="42" t="str">
        <f t="shared" si="3"/>
        <v>MARIN Y RIA DE PONTEVEDRA</v>
      </c>
      <c r="B55" s="41">
        <f t="shared" si="4"/>
        <v>918555</v>
      </c>
      <c r="C55" s="41">
        <f t="shared" si="5"/>
        <v>969346</v>
      </c>
      <c r="D55" s="41">
        <f t="shared" si="6"/>
        <v>27</v>
      </c>
      <c r="E55" s="42" t="str">
        <f t="shared" si="2"/>
        <v>MELILLA</v>
      </c>
      <c r="F55" s="42">
        <f t="shared" ref="F55:F65" si="9">LOOKUP(E55,$A$38:$A$65,$B$38:$B$65)</f>
        <v>4586362</v>
      </c>
      <c r="G55" s="42">
        <f t="shared" si="8"/>
        <v>3126003</v>
      </c>
    </row>
    <row r="56" spans="1:7" x14ac:dyDescent="0.25">
      <c r="A56" s="42" t="str">
        <f t="shared" si="3"/>
        <v>MELILLA</v>
      </c>
      <c r="B56" s="41">
        <f t="shared" si="4"/>
        <v>4586362</v>
      </c>
      <c r="C56" s="41">
        <f t="shared" si="5"/>
        <v>3126003</v>
      </c>
      <c r="D56" s="41">
        <f t="shared" si="6"/>
        <v>18</v>
      </c>
      <c r="E56" s="42" t="str">
        <f t="shared" si="2"/>
        <v>GIJON</v>
      </c>
      <c r="F56" s="42">
        <f t="shared" si="9"/>
        <v>4401560</v>
      </c>
      <c r="G56" s="42">
        <f t="shared" si="8"/>
        <v>4985625</v>
      </c>
    </row>
    <row r="57" spans="1:7" x14ac:dyDescent="0.25">
      <c r="A57" s="42" t="str">
        <f t="shared" si="3"/>
        <v>MOTRIL</v>
      </c>
      <c r="B57" s="41">
        <f t="shared" si="4"/>
        <v>1286371</v>
      </c>
      <c r="C57" s="41">
        <f t="shared" si="5"/>
        <v>1383402</v>
      </c>
      <c r="D57" s="41">
        <f t="shared" si="6"/>
        <v>26</v>
      </c>
      <c r="E57" s="42" t="str">
        <f t="shared" si="2"/>
        <v>ALICANTE</v>
      </c>
      <c r="F57" s="42">
        <f t="shared" si="9"/>
        <v>3666741</v>
      </c>
      <c r="G57" s="42">
        <f t="shared" si="8"/>
        <v>4305493</v>
      </c>
    </row>
    <row r="58" spans="1:7" x14ac:dyDescent="0.25">
      <c r="A58" s="42" t="str">
        <f t="shared" si="3"/>
        <v>PASAIA</v>
      </c>
      <c r="B58" s="41">
        <f t="shared" si="4"/>
        <v>2529225</v>
      </c>
      <c r="C58" s="41">
        <f t="shared" si="5"/>
        <v>2687651</v>
      </c>
      <c r="D58" s="41">
        <f t="shared" si="6"/>
        <v>23</v>
      </c>
      <c r="E58" s="42" t="str">
        <f t="shared" si="2"/>
        <v>A CORUÑA</v>
      </c>
      <c r="F58" s="42">
        <f t="shared" si="9"/>
        <v>3546904</v>
      </c>
      <c r="G58" s="42">
        <f t="shared" si="8"/>
        <v>3691795</v>
      </c>
    </row>
    <row r="59" spans="1:7" x14ac:dyDescent="0.25">
      <c r="A59" s="42" t="str">
        <f t="shared" si="3"/>
        <v>SANTA CRUZ DE TENERIFE</v>
      </c>
      <c r="B59" s="41">
        <f t="shared" si="4"/>
        <v>54763815</v>
      </c>
      <c r="C59" s="41">
        <f t="shared" si="5"/>
        <v>46190605</v>
      </c>
      <c r="D59" s="41">
        <f t="shared" si="6"/>
        <v>4</v>
      </c>
      <c r="E59" s="42" t="str">
        <f t="shared" si="2"/>
        <v>FERROL-SAN CIBRAO</v>
      </c>
      <c r="F59" s="42">
        <f t="shared" si="9"/>
        <v>3418799</v>
      </c>
      <c r="G59" s="42">
        <f t="shared" si="8"/>
        <v>3025520</v>
      </c>
    </row>
    <row r="60" spans="1:7" x14ac:dyDescent="0.25">
      <c r="A60" s="42" t="str">
        <f t="shared" si="3"/>
        <v>SANTANDER</v>
      </c>
      <c r="B60" s="41">
        <f t="shared" si="4"/>
        <v>7399812</v>
      </c>
      <c r="C60" s="41">
        <f t="shared" si="5"/>
        <v>6896098</v>
      </c>
      <c r="D60" s="41">
        <f t="shared" si="6"/>
        <v>14</v>
      </c>
      <c r="E60" s="42" t="str">
        <f t="shared" si="2"/>
        <v>PASAIA</v>
      </c>
      <c r="F60" s="42">
        <f t="shared" si="9"/>
        <v>2529225</v>
      </c>
      <c r="G60" s="42">
        <f t="shared" si="8"/>
        <v>2687651</v>
      </c>
    </row>
    <row r="61" spans="1:7" x14ac:dyDescent="0.25">
      <c r="A61" s="42" t="str">
        <f t="shared" si="3"/>
        <v>SEVILLA</v>
      </c>
      <c r="B61" s="41">
        <f t="shared" si="4"/>
        <v>1725388</v>
      </c>
      <c r="C61" s="41">
        <f t="shared" si="5"/>
        <v>1821877</v>
      </c>
      <c r="D61" s="41">
        <f t="shared" si="6"/>
        <v>24</v>
      </c>
      <c r="E61" s="42" t="str">
        <f t="shared" si="2"/>
        <v>SEVILLA</v>
      </c>
      <c r="F61" s="42">
        <f t="shared" si="9"/>
        <v>1725388</v>
      </c>
      <c r="G61" s="42">
        <f t="shared" si="8"/>
        <v>1821877</v>
      </c>
    </row>
    <row r="62" spans="1:7" x14ac:dyDescent="0.25">
      <c r="A62" s="42" t="str">
        <f t="shared" si="3"/>
        <v>TARRAGONA</v>
      </c>
      <c r="B62" s="41">
        <f t="shared" si="4"/>
        <v>12805753</v>
      </c>
      <c r="C62" s="41">
        <f t="shared" si="5"/>
        <v>13134983</v>
      </c>
      <c r="D62" s="41">
        <f t="shared" si="6"/>
        <v>9</v>
      </c>
      <c r="E62" s="42" t="str">
        <f t="shared" si="2"/>
        <v>AVILES</v>
      </c>
      <c r="F62" s="42">
        <f t="shared" si="9"/>
        <v>1711827</v>
      </c>
      <c r="G62" s="42">
        <f t="shared" si="8"/>
        <v>2066706</v>
      </c>
    </row>
    <row r="63" spans="1:7" x14ac:dyDescent="0.25">
      <c r="A63" s="42" t="str">
        <f t="shared" si="3"/>
        <v>VALENCIA</v>
      </c>
      <c r="B63" s="41">
        <f t="shared" si="4"/>
        <v>46248064</v>
      </c>
      <c r="C63" s="41">
        <f t="shared" si="5"/>
        <v>41036191</v>
      </c>
      <c r="D63" s="41">
        <f t="shared" si="6"/>
        <v>5</v>
      </c>
      <c r="E63" s="42" t="str">
        <f t="shared" si="2"/>
        <v>MOTRIL</v>
      </c>
      <c r="F63" s="42">
        <f t="shared" si="9"/>
        <v>1286371</v>
      </c>
      <c r="G63" s="42">
        <f t="shared" si="8"/>
        <v>1383402</v>
      </c>
    </row>
    <row r="64" spans="1:7" x14ac:dyDescent="0.25">
      <c r="A64" s="42" t="str">
        <f t="shared" si="3"/>
        <v>VIGO</v>
      </c>
      <c r="B64" s="41">
        <f t="shared" si="4"/>
        <v>10768544</v>
      </c>
      <c r="C64" s="41">
        <f t="shared" si="5"/>
        <v>9416361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918555</v>
      </c>
      <c r="G64" s="42">
        <f t="shared" si="8"/>
        <v>969346</v>
      </c>
    </row>
    <row r="65" spans="1:7" x14ac:dyDescent="0.25">
      <c r="A65" s="42" t="str">
        <f t="shared" si="3"/>
        <v>VILAGARCIA</v>
      </c>
      <c r="B65" s="41">
        <f t="shared" si="4"/>
        <v>601175</v>
      </c>
      <c r="C65" s="41">
        <f t="shared" si="5"/>
        <v>602117</v>
      </c>
      <c r="D65" s="41">
        <f t="shared" si="6"/>
        <v>28</v>
      </c>
      <c r="E65" s="42" t="str">
        <f t="shared" si="2"/>
        <v>VILAGARCIA</v>
      </c>
      <c r="F65" s="42">
        <f t="shared" si="9"/>
        <v>601175</v>
      </c>
      <c r="G65" s="42">
        <f t="shared" si="8"/>
        <v>602117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bestFit="1" customWidth="1"/>
    <col min="7" max="16384" width="11.42578125" style="69"/>
  </cols>
  <sheetData>
    <row r="1" spans="1:12" s="67" customFormat="1" ht="22.5" customHeight="1" x14ac:dyDescent="0.35">
      <c r="F1" s="68" t="s">
        <v>90</v>
      </c>
    </row>
    <row r="2" spans="1:12" s="67" customFormat="1" ht="21" x14ac:dyDescent="0.35">
      <c r="F2" s="68"/>
    </row>
    <row r="5" spans="1:12" x14ac:dyDescent="0.25">
      <c r="A5" s="99" t="s">
        <v>91</v>
      </c>
      <c r="B5" s="97" t="str">
        <f>'Resumen general'!D6</f>
        <v>Mes Abril</v>
      </c>
      <c r="C5" s="98"/>
      <c r="D5" s="97" t="str">
        <f>'Resumen general'!F6</f>
        <v>Acumulado desde Enero</v>
      </c>
      <c r="E5" s="98"/>
      <c r="F5" s="98"/>
      <c r="L5" s="70">
        <f>'Resumen general'!I4</f>
        <v>39246</v>
      </c>
    </row>
    <row r="6" spans="1:12" x14ac:dyDescent="0.25">
      <c r="A6" s="100"/>
      <c r="B6" s="71">
        <f>'Resumen general'!D7</f>
        <v>2006</v>
      </c>
      <c r="C6" s="71">
        <f>'Resumen general'!E7</f>
        <v>2007</v>
      </c>
      <c r="D6" s="71">
        <f>'Resumen general'!F7</f>
        <v>2006</v>
      </c>
      <c r="E6" s="71">
        <f>'Resumen general'!G7</f>
        <v>2007</v>
      </c>
      <c r="F6" s="71" t="s">
        <v>40</v>
      </c>
    </row>
    <row r="7" spans="1:12" x14ac:dyDescent="0.25">
      <c r="A7" s="72" t="s">
        <v>41</v>
      </c>
      <c r="B7" s="73">
        <v>5</v>
      </c>
      <c r="C7" s="73">
        <v>3</v>
      </c>
      <c r="D7" s="73">
        <v>11</v>
      </c>
      <c r="E7" s="73">
        <v>5</v>
      </c>
      <c r="F7" s="74">
        <f>((E7*100)/D7)-100</f>
        <v>-54.545454545454547</v>
      </c>
      <c r="G7" s="75"/>
      <c r="H7" s="75"/>
      <c r="I7" s="75"/>
    </row>
    <row r="8" spans="1:12" x14ac:dyDescent="0.25">
      <c r="A8" s="76" t="s">
        <v>42</v>
      </c>
      <c r="B8" s="77">
        <v>5</v>
      </c>
      <c r="C8" s="77">
        <v>4</v>
      </c>
      <c r="D8" s="77">
        <v>15</v>
      </c>
      <c r="E8" s="77">
        <v>5</v>
      </c>
      <c r="F8" s="78">
        <f t="shared" ref="F8:F35" si="0">((E8*100)/D8)-100</f>
        <v>-66.666666666666657</v>
      </c>
      <c r="G8" s="75"/>
      <c r="H8" s="75"/>
      <c r="I8" s="75"/>
    </row>
    <row r="9" spans="1:12" x14ac:dyDescent="0.25">
      <c r="A9" s="72" t="s">
        <v>43</v>
      </c>
      <c r="B9" s="73">
        <v>3</v>
      </c>
      <c r="C9" s="73">
        <v>7</v>
      </c>
      <c r="D9" s="73">
        <v>6</v>
      </c>
      <c r="E9" s="73">
        <v>8</v>
      </c>
      <c r="F9" s="74">
        <f t="shared" si="0"/>
        <v>33.333333333333343</v>
      </c>
      <c r="G9" s="75"/>
      <c r="H9" s="75"/>
      <c r="I9" s="75"/>
    </row>
    <row r="10" spans="1:12" x14ac:dyDescent="0.25">
      <c r="A10" s="76" t="s">
        <v>44</v>
      </c>
      <c r="B10" s="77">
        <v>0</v>
      </c>
      <c r="C10" s="77">
        <v>0</v>
      </c>
      <c r="D10" s="77">
        <v>0</v>
      </c>
      <c r="E10" s="77">
        <v>0</v>
      </c>
      <c r="F10" s="78" t="e">
        <f t="shared" si="0"/>
        <v>#DIV/0!</v>
      </c>
      <c r="G10" s="75"/>
      <c r="H10" s="75"/>
      <c r="I10" s="75"/>
    </row>
    <row r="11" spans="1:12" x14ac:dyDescent="0.25">
      <c r="A11" s="72" t="s">
        <v>45</v>
      </c>
      <c r="B11" s="73">
        <v>1</v>
      </c>
      <c r="C11" s="73">
        <v>0</v>
      </c>
      <c r="D11" s="73">
        <v>3</v>
      </c>
      <c r="E11" s="73">
        <v>1</v>
      </c>
      <c r="F11" s="79">
        <f t="shared" si="0"/>
        <v>-66.666666666666657</v>
      </c>
      <c r="G11" s="75"/>
      <c r="H11" s="75"/>
      <c r="I11" s="75"/>
    </row>
    <row r="12" spans="1:12" x14ac:dyDescent="0.25">
      <c r="A12" s="76" t="s">
        <v>46</v>
      </c>
      <c r="B12" s="77">
        <v>43</v>
      </c>
      <c r="C12" s="77">
        <v>31</v>
      </c>
      <c r="D12" s="77">
        <v>63</v>
      </c>
      <c r="E12" s="77">
        <v>42</v>
      </c>
      <c r="F12" s="78">
        <f t="shared" si="0"/>
        <v>-33.333333333333329</v>
      </c>
      <c r="G12" s="75"/>
      <c r="H12" s="75"/>
      <c r="I12" s="75"/>
    </row>
    <row r="13" spans="1:12" x14ac:dyDescent="0.25">
      <c r="A13" s="72" t="s">
        <v>47</v>
      </c>
      <c r="B13" s="73">
        <v>46</v>
      </c>
      <c r="C13" s="73">
        <v>71</v>
      </c>
      <c r="D13" s="73">
        <v>64</v>
      </c>
      <c r="E13" s="73">
        <v>83</v>
      </c>
      <c r="F13" s="74">
        <f t="shared" si="0"/>
        <v>29.6875</v>
      </c>
      <c r="G13" s="75"/>
      <c r="H13" s="75"/>
      <c r="I13" s="75"/>
    </row>
    <row r="14" spans="1:12" x14ac:dyDescent="0.25">
      <c r="A14" s="76" t="s">
        <v>48</v>
      </c>
      <c r="B14" s="77">
        <v>59</v>
      </c>
      <c r="C14" s="77">
        <v>78</v>
      </c>
      <c r="D14" s="77">
        <v>99</v>
      </c>
      <c r="E14" s="77">
        <v>115</v>
      </c>
      <c r="F14" s="78">
        <f t="shared" si="0"/>
        <v>16.161616161616166</v>
      </c>
      <c r="G14" s="75"/>
      <c r="H14" s="75"/>
      <c r="I14" s="75"/>
    </row>
    <row r="15" spans="1:12" x14ac:dyDescent="0.25">
      <c r="A15" s="72" t="s">
        <v>49</v>
      </c>
      <c r="B15" s="73">
        <v>1</v>
      </c>
      <c r="C15" s="73">
        <v>2</v>
      </c>
      <c r="D15" s="73">
        <v>3</v>
      </c>
      <c r="E15" s="73">
        <v>4</v>
      </c>
      <c r="F15" s="74">
        <f t="shared" si="0"/>
        <v>33.333333333333343</v>
      </c>
      <c r="G15" s="75"/>
      <c r="H15" s="75"/>
      <c r="I15" s="75"/>
    </row>
    <row r="16" spans="1:12" x14ac:dyDescent="0.25">
      <c r="A16" s="76" t="s">
        <v>50</v>
      </c>
      <c r="B16" s="77">
        <v>8</v>
      </c>
      <c r="C16" s="77">
        <v>5</v>
      </c>
      <c r="D16" s="77">
        <v>12</v>
      </c>
      <c r="E16" s="77">
        <v>6</v>
      </c>
      <c r="F16" s="78">
        <f t="shared" si="0"/>
        <v>-50</v>
      </c>
      <c r="G16" s="75"/>
      <c r="H16" s="75"/>
      <c r="I16" s="75"/>
    </row>
    <row r="17" spans="1:9" x14ac:dyDescent="0.25">
      <c r="A17" s="72" t="s">
        <v>51</v>
      </c>
      <c r="B17" s="73">
        <v>0</v>
      </c>
      <c r="C17" s="73">
        <v>0</v>
      </c>
      <c r="D17" s="73">
        <v>0</v>
      </c>
      <c r="E17" s="73">
        <v>0</v>
      </c>
      <c r="F17" s="74" t="e">
        <f t="shared" si="0"/>
        <v>#DIV/0!</v>
      </c>
      <c r="G17" s="75"/>
      <c r="H17" s="75"/>
      <c r="I17" s="75"/>
    </row>
    <row r="18" spans="1:9" x14ac:dyDescent="0.25">
      <c r="A18" s="76" t="s">
        <v>52</v>
      </c>
      <c r="B18" s="77">
        <v>3</v>
      </c>
      <c r="C18" s="77">
        <v>2</v>
      </c>
      <c r="D18" s="77">
        <v>3</v>
      </c>
      <c r="E18" s="77">
        <v>2</v>
      </c>
      <c r="F18" s="78">
        <f t="shared" si="0"/>
        <v>-33.333333333333329</v>
      </c>
      <c r="G18" s="75"/>
      <c r="H18" s="75"/>
      <c r="I18" s="75"/>
    </row>
    <row r="19" spans="1:9" x14ac:dyDescent="0.25">
      <c r="A19" s="72" t="s">
        <v>53</v>
      </c>
      <c r="B19" s="73">
        <v>0</v>
      </c>
      <c r="C19" s="73">
        <v>0</v>
      </c>
      <c r="D19" s="73">
        <v>0</v>
      </c>
      <c r="E19" s="73">
        <v>1</v>
      </c>
      <c r="F19" s="74" t="e">
        <f t="shared" si="0"/>
        <v>#DIV/0!</v>
      </c>
      <c r="G19" s="75"/>
      <c r="H19" s="75"/>
      <c r="I19" s="75"/>
    </row>
    <row r="20" spans="1:9" x14ac:dyDescent="0.25">
      <c r="A20" s="76" t="s">
        <v>54</v>
      </c>
      <c r="B20" s="77">
        <v>0</v>
      </c>
      <c r="C20" s="77">
        <v>0</v>
      </c>
      <c r="D20" s="77">
        <v>0</v>
      </c>
      <c r="E20" s="77">
        <v>0</v>
      </c>
      <c r="F20" s="78" t="e">
        <f t="shared" si="0"/>
        <v>#DIV/0!</v>
      </c>
      <c r="G20" s="75"/>
      <c r="H20" s="75"/>
      <c r="I20" s="75"/>
    </row>
    <row r="21" spans="1:9" x14ac:dyDescent="0.25">
      <c r="A21" s="72" t="s">
        <v>55</v>
      </c>
      <c r="B21" s="73">
        <v>0</v>
      </c>
      <c r="C21" s="73">
        <v>0</v>
      </c>
      <c r="D21" s="73">
        <v>0</v>
      </c>
      <c r="E21" s="73">
        <v>0</v>
      </c>
      <c r="F21" s="79" t="e">
        <f t="shared" si="0"/>
        <v>#DIV/0!</v>
      </c>
      <c r="G21" s="75"/>
      <c r="H21" s="75"/>
      <c r="I21" s="75"/>
    </row>
    <row r="22" spans="1:9" x14ac:dyDescent="0.25">
      <c r="A22" s="76" t="s">
        <v>56</v>
      </c>
      <c r="B22" s="77">
        <v>43</v>
      </c>
      <c r="C22" s="77">
        <v>38</v>
      </c>
      <c r="D22" s="77">
        <v>172</v>
      </c>
      <c r="E22" s="77">
        <v>159</v>
      </c>
      <c r="F22" s="78">
        <f t="shared" si="0"/>
        <v>-7.5581395348837219</v>
      </c>
      <c r="G22" s="75"/>
      <c r="H22" s="75"/>
      <c r="I22" s="75"/>
    </row>
    <row r="23" spans="1:9" x14ac:dyDescent="0.25">
      <c r="A23" s="72" t="s">
        <v>57</v>
      </c>
      <c r="B23" s="73">
        <v>28</v>
      </c>
      <c r="C23" s="73">
        <v>29</v>
      </c>
      <c r="D23" s="73">
        <v>56</v>
      </c>
      <c r="E23" s="73">
        <v>50</v>
      </c>
      <c r="F23" s="74">
        <f t="shared" si="0"/>
        <v>-10.714285714285708</v>
      </c>
      <c r="G23" s="75"/>
      <c r="H23" s="75"/>
      <c r="I23" s="75"/>
    </row>
    <row r="24" spans="1:9" x14ac:dyDescent="0.25">
      <c r="A24" s="76" t="s">
        <v>58</v>
      </c>
      <c r="B24" s="77">
        <v>0</v>
      </c>
      <c r="C24" s="77">
        <v>0</v>
      </c>
      <c r="D24" s="77">
        <v>0</v>
      </c>
      <c r="E24" s="77">
        <v>0</v>
      </c>
      <c r="F24" s="80" t="e">
        <f t="shared" si="0"/>
        <v>#DIV/0!</v>
      </c>
      <c r="G24" s="75"/>
      <c r="H24" s="75"/>
      <c r="I24" s="75"/>
    </row>
    <row r="25" spans="1:9" x14ac:dyDescent="0.25">
      <c r="A25" s="72" t="s">
        <v>59</v>
      </c>
      <c r="B25" s="73">
        <v>0</v>
      </c>
      <c r="C25" s="73">
        <v>0</v>
      </c>
      <c r="D25" s="73">
        <v>1</v>
      </c>
      <c r="E25" s="73">
        <v>0</v>
      </c>
      <c r="F25" s="74">
        <f t="shared" si="0"/>
        <v>-100</v>
      </c>
      <c r="G25" s="75"/>
      <c r="H25" s="75"/>
      <c r="I25" s="75"/>
    </row>
    <row r="26" spans="1:9" x14ac:dyDescent="0.25">
      <c r="A26" s="76" t="s">
        <v>60</v>
      </c>
      <c r="B26" s="77">
        <v>5</v>
      </c>
      <c r="C26" s="77">
        <v>4</v>
      </c>
      <c r="D26" s="77">
        <v>6</v>
      </c>
      <c r="E26" s="77">
        <v>6</v>
      </c>
      <c r="F26" s="78">
        <f t="shared" si="0"/>
        <v>0</v>
      </c>
      <c r="G26" s="75"/>
      <c r="H26" s="75"/>
      <c r="I26" s="75"/>
    </row>
    <row r="27" spans="1:9" x14ac:dyDescent="0.25">
      <c r="A27" s="72" t="s">
        <v>61</v>
      </c>
      <c r="B27" s="73">
        <v>0</v>
      </c>
      <c r="C27" s="73">
        <v>0</v>
      </c>
      <c r="D27" s="73">
        <v>0</v>
      </c>
      <c r="E27" s="73">
        <v>0</v>
      </c>
      <c r="F27" s="79" t="e">
        <f t="shared" si="0"/>
        <v>#DIV/0!</v>
      </c>
      <c r="G27" s="75"/>
      <c r="H27" s="75"/>
      <c r="I27" s="75"/>
    </row>
    <row r="28" spans="1:9" x14ac:dyDescent="0.25">
      <c r="A28" s="76" t="s">
        <v>62</v>
      </c>
      <c r="B28" s="77">
        <v>44</v>
      </c>
      <c r="C28" s="77">
        <v>36</v>
      </c>
      <c r="D28" s="77">
        <v>156</v>
      </c>
      <c r="E28" s="77">
        <v>151</v>
      </c>
      <c r="F28" s="78">
        <f t="shared" si="0"/>
        <v>-3.2051282051282044</v>
      </c>
      <c r="G28" s="75"/>
      <c r="H28" s="75"/>
      <c r="I28" s="75"/>
    </row>
    <row r="29" spans="1:9" x14ac:dyDescent="0.25">
      <c r="A29" s="72" t="s">
        <v>63</v>
      </c>
      <c r="B29" s="73">
        <v>0</v>
      </c>
      <c r="C29" s="73">
        <v>0</v>
      </c>
      <c r="D29" s="73">
        <v>0</v>
      </c>
      <c r="E29" s="73">
        <v>1</v>
      </c>
      <c r="F29" s="74" t="e">
        <f t="shared" si="0"/>
        <v>#DIV/0!</v>
      </c>
      <c r="G29" s="75"/>
      <c r="H29" s="75"/>
      <c r="I29" s="75"/>
    </row>
    <row r="30" spans="1:9" x14ac:dyDescent="0.25">
      <c r="A30" s="76" t="s">
        <v>64</v>
      </c>
      <c r="B30" s="77">
        <v>9</v>
      </c>
      <c r="C30" s="77">
        <v>11</v>
      </c>
      <c r="D30" s="77">
        <v>18</v>
      </c>
      <c r="E30" s="77">
        <v>14</v>
      </c>
      <c r="F30" s="78">
        <f t="shared" si="0"/>
        <v>-22.222222222222229</v>
      </c>
      <c r="G30" s="75"/>
      <c r="H30" s="75"/>
      <c r="I30" s="75"/>
    </row>
    <row r="31" spans="1:9" x14ac:dyDescent="0.25">
      <c r="A31" s="72" t="s">
        <v>65</v>
      </c>
      <c r="B31" s="73">
        <v>0</v>
      </c>
      <c r="C31" s="73">
        <v>1</v>
      </c>
      <c r="D31" s="73">
        <v>1</v>
      </c>
      <c r="E31" s="73">
        <v>1</v>
      </c>
      <c r="F31" s="74">
        <f t="shared" si="0"/>
        <v>0</v>
      </c>
      <c r="G31" s="75"/>
      <c r="H31" s="75"/>
      <c r="I31" s="75"/>
    </row>
    <row r="32" spans="1:9" x14ac:dyDescent="0.25">
      <c r="A32" s="76" t="s">
        <v>66</v>
      </c>
      <c r="B32" s="77">
        <v>12</v>
      </c>
      <c r="C32" s="77">
        <v>21</v>
      </c>
      <c r="D32" s="77">
        <v>15</v>
      </c>
      <c r="E32" s="77">
        <v>27</v>
      </c>
      <c r="F32" s="78">
        <f t="shared" si="0"/>
        <v>80</v>
      </c>
      <c r="G32" s="75"/>
      <c r="H32" s="75"/>
      <c r="I32" s="75"/>
    </row>
    <row r="33" spans="1:9" x14ac:dyDescent="0.25">
      <c r="A33" s="72" t="s">
        <v>67</v>
      </c>
      <c r="B33" s="73">
        <v>9</v>
      </c>
      <c r="C33" s="73">
        <v>9</v>
      </c>
      <c r="D33" s="73">
        <v>14</v>
      </c>
      <c r="E33" s="73">
        <v>14</v>
      </c>
      <c r="F33" s="74">
        <f t="shared" si="0"/>
        <v>0</v>
      </c>
      <c r="G33" s="75"/>
      <c r="H33" s="75"/>
      <c r="I33" s="75"/>
    </row>
    <row r="34" spans="1:9" x14ac:dyDescent="0.25">
      <c r="A34" s="76" t="s">
        <v>68</v>
      </c>
      <c r="B34" s="77">
        <v>2</v>
      </c>
      <c r="C34" s="77">
        <v>0</v>
      </c>
      <c r="D34" s="77">
        <v>2</v>
      </c>
      <c r="E34" s="77">
        <v>0</v>
      </c>
      <c r="F34" s="78">
        <f t="shared" si="0"/>
        <v>-100</v>
      </c>
      <c r="G34" s="75"/>
      <c r="H34" s="75"/>
      <c r="I34" s="75"/>
    </row>
    <row r="35" spans="1:9" x14ac:dyDescent="0.25">
      <c r="A35" s="81" t="s">
        <v>69</v>
      </c>
      <c r="B35" s="82">
        <f>SUM(B7:B34)</f>
        <v>326</v>
      </c>
      <c r="C35" s="82">
        <f t="shared" ref="C35:E35" si="1">SUM(C7:C34)</f>
        <v>352</v>
      </c>
      <c r="D35" s="82">
        <f t="shared" si="1"/>
        <v>720</v>
      </c>
      <c r="E35" s="82">
        <f t="shared" si="1"/>
        <v>695</v>
      </c>
      <c r="F35" s="83">
        <f t="shared" si="0"/>
        <v>-3.4722222222222285</v>
      </c>
      <c r="G35" s="75"/>
      <c r="H35" s="75"/>
      <c r="I35" s="75"/>
    </row>
    <row r="37" spans="1:9" x14ac:dyDescent="0.25">
      <c r="A37" s="84"/>
      <c r="B37" s="84">
        <f>E6</f>
        <v>2007</v>
      </c>
      <c r="C37" s="84">
        <f>D6</f>
        <v>2006</v>
      </c>
      <c r="D37" s="84"/>
      <c r="E37" s="84"/>
      <c r="F37" s="84">
        <f>B37</f>
        <v>2007</v>
      </c>
      <c r="G37" s="84">
        <f>C37</f>
        <v>2006</v>
      </c>
    </row>
    <row r="38" spans="1:9" x14ac:dyDescent="0.25">
      <c r="A38" s="84" t="str">
        <f>A7</f>
        <v>A CORUÑA</v>
      </c>
      <c r="B38" s="85">
        <f>E7</f>
        <v>5</v>
      </c>
      <c r="C38" s="85">
        <f>D7</f>
        <v>11</v>
      </c>
      <c r="D38" s="85">
        <f>_xlfn.RANK.EQ(B38,$B$38:$B$65)+COUNTIF($B$38:$B$65,B38)-1</f>
        <v>14</v>
      </c>
      <c r="E38" s="84" t="str">
        <f t="shared" ref="E38:E65" si="2">INDEX($A$38:$B$65,MATCH(ROW()-37,$D$38:$D$65,0),1)</f>
        <v>LAS PALMAS</v>
      </c>
      <c r="F38" s="84">
        <f>LOOKUP(E38,$A$38:$A$65,$B$38:$B$65)</f>
        <v>159</v>
      </c>
      <c r="G38" s="84">
        <f>LOOKUP(E38,$A$38:$A$65,$C$38:$C$65)</f>
        <v>172</v>
      </c>
    </row>
    <row r="39" spans="1:9" x14ac:dyDescent="0.25">
      <c r="A39" s="84" t="str">
        <f t="shared" ref="A39:A65" si="3">A8</f>
        <v>ALICANTE</v>
      </c>
      <c r="B39" s="85">
        <f t="shared" ref="B39:B65" si="4">E8</f>
        <v>5</v>
      </c>
      <c r="C39" s="85">
        <f t="shared" ref="C39:C65" si="5">D8</f>
        <v>15</v>
      </c>
      <c r="D39" s="85">
        <f t="shared" ref="D39:D65" si="6">_xlfn.RANK.EQ(B39,$B$38:$B$65)+COUNTIF($B$38:$B$65,B39)-1</f>
        <v>14</v>
      </c>
      <c r="E39" s="84" t="str">
        <f t="shared" si="2"/>
        <v>SANTA CRUZ DE TENERIFE</v>
      </c>
      <c r="F39" s="84">
        <f t="shared" ref="F39:F54" si="7">LOOKUP(E39,$A$38:$A$65,$B$38:$B$65)</f>
        <v>151</v>
      </c>
      <c r="G39" s="84">
        <f t="shared" ref="G39:G65" si="8">LOOKUP(E39,$A$38:$A$65,$C$38:$C$65)</f>
        <v>156</v>
      </c>
    </row>
    <row r="40" spans="1:9" x14ac:dyDescent="0.25">
      <c r="A40" s="84" t="str">
        <f t="shared" si="3"/>
        <v>ALMERIA</v>
      </c>
      <c r="B40" s="85">
        <f t="shared" si="4"/>
        <v>8</v>
      </c>
      <c r="C40" s="85">
        <f t="shared" si="5"/>
        <v>6</v>
      </c>
      <c r="D40" s="85">
        <f t="shared" si="6"/>
        <v>10</v>
      </c>
      <c r="E40" s="84" t="str">
        <f t="shared" si="2"/>
        <v>BARCELONA</v>
      </c>
      <c r="F40" s="84">
        <f t="shared" si="7"/>
        <v>115</v>
      </c>
      <c r="G40" s="84">
        <f t="shared" si="8"/>
        <v>99</v>
      </c>
    </row>
    <row r="41" spans="1:9" x14ac:dyDescent="0.25">
      <c r="A41" s="84" t="str">
        <f t="shared" si="3"/>
        <v>AVILES</v>
      </c>
      <c r="B41" s="85">
        <f t="shared" si="4"/>
        <v>0</v>
      </c>
      <c r="C41" s="85">
        <f t="shared" si="5"/>
        <v>0</v>
      </c>
      <c r="D41" s="85">
        <f t="shared" si="6"/>
        <v>28</v>
      </c>
      <c r="E41" s="84" t="str">
        <f t="shared" si="2"/>
        <v>BALEARES</v>
      </c>
      <c r="F41" s="84">
        <f t="shared" si="7"/>
        <v>83</v>
      </c>
      <c r="G41" s="84">
        <f t="shared" si="8"/>
        <v>64</v>
      </c>
    </row>
    <row r="42" spans="1:9" x14ac:dyDescent="0.25">
      <c r="A42" s="84" t="str">
        <f t="shared" si="3"/>
        <v>BAHIA DE ALGECIRAS</v>
      </c>
      <c r="B42" s="85">
        <f t="shared" si="4"/>
        <v>1</v>
      </c>
      <c r="C42" s="85">
        <f t="shared" si="5"/>
        <v>3</v>
      </c>
      <c r="D42" s="85">
        <f t="shared" si="6"/>
        <v>20</v>
      </c>
      <c r="E42" s="84" t="str">
        <f t="shared" si="2"/>
        <v>MALAGA</v>
      </c>
      <c r="F42" s="84">
        <f t="shared" si="7"/>
        <v>50</v>
      </c>
      <c r="G42" s="84">
        <f t="shared" si="8"/>
        <v>56</v>
      </c>
    </row>
    <row r="43" spans="1:9" x14ac:dyDescent="0.25">
      <c r="A43" s="84" t="str">
        <f t="shared" si="3"/>
        <v>BAHIA DE CADIZ</v>
      </c>
      <c r="B43" s="85">
        <f t="shared" si="4"/>
        <v>42</v>
      </c>
      <c r="C43" s="85">
        <f t="shared" si="5"/>
        <v>63</v>
      </c>
      <c r="D43" s="85">
        <f t="shared" si="6"/>
        <v>6</v>
      </c>
      <c r="E43" s="84" t="str">
        <f t="shared" si="2"/>
        <v>BAHIA DE CADIZ</v>
      </c>
      <c r="F43" s="84">
        <f t="shared" si="7"/>
        <v>42</v>
      </c>
      <c r="G43" s="84">
        <f t="shared" si="8"/>
        <v>63</v>
      </c>
    </row>
    <row r="44" spans="1:9" x14ac:dyDescent="0.25">
      <c r="A44" s="84" t="str">
        <f t="shared" si="3"/>
        <v>BALEARES</v>
      </c>
      <c r="B44" s="85">
        <f t="shared" si="4"/>
        <v>83</v>
      </c>
      <c r="C44" s="85">
        <f t="shared" si="5"/>
        <v>64</v>
      </c>
      <c r="D44" s="85">
        <f t="shared" si="6"/>
        <v>4</v>
      </c>
      <c r="E44" s="84" t="str">
        <f t="shared" si="2"/>
        <v>VALENCIA</v>
      </c>
      <c r="F44" s="84">
        <f t="shared" si="7"/>
        <v>27</v>
      </c>
      <c r="G44" s="84">
        <f t="shared" si="8"/>
        <v>15</v>
      </c>
    </row>
    <row r="45" spans="1:9" x14ac:dyDescent="0.25">
      <c r="A45" s="84" t="str">
        <f t="shared" si="3"/>
        <v>BARCELONA</v>
      </c>
      <c r="B45" s="85">
        <f t="shared" si="4"/>
        <v>115</v>
      </c>
      <c r="C45" s="85">
        <f t="shared" si="5"/>
        <v>99</v>
      </c>
      <c r="D45" s="85">
        <f t="shared" si="6"/>
        <v>3</v>
      </c>
      <c r="E45" s="84" t="e">
        <f t="shared" si="2"/>
        <v>#N/A</v>
      </c>
      <c r="F45" s="84" t="e">
        <f t="shared" si="7"/>
        <v>#N/A</v>
      </c>
      <c r="G45" s="84" t="e">
        <f t="shared" si="8"/>
        <v>#N/A</v>
      </c>
    </row>
    <row r="46" spans="1:9" x14ac:dyDescent="0.25">
      <c r="A46" s="84" t="str">
        <f t="shared" si="3"/>
        <v>BILBAO</v>
      </c>
      <c r="B46" s="85">
        <f t="shared" si="4"/>
        <v>4</v>
      </c>
      <c r="C46" s="85">
        <f t="shared" si="5"/>
        <v>3</v>
      </c>
      <c r="D46" s="85">
        <f t="shared" si="6"/>
        <v>15</v>
      </c>
      <c r="E46" s="84" t="str">
        <f t="shared" si="2"/>
        <v>SEVILLA</v>
      </c>
      <c r="F46" s="84">
        <f t="shared" si="7"/>
        <v>14</v>
      </c>
      <c r="G46" s="84">
        <f t="shared" si="8"/>
        <v>18</v>
      </c>
    </row>
    <row r="47" spans="1:9" x14ac:dyDescent="0.25">
      <c r="A47" s="84" t="str">
        <f t="shared" si="3"/>
        <v>CARTAGENA</v>
      </c>
      <c r="B47" s="85">
        <f t="shared" si="4"/>
        <v>6</v>
      </c>
      <c r="C47" s="85">
        <f t="shared" si="5"/>
        <v>12</v>
      </c>
      <c r="D47" s="85">
        <f t="shared" si="6"/>
        <v>12</v>
      </c>
      <c r="E47" s="84" t="str">
        <f t="shared" si="2"/>
        <v>ALMERIA</v>
      </c>
      <c r="F47" s="84">
        <f t="shared" si="7"/>
        <v>8</v>
      </c>
      <c r="G47" s="84">
        <f t="shared" si="8"/>
        <v>6</v>
      </c>
    </row>
    <row r="48" spans="1:9" x14ac:dyDescent="0.25">
      <c r="A48" s="84" t="str">
        <f t="shared" si="3"/>
        <v>CASTELLON</v>
      </c>
      <c r="B48" s="85">
        <f t="shared" si="4"/>
        <v>0</v>
      </c>
      <c r="C48" s="85">
        <f t="shared" si="5"/>
        <v>0</v>
      </c>
      <c r="D48" s="85">
        <f t="shared" si="6"/>
        <v>28</v>
      </c>
      <c r="E48" s="84" t="e">
        <f t="shared" si="2"/>
        <v>#N/A</v>
      </c>
      <c r="F48" s="84" t="e">
        <f t="shared" si="7"/>
        <v>#N/A</v>
      </c>
      <c r="G48" s="84" t="e">
        <f t="shared" si="8"/>
        <v>#N/A</v>
      </c>
    </row>
    <row r="49" spans="1:7" x14ac:dyDescent="0.25">
      <c r="A49" s="84" t="str">
        <f t="shared" si="3"/>
        <v>CEUTA</v>
      </c>
      <c r="B49" s="85">
        <f t="shared" si="4"/>
        <v>2</v>
      </c>
      <c r="C49" s="85">
        <f t="shared" si="5"/>
        <v>3</v>
      </c>
      <c r="D49" s="85">
        <f t="shared" si="6"/>
        <v>16</v>
      </c>
      <c r="E49" s="84" t="str">
        <f t="shared" si="2"/>
        <v>CARTAGENA</v>
      </c>
      <c r="F49" s="84">
        <f t="shared" si="7"/>
        <v>6</v>
      </c>
      <c r="G49" s="84">
        <f t="shared" si="8"/>
        <v>12</v>
      </c>
    </row>
    <row r="50" spans="1:7" x14ac:dyDescent="0.25">
      <c r="A50" s="84" t="str">
        <f t="shared" si="3"/>
        <v>FERROL-SAN CIBRAO</v>
      </c>
      <c r="B50" s="85">
        <f t="shared" si="4"/>
        <v>1</v>
      </c>
      <c r="C50" s="85">
        <f t="shared" si="5"/>
        <v>0</v>
      </c>
      <c r="D50" s="85">
        <f t="shared" si="6"/>
        <v>20</v>
      </c>
      <c r="E50" s="84" t="e">
        <f t="shared" si="2"/>
        <v>#N/A</v>
      </c>
      <c r="F50" s="84" t="e">
        <f t="shared" si="7"/>
        <v>#N/A</v>
      </c>
      <c r="G50" s="84" t="e">
        <f t="shared" si="8"/>
        <v>#N/A</v>
      </c>
    </row>
    <row r="51" spans="1:7" x14ac:dyDescent="0.25">
      <c r="A51" s="84" t="str">
        <f t="shared" si="3"/>
        <v>GIJON</v>
      </c>
      <c r="B51" s="85">
        <f t="shared" si="4"/>
        <v>0</v>
      </c>
      <c r="C51" s="85">
        <f t="shared" si="5"/>
        <v>0</v>
      </c>
      <c r="D51" s="85">
        <f t="shared" si="6"/>
        <v>28</v>
      </c>
      <c r="E51" s="84" t="str">
        <f t="shared" si="2"/>
        <v>A CORUÑA</v>
      </c>
      <c r="F51" s="84">
        <f t="shared" si="7"/>
        <v>5</v>
      </c>
      <c r="G51" s="84">
        <f t="shared" si="8"/>
        <v>11</v>
      </c>
    </row>
    <row r="52" spans="1:7" x14ac:dyDescent="0.25">
      <c r="A52" s="84" t="str">
        <f t="shared" si="3"/>
        <v>HUELVA</v>
      </c>
      <c r="B52" s="85">
        <f t="shared" si="4"/>
        <v>0</v>
      </c>
      <c r="C52" s="85">
        <f t="shared" si="5"/>
        <v>0</v>
      </c>
      <c r="D52" s="85">
        <f t="shared" si="6"/>
        <v>28</v>
      </c>
      <c r="E52" s="84" t="str">
        <f t="shared" si="2"/>
        <v>BILBAO</v>
      </c>
      <c r="F52" s="84">
        <f t="shared" si="7"/>
        <v>4</v>
      </c>
      <c r="G52" s="84">
        <f t="shared" si="8"/>
        <v>3</v>
      </c>
    </row>
    <row r="53" spans="1:7" x14ac:dyDescent="0.25">
      <c r="A53" s="84" t="str">
        <f t="shared" si="3"/>
        <v>LAS PALMAS</v>
      </c>
      <c r="B53" s="85">
        <f t="shared" si="4"/>
        <v>159</v>
      </c>
      <c r="C53" s="85">
        <f t="shared" si="5"/>
        <v>172</v>
      </c>
      <c r="D53" s="85">
        <f t="shared" si="6"/>
        <v>1</v>
      </c>
      <c r="E53" s="84" t="str">
        <f t="shared" si="2"/>
        <v>CEUTA</v>
      </c>
      <c r="F53" s="84">
        <f t="shared" si="7"/>
        <v>2</v>
      </c>
      <c r="G53" s="84">
        <f t="shared" si="8"/>
        <v>3</v>
      </c>
    </row>
    <row r="54" spans="1:7" x14ac:dyDescent="0.25">
      <c r="A54" s="84" t="str">
        <f t="shared" si="3"/>
        <v>MALAGA</v>
      </c>
      <c r="B54" s="85">
        <f t="shared" si="4"/>
        <v>50</v>
      </c>
      <c r="C54" s="85">
        <f t="shared" si="5"/>
        <v>56</v>
      </c>
      <c r="D54" s="85">
        <f t="shared" si="6"/>
        <v>5</v>
      </c>
      <c r="E54" s="84" t="e">
        <f t="shared" si="2"/>
        <v>#N/A</v>
      </c>
      <c r="F54" s="84" t="e">
        <f t="shared" si="7"/>
        <v>#N/A</v>
      </c>
      <c r="G54" s="84" t="e">
        <f t="shared" si="8"/>
        <v>#N/A</v>
      </c>
    </row>
    <row r="55" spans="1:7" x14ac:dyDescent="0.25">
      <c r="A55" s="84" t="str">
        <f t="shared" si="3"/>
        <v>MARIN Y RIA DE PONTEVEDRA</v>
      </c>
      <c r="B55" s="85">
        <f t="shared" si="4"/>
        <v>0</v>
      </c>
      <c r="C55" s="85">
        <f t="shared" si="5"/>
        <v>0</v>
      </c>
      <c r="D55" s="85">
        <f t="shared" si="6"/>
        <v>28</v>
      </c>
      <c r="E55" s="84" t="e">
        <f t="shared" si="2"/>
        <v>#N/A</v>
      </c>
      <c r="F55" s="84" t="e">
        <f t="shared" ref="F55:F65" si="9">LOOKUP(E55,$A$38:$A$65,$B$38:$B$65)</f>
        <v>#N/A</v>
      </c>
      <c r="G55" s="84" t="e">
        <f t="shared" si="8"/>
        <v>#N/A</v>
      </c>
    </row>
    <row r="56" spans="1:7" x14ac:dyDescent="0.25">
      <c r="A56" s="84" t="str">
        <f t="shared" si="3"/>
        <v>MELILLA</v>
      </c>
      <c r="B56" s="85">
        <f t="shared" si="4"/>
        <v>0</v>
      </c>
      <c r="C56" s="85">
        <f t="shared" si="5"/>
        <v>1</v>
      </c>
      <c r="D56" s="85">
        <f t="shared" si="6"/>
        <v>28</v>
      </c>
      <c r="E56" s="84" t="e">
        <f t="shared" si="2"/>
        <v>#N/A</v>
      </c>
      <c r="F56" s="84" t="e">
        <f t="shared" si="9"/>
        <v>#N/A</v>
      </c>
      <c r="G56" s="84" t="e">
        <f t="shared" si="8"/>
        <v>#N/A</v>
      </c>
    </row>
    <row r="57" spans="1:7" x14ac:dyDescent="0.25">
      <c r="A57" s="84" t="str">
        <f t="shared" si="3"/>
        <v>MOTRIL</v>
      </c>
      <c r="B57" s="85">
        <f t="shared" si="4"/>
        <v>6</v>
      </c>
      <c r="C57" s="85">
        <f t="shared" si="5"/>
        <v>6</v>
      </c>
      <c r="D57" s="85">
        <f t="shared" si="6"/>
        <v>12</v>
      </c>
      <c r="E57" s="84" t="str">
        <f t="shared" si="2"/>
        <v>BAHIA DE ALGECIRAS</v>
      </c>
      <c r="F57" s="84">
        <f t="shared" si="9"/>
        <v>1</v>
      </c>
      <c r="G57" s="84">
        <f t="shared" si="8"/>
        <v>3</v>
      </c>
    </row>
    <row r="58" spans="1:7" x14ac:dyDescent="0.25">
      <c r="A58" s="84" t="str">
        <f t="shared" si="3"/>
        <v>PASAIA</v>
      </c>
      <c r="B58" s="85">
        <f t="shared" si="4"/>
        <v>0</v>
      </c>
      <c r="C58" s="85">
        <f t="shared" si="5"/>
        <v>0</v>
      </c>
      <c r="D58" s="85">
        <f t="shared" si="6"/>
        <v>28</v>
      </c>
      <c r="E58" s="84" t="e">
        <f t="shared" si="2"/>
        <v>#N/A</v>
      </c>
      <c r="F58" s="84" t="e">
        <f t="shared" si="9"/>
        <v>#N/A</v>
      </c>
      <c r="G58" s="84" t="e">
        <f t="shared" si="8"/>
        <v>#N/A</v>
      </c>
    </row>
    <row r="59" spans="1:7" x14ac:dyDescent="0.25">
      <c r="A59" s="84" t="str">
        <f t="shared" si="3"/>
        <v>SANTA CRUZ DE TENERIFE</v>
      </c>
      <c r="B59" s="85">
        <f t="shared" si="4"/>
        <v>151</v>
      </c>
      <c r="C59" s="85">
        <f t="shared" si="5"/>
        <v>156</v>
      </c>
      <c r="D59" s="85">
        <f t="shared" si="6"/>
        <v>2</v>
      </c>
      <c r="E59" s="84" t="e">
        <f t="shared" si="2"/>
        <v>#N/A</v>
      </c>
      <c r="F59" s="84" t="e">
        <f t="shared" si="9"/>
        <v>#N/A</v>
      </c>
      <c r="G59" s="84" t="e">
        <f t="shared" si="8"/>
        <v>#N/A</v>
      </c>
    </row>
    <row r="60" spans="1:7" x14ac:dyDescent="0.25">
      <c r="A60" s="84" t="str">
        <f t="shared" si="3"/>
        <v>SANTANDER</v>
      </c>
      <c r="B60" s="85">
        <f t="shared" si="4"/>
        <v>1</v>
      </c>
      <c r="C60" s="85">
        <f t="shared" si="5"/>
        <v>0</v>
      </c>
      <c r="D60" s="85">
        <f t="shared" si="6"/>
        <v>20</v>
      </c>
      <c r="E60" s="84" t="e">
        <f t="shared" si="2"/>
        <v>#N/A</v>
      </c>
      <c r="F60" s="84" t="e">
        <f t="shared" si="9"/>
        <v>#N/A</v>
      </c>
      <c r="G60" s="84" t="e">
        <f t="shared" si="8"/>
        <v>#N/A</v>
      </c>
    </row>
    <row r="61" spans="1:7" x14ac:dyDescent="0.25">
      <c r="A61" s="84" t="str">
        <f t="shared" si="3"/>
        <v>SEVILLA</v>
      </c>
      <c r="B61" s="85">
        <f t="shared" si="4"/>
        <v>14</v>
      </c>
      <c r="C61" s="85">
        <f t="shared" si="5"/>
        <v>18</v>
      </c>
      <c r="D61" s="85">
        <f t="shared" si="6"/>
        <v>9</v>
      </c>
      <c r="E61" s="84" t="e">
        <f t="shared" si="2"/>
        <v>#N/A</v>
      </c>
      <c r="F61" s="84" t="e">
        <f t="shared" si="9"/>
        <v>#N/A</v>
      </c>
      <c r="G61" s="84" t="e">
        <f t="shared" si="8"/>
        <v>#N/A</v>
      </c>
    </row>
    <row r="62" spans="1:7" x14ac:dyDescent="0.25">
      <c r="A62" s="84" t="str">
        <f t="shared" si="3"/>
        <v>TARRAGONA</v>
      </c>
      <c r="B62" s="85">
        <f t="shared" si="4"/>
        <v>1</v>
      </c>
      <c r="C62" s="85">
        <f t="shared" si="5"/>
        <v>1</v>
      </c>
      <c r="D62" s="85">
        <f t="shared" si="6"/>
        <v>20</v>
      </c>
      <c r="E62" s="84" t="e">
        <f t="shared" si="2"/>
        <v>#N/A</v>
      </c>
      <c r="F62" s="84" t="e">
        <f t="shared" si="9"/>
        <v>#N/A</v>
      </c>
      <c r="G62" s="84" t="e">
        <f t="shared" si="8"/>
        <v>#N/A</v>
      </c>
    </row>
    <row r="63" spans="1:7" x14ac:dyDescent="0.25">
      <c r="A63" s="84" t="str">
        <f t="shared" si="3"/>
        <v>VALENCIA</v>
      </c>
      <c r="B63" s="85">
        <f t="shared" si="4"/>
        <v>27</v>
      </c>
      <c r="C63" s="85">
        <f t="shared" si="5"/>
        <v>15</v>
      </c>
      <c r="D63" s="85">
        <f t="shared" si="6"/>
        <v>7</v>
      </c>
      <c r="E63" s="84" t="e">
        <f t="shared" si="2"/>
        <v>#N/A</v>
      </c>
      <c r="F63" s="84" t="e">
        <f t="shared" si="9"/>
        <v>#N/A</v>
      </c>
      <c r="G63" s="84" t="e">
        <f t="shared" si="8"/>
        <v>#N/A</v>
      </c>
    </row>
    <row r="64" spans="1:7" x14ac:dyDescent="0.25">
      <c r="A64" s="84" t="str">
        <f t="shared" si="3"/>
        <v>VIGO</v>
      </c>
      <c r="B64" s="85">
        <f t="shared" si="4"/>
        <v>14</v>
      </c>
      <c r="C64" s="85">
        <f t="shared" si="5"/>
        <v>14</v>
      </c>
      <c r="D64" s="85">
        <f t="shared" si="6"/>
        <v>9</v>
      </c>
      <c r="E64" s="84" t="e">
        <f t="shared" si="2"/>
        <v>#N/A</v>
      </c>
      <c r="F64" s="84" t="e">
        <f t="shared" si="9"/>
        <v>#N/A</v>
      </c>
      <c r="G64" s="84" t="e">
        <f t="shared" si="8"/>
        <v>#N/A</v>
      </c>
    </row>
    <row r="65" spans="1:7" x14ac:dyDescent="0.25">
      <c r="A65" s="84" t="str">
        <f t="shared" si="3"/>
        <v>VILAGARCIA</v>
      </c>
      <c r="B65" s="85">
        <f t="shared" si="4"/>
        <v>0</v>
      </c>
      <c r="C65" s="85">
        <f t="shared" si="5"/>
        <v>2</v>
      </c>
      <c r="D65" s="85">
        <f t="shared" si="6"/>
        <v>28</v>
      </c>
      <c r="E65" s="84" t="str">
        <f t="shared" si="2"/>
        <v>AVILES</v>
      </c>
      <c r="F65" s="84">
        <f t="shared" si="9"/>
        <v>0</v>
      </c>
      <c r="G65" s="84">
        <f t="shared" si="8"/>
        <v>0</v>
      </c>
    </row>
    <row r="67" spans="1:7" x14ac:dyDescent="0.25">
      <c r="A67" s="86"/>
      <c r="B67" s="87"/>
      <c r="C67" s="87"/>
      <c r="D67" s="87"/>
      <c r="E67" s="87"/>
      <c r="F67" s="88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3E0FA56B-14BF-48A8-81FD-861CC5F0BF29}"/>
</file>

<file path=customXml/itemProps2.xml><?xml version="1.0" encoding="utf-8"?>
<ds:datastoreItem xmlns:ds="http://schemas.openxmlformats.org/officeDocument/2006/customXml" ds:itemID="{4D4D77FC-5B97-4D49-8A58-29D6F4296034}"/>
</file>

<file path=customXml/itemProps3.xml><?xml version="1.0" encoding="utf-8"?>
<ds:datastoreItem xmlns:ds="http://schemas.openxmlformats.org/officeDocument/2006/customXml" ds:itemID="{E278346C-9CC2-4FAC-894B-294638AFA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