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 firstSheet="17" activeTab="19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<sst xmlns="http://schemas.openxmlformats.org/spreadsheetml/2006/main" count="653" uniqueCount="93">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</sst>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31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31" fillId="0" borderId="0" xfId="0" applyFont="1"/>
    <xf numFmtId="0" fontId="31" fillId="0" borderId="0" xfId="0" applyFont="1" applyAlignment="1"/>
    <xf numFmtId="0" fontId="34" fillId="0" borderId="0" xfId="0" applyFont="1"/>
    <xf numFmtId="14" fontId="35" fillId="0" borderId="0" xfId="0" applyNumberFormat="1" applyFont="1" applyAlignment="1">
      <alignment horizontal="right"/>
    </xf>
    <xf numFmtId="0" fontId="32" fillId="6" borderId="9" xfId="0" applyFont="1" applyFill="1" applyBorder="1" applyAlignment="1">
      <alignment horizontal="center"/>
    </xf>
    <xf numFmtId="0" fontId="36" fillId="2" borderId="9" xfId="0" applyFont="1" applyFill="1" applyBorder="1" applyAlignment="1">
      <alignment horizontal="left"/>
    </xf>
    <xf numFmtId="3" fontId="37" fillId="2" borderId="9" xfId="0" applyNumberFormat="1" applyFont="1" applyFill="1" applyBorder="1" applyAlignment="1">
      <alignment horizontal="right" vertical="center"/>
    </xf>
    <xf numFmtId="4" fontId="37" fillId="2" borderId="9" xfId="0" applyNumberFormat="1" applyFont="1" applyFill="1" applyBorder="1" applyAlignment="1">
      <alignment horizontal="right"/>
    </xf>
    <xf numFmtId="4" fontId="34" fillId="0" borderId="0" xfId="0" applyNumberFormat="1" applyFont="1"/>
    <xf numFmtId="0" fontId="36" fillId="5" borderId="9" xfId="0" applyFont="1" applyFill="1" applyBorder="1" applyAlignment="1">
      <alignment horizontal="left"/>
    </xf>
    <xf numFmtId="3" fontId="37" fillId="5" borderId="9" xfId="0" applyNumberFormat="1" applyFont="1" applyFill="1" applyBorder="1" applyAlignment="1">
      <alignment horizontal="right" vertical="center"/>
    </xf>
    <xf numFmtId="4" fontId="37" fillId="5" borderId="9" xfId="0" applyNumberFormat="1" applyFont="1" applyFill="1" applyBorder="1" applyAlignment="1">
      <alignment horizontal="right"/>
    </xf>
    <xf numFmtId="4" fontId="38" fillId="5" borderId="9" xfId="0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horizontal="right"/>
    </xf>
    <xf numFmtId="0" fontId="35" fillId="6" borderId="9" xfId="0" applyFont="1" applyFill="1" applyBorder="1" applyAlignment="1">
      <alignment horizontal="left"/>
    </xf>
    <xf numFmtId="3" fontId="35" fillId="6" borderId="9" xfId="0" applyNumberFormat="1" applyFont="1" applyFill="1" applyBorder="1" applyAlignment="1">
      <alignment horizontal="right"/>
    </xf>
    <xf numFmtId="4" fontId="35" fillId="6" borderId="9" xfId="0" applyNumberFormat="1" applyFont="1" applyFill="1" applyBorder="1" applyAlignment="1">
      <alignment horizontal="right"/>
    </xf>
    <xf numFmtId="0" fontId="39" fillId="0" borderId="0" xfId="0" applyFont="1"/>
    <xf numFmtId="3" fontId="39" fillId="0" borderId="0" xfId="0" applyNumberFormat="1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0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33" fillId="6" borderId="9" xfId="0" applyFont="1" applyFill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2" fillId="6" borderId="9" xfId="0" applyFont="1" applyFill="1" applyBorder="1" applyAlignment="1">
      <alignment horizontal="left" vertical="center"/>
    </xf>
    <xf numFmtId="0" fontId="34" fillId="0" borderId="9" xfId="0" applyFont="1" applyBorder="1" applyAlignment="1"/>
    <xf numFmtId="0" fontId="40" fillId="0" borderId="0" xfId="0" applyFont="1"/>
    <xf numFmtId="0" fontId="40" fillId="0" borderId="0" xfId="0" applyFont="1" applyAlignment="1"/>
    <xf numFmtId="0" fontId="41" fillId="6" borderId="9" xfId="0" applyFont="1" applyFill="1" applyBorder="1" applyAlignment="1">
      <alignment horizontal="left" vertical="center"/>
    </xf>
    <xf numFmtId="0" fontId="42" fillId="6" borderId="9" xfId="0" applyFont="1" applyFill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43" fillId="0" borderId="0" xfId="0" applyFont="1"/>
    <xf numFmtId="14" fontId="44" fillId="0" borderId="0" xfId="0" applyNumberFormat="1" applyFont="1" applyAlignment="1">
      <alignment horizontal="right"/>
    </xf>
    <xf numFmtId="0" fontId="43" fillId="0" borderId="9" xfId="0" applyFont="1" applyBorder="1" applyAlignment="1"/>
    <xf numFmtId="0" fontId="41" fillId="6" borderId="9" xfId="0" applyFont="1" applyFill="1" applyBorder="1" applyAlignment="1">
      <alignment horizontal="center"/>
    </xf>
    <xf numFmtId="0" fontId="45" fillId="2" borderId="9" xfId="0" applyFont="1" applyFill="1" applyBorder="1" applyAlignment="1">
      <alignment horizontal="left"/>
    </xf>
    <xf numFmtId="3" fontId="46" fillId="2" borderId="9" xfId="0" applyNumberFormat="1" applyFont="1" applyFill="1" applyBorder="1" applyAlignment="1">
      <alignment horizontal="right"/>
    </xf>
    <xf numFmtId="4" fontId="46" fillId="2" borderId="9" xfId="0" applyNumberFormat="1" applyFont="1" applyFill="1" applyBorder="1" applyAlignment="1">
      <alignment horizontal="right"/>
    </xf>
    <xf numFmtId="4" fontId="43" fillId="0" borderId="0" xfId="0" applyNumberFormat="1" applyFont="1"/>
    <xf numFmtId="0" fontId="45" fillId="5" borderId="9" xfId="0" applyFont="1" applyFill="1" applyBorder="1" applyAlignment="1">
      <alignment horizontal="left"/>
    </xf>
    <xf numFmtId="3" fontId="46" fillId="5" borderId="9" xfId="0" applyNumberFormat="1" applyFont="1" applyFill="1" applyBorder="1" applyAlignment="1">
      <alignment horizontal="right"/>
    </xf>
    <xf numFmtId="4" fontId="46" fillId="5" borderId="9" xfId="0" applyNumberFormat="1" applyFont="1" applyFill="1" applyBorder="1" applyAlignment="1">
      <alignment horizontal="right"/>
    </xf>
    <xf numFmtId="4" fontId="47" fillId="2" borderId="9" xfId="0" applyNumberFormat="1" applyFont="1" applyFill="1" applyBorder="1" applyAlignment="1">
      <alignment horizontal="right"/>
    </xf>
    <xf numFmtId="4" fontId="47" fillId="5" borderId="9" xfId="0" applyNumberFormat="1" applyFont="1" applyFill="1" applyBorder="1" applyAlignment="1">
      <alignment horizontal="right"/>
    </xf>
    <xf numFmtId="0" fontId="44" fillId="6" borderId="9" xfId="0" applyFont="1" applyFill="1" applyBorder="1" applyAlignment="1">
      <alignment horizontal="left"/>
    </xf>
    <xf numFmtId="3" fontId="44" fillId="6" borderId="9" xfId="0" applyNumberFormat="1" applyFont="1" applyFill="1" applyBorder="1" applyAlignment="1">
      <alignment horizontal="right"/>
    </xf>
    <xf numFmtId="4" fontId="44" fillId="6" borderId="9" xfId="0" applyNumberFormat="1" applyFont="1" applyFill="1" applyBorder="1" applyAlignment="1">
      <alignment horizontal="right"/>
    </xf>
    <xf numFmtId="0" fontId="48" fillId="0" borderId="0" xfId="0" applyFont="1"/>
    <xf numFmtId="3" fontId="48" fillId="0" borderId="0" xfId="0" applyNumberFormat="1" applyFont="1"/>
    <xf numFmtId="0" fontId="43" fillId="0" borderId="6" xfId="0" applyFont="1" applyBorder="1"/>
    <xf numFmtId="0" fontId="43" fillId="0" borderId="7" xfId="0" applyFont="1" applyBorder="1"/>
    <xf numFmtId="0" fontId="43" fillId="0" borderId="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36582678</c:v>
                </c:pt>
                <c:pt idx="1">
                  <c:v>26398326</c:v>
                </c:pt>
                <c:pt idx="2">
                  <c:v>25133480</c:v>
                </c:pt>
                <c:pt idx="3">
                  <c:v>19403482</c:v>
                </c:pt>
                <c:pt idx="4">
                  <c:v>18043423</c:v>
                </c:pt>
                <c:pt idx="5">
                  <c:v>12306350</c:v>
                </c:pt>
                <c:pt idx="6">
                  <c:v>11213665</c:v>
                </c:pt>
                <c:pt idx="7">
                  <c:v>9643673</c:v>
                </c:pt>
                <c:pt idx="8">
                  <c:v>9491973</c:v>
                </c:pt>
                <c:pt idx="9">
                  <c:v>9437795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34623143</c:v>
                </c:pt>
                <c:pt idx="1">
                  <c:v>23081248</c:v>
                </c:pt>
                <c:pt idx="2">
                  <c:v>23437351</c:v>
                </c:pt>
                <c:pt idx="3">
                  <c:v>18433717</c:v>
                </c:pt>
                <c:pt idx="4">
                  <c:v>15709039</c:v>
                </c:pt>
                <c:pt idx="5">
                  <c:v>11983852</c:v>
                </c:pt>
                <c:pt idx="6">
                  <c:v>13103987</c:v>
                </c:pt>
                <c:pt idx="7">
                  <c:v>9926744</c:v>
                </c:pt>
                <c:pt idx="8">
                  <c:v>9790231</c:v>
                </c:pt>
                <c:pt idx="9">
                  <c:v>9880166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33737433</c:v>
                </c:pt>
                <c:pt idx="1">
                  <c:v>26231042</c:v>
                </c:pt>
                <c:pt idx="2">
                  <c:v>24522741</c:v>
                </c:pt>
                <c:pt idx="3">
                  <c:v>18737928</c:v>
                </c:pt>
                <c:pt idx="4">
                  <c:v>17951462</c:v>
                </c:pt>
                <c:pt idx="5">
                  <c:v>11312027</c:v>
                </c:pt>
                <c:pt idx="6">
                  <c:v>11166456</c:v>
                </c:pt>
                <c:pt idx="7">
                  <c:v>9592210</c:v>
                </c:pt>
                <c:pt idx="8">
                  <c:v>9305054</c:v>
                </c:pt>
                <c:pt idx="9">
                  <c:v>8987119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31890426</c:v>
                </c:pt>
                <c:pt idx="1">
                  <c:v>22954843</c:v>
                </c:pt>
                <c:pt idx="2">
                  <c:v>22882299</c:v>
                </c:pt>
                <c:pt idx="3">
                  <c:v>17889998</c:v>
                </c:pt>
                <c:pt idx="4">
                  <c:v>15614827</c:v>
                </c:pt>
                <c:pt idx="5">
                  <c:v>11006396</c:v>
                </c:pt>
                <c:pt idx="6">
                  <c:v>13044391</c:v>
                </c:pt>
                <c:pt idx="7">
                  <c:v>9878883</c:v>
                </c:pt>
                <c:pt idx="8">
                  <c:v>9762094</c:v>
                </c:pt>
                <c:pt idx="9">
                  <c:v>9277937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11493977</c:v>
                </c:pt>
                <c:pt idx="1">
                  <c:v>10509080</c:v>
                </c:pt>
                <c:pt idx="2">
                  <c:v>9376449</c:v>
                </c:pt>
                <c:pt idx="3">
                  <c:v>8356452</c:v>
                </c:pt>
                <c:pt idx="4">
                  <c:v>6401761</c:v>
                </c:pt>
                <c:pt idx="5">
                  <c:v>5244923</c:v>
                </c:pt>
                <c:pt idx="6">
                  <c:v>4459775</c:v>
                </c:pt>
                <c:pt idx="7">
                  <c:v>4343954</c:v>
                </c:pt>
                <c:pt idx="8">
                  <c:v>3789033</c:v>
                </c:pt>
                <c:pt idx="9">
                  <c:v>2615889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10889276</c:v>
                </c:pt>
                <c:pt idx="1">
                  <c:v>9388008</c:v>
                </c:pt>
                <c:pt idx="2">
                  <c:v>10206227</c:v>
                </c:pt>
                <c:pt idx="3">
                  <c:v>9971841</c:v>
                </c:pt>
                <c:pt idx="4">
                  <c:v>6267555</c:v>
                </c:pt>
                <c:pt idx="5">
                  <c:v>5327109</c:v>
                </c:pt>
                <c:pt idx="6">
                  <c:v>4725461</c:v>
                </c:pt>
                <c:pt idx="7">
                  <c:v>4273190</c:v>
                </c:pt>
                <c:pt idx="8">
                  <c:v>4261696</c:v>
                </c:pt>
                <c:pt idx="9">
                  <c:v>1757996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HUELVA</c:v>
                </c:pt>
                <c:pt idx="6">
                  <c:v>BILBAO</c:v>
                </c:pt>
                <c:pt idx="7">
                  <c:v>BAHIA DE CADIZ</c:v>
                </c:pt>
                <c:pt idx="8">
                  <c:v>CARTAGENA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8176061</c:v>
                </c:pt>
                <c:pt idx="1">
                  <c:v>6618760</c:v>
                </c:pt>
                <c:pt idx="2">
                  <c:v>4183486</c:v>
                </c:pt>
                <c:pt idx="3">
                  <c:v>3528485</c:v>
                </c:pt>
                <c:pt idx="4">
                  <c:v>2865433</c:v>
                </c:pt>
                <c:pt idx="5">
                  <c:v>2858752</c:v>
                </c:pt>
                <c:pt idx="6">
                  <c:v>2576243</c:v>
                </c:pt>
                <c:pt idx="7">
                  <c:v>2334063</c:v>
                </c:pt>
                <c:pt idx="8">
                  <c:v>2313929</c:v>
                </c:pt>
                <c:pt idx="9">
                  <c:v>2148620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ALMERIA</c:v>
                </c:pt>
                <c:pt idx="5">
                  <c:v>HUELVA</c:v>
                </c:pt>
                <c:pt idx="6">
                  <c:v>BILBAO</c:v>
                </c:pt>
                <c:pt idx="7">
                  <c:v>BAHIA DE CADIZ</c:v>
                </c:pt>
                <c:pt idx="8">
                  <c:v>CARTAGENA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8779896</c:v>
                </c:pt>
                <c:pt idx="1">
                  <c:v>5519636</c:v>
                </c:pt>
                <c:pt idx="2">
                  <c:v>4342648</c:v>
                </c:pt>
                <c:pt idx="3">
                  <c:v>3395677</c:v>
                </c:pt>
                <c:pt idx="4">
                  <c:v>2888152</c:v>
                </c:pt>
                <c:pt idx="5">
                  <c:v>3388173</c:v>
                </c:pt>
                <c:pt idx="6">
                  <c:v>2624787</c:v>
                </c:pt>
                <c:pt idx="7">
                  <c:v>1286628</c:v>
                </c:pt>
                <c:pt idx="8">
                  <c:v>2582970</c:v>
                </c:pt>
                <c:pt idx="9">
                  <c:v>2228045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22880680</c:v>
                </c:pt>
                <c:pt idx="1">
                  <c:v>20086668</c:v>
                </c:pt>
                <c:pt idx="2">
                  <c:v>17489380</c:v>
                </c:pt>
                <c:pt idx="3">
                  <c:v>8328699</c:v>
                </c:pt>
                <c:pt idx="4">
                  <c:v>5126633</c:v>
                </c:pt>
                <c:pt idx="5">
                  <c:v>4667708</c:v>
                </c:pt>
                <c:pt idx="6">
                  <c:v>3790725</c:v>
                </c:pt>
                <c:pt idx="7">
                  <c:v>2214178</c:v>
                </c:pt>
                <c:pt idx="8">
                  <c:v>2167453</c:v>
                </c:pt>
                <c:pt idx="9">
                  <c:v>1287131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20380234</c:v>
                </c:pt>
                <c:pt idx="1">
                  <c:v>17801170</c:v>
                </c:pt>
                <c:pt idx="2">
                  <c:v>15475213</c:v>
                </c:pt>
                <c:pt idx="3">
                  <c:v>8034007</c:v>
                </c:pt>
                <c:pt idx="4">
                  <c:v>4956494</c:v>
                </c:pt>
                <c:pt idx="5">
                  <c:v>4375935</c:v>
                </c:pt>
                <c:pt idx="6">
                  <c:v>3615271</c:v>
                </c:pt>
                <c:pt idx="7">
                  <c:v>1878006</c:v>
                </c:pt>
                <c:pt idx="8">
                  <c:v>1507666</c:v>
                </c:pt>
                <c:pt idx="9">
                  <c:v>1503202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SANTANDER</c:v>
                </c:pt>
                <c:pt idx="5">
                  <c:v>AVILES</c:v>
                </c:pt>
                <c:pt idx="6">
                  <c:v>GIJON</c:v>
                </c:pt>
                <c:pt idx="7">
                  <c:v>CASTELLON</c:v>
                </c:pt>
                <c:pt idx="8">
                  <c:v>HUELVA</c:v>
                </c:pt>
                <c:pt idx="9">
                  <c:v>BARCELONA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35763</c:v>
                </c:pt>
                <c:pt idx="1">
                  <c:v>16381</c:v>
                </c:pt>
                <c:pt idx="2">
                  <c:v>10323</c:v>
                </c:pt>
                <c:pt idx="3">
                  <c:v>5552</c:v>
                </c:pt>
                <c:pt idx="4">
                  <c:v>5545</c:v>
                </c:pt>
                <c:pt idx="5">
                  <c:v>5400</c:v>
                </c:pt>
                <c:pt idx="6">
                  <c:v>3744</c:v>
                </c:pt>
                <c:pt idx="7">
                  <c:v>3441</c:v>
                </c:pt>
                <c:pt idx="8">
                  <c:v>2350</c:v>
                </c:pt>
                <c:pt idx="9">
                  <c:v>2033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SANTANDER</c:v>
                </c:pt>
                <c:pt idx="5">
                  <c:v>AVILES</c:v>
                </c:pt>
                <c:pt idx="6">
                  <c:v>GIJON</c:v>
                </c:pt>
                <c:pt idx="7">
                  <c:v>CASTELLON</c:v>
                </c:pt>
                <c:pt idx="8">
                  <c:v>HUELVA</c:v>
                </c:pt>
                <c:pt idx="9">
                  <c:v>BARCELONA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38436</c:v>
                </c:pt>
                <c:pt idx="1">
                  <c:v>16198</c:v>
                </c:pt>
                <c:pt idx="2">
                  <c:v>10899</c:v>
                </c:pt>
                <c:pt idx="3">
                  <c:v>6582</c:v>
                </c:pt>
                <c:pt idx="4">
                  <c:v>5195</c:v>
                </c:pt>
                <c:pt idx="5">
                  <c:v>8626</c:v>
                </c:pt>
                <c:pt idx="6">
                  <c:v>9627</c:v>
                </c:pt>
                <c:pt idx="7">
                  <c:v>3933</c:v>
                </c:pt>
                <c:pt idx="8">
                  <c:v>1294</c:v>
                </c:pt>
                <c:pt idx="9">
                  <c:v>2033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1622281</c:v>
                </c:pt>
                <c:pt idx="1">
                  <c:v>992330</c:v>
                </c:pt>
                <c:pt idx="2">
                  <c:v>608706</c:v>
                </c:pt>
                <c:pt idx="3">
                  <c:v>485851</c:v>
                </c:pt>
                <c:pt idx="4">
                  <c:v>276181</c:v>
                </c:pt>
                <c:pt idx="5">
                  <c:v>189625</c:v>
                </c:pt>
                <c:pt idx="6">
                  <c:v>166619</c:v>
                </c:pt>
                <c:pt idx="7">
                  <c:v>119953</c:v>
                </c:pt>
                <c:pt idx="8">
                  <c:v>89971</c:v>
                </c:pt>
                <c:pt idx="9">
                  <c:v>85591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GIJON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1569629</c:v>
                </c:pt>
                <c:pt idx="1">
                  <c:v>975225</c:v>
                </c:pt>
                <c:pt idx="2">
                  <c:v>553019</c:v>
                </c:pt>
                <c:pt idx="3">
                  <c:v>471574</c:v>
                </c:pt>
                <c:pt idx="4">
                  <c:v>259255</c:v>
                </c:pt>
                <c:pt idx="5">
                  <c:v>211258</c:v>
                </c:pt>
                <c:pt idx="6">
                  <c:v>125528</c:v>
                </c:pt>
                <c:pt idx="7">
                  <c:v>108445</c:v>
                </c:pt>
                <c:pt idx="8">
                  <c:v>92535</c:v>
                </c:pt>
                <c:pt idx="9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19301231</c:v>
                </c:pt>
                <c:pt idx="1">
                  <c:v>6923204</c:v>
                </c:pt>
                <c:pt idx="2">
                  <c:v>5948319</c:v>
                </c:pt>
                <c:pt idx="3">
                  <c:v>4813900</c:v>
                </c:pt>
                <c:pt idx="4">
                  <c:v>1934562</c:v>
                </c:pt>
                <c:pt idx="5">
                  <c:v>1109784</c:v>
                </c:pt>
                <c:pt idx="6">
                  <c:v>694984</c:v>
                </c:pt>
                <c:pt idx="7">
                  <c:v>455853</c:v>
                </c:pt>
                <c:pt idx="8">
                  <c:v>407941</c:v>
                </c:pt>
                <c:pt idx="9">
                  <c:v>191893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CEUTA</c:v>
                </c:pt>
                <c:pt idx="8">
                  <c:v>BILBAO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16621696</c:v>
                </c:pt>
                <c:pt idx="1">
                  <c:v>5276655</c:v>
                </c:pt>
                <c:pt idx="2">
                  <c:v>4996194</c:v>
                </c:pt>
                <c:pt idx="3">
                  <c:v>4614144</c:v>
                </c:pt>
                <c:pt idx="4">
                  <c:v>1357793</c:v>
                </c:pt>
                <c:pt idx="5">
                  <c:v>58221</c:v>
                </c:pt>
                <c:pt idx="6">
                  <c:v>1243632</c:v>
                </c:pt>
                <c:pt idx="7">
                  <c:v>423879</c:v>
                </c:pt>
                <c:pt idx="8">
                  <c:v>597608</c:v>
                </c:pt>
                <c:pt idx="9">
                  <c:v>171625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19158360</c:v>
                </c:pt>
                <c:pt idx="1">
                  <c:v>6898233</c:v>
                </c:pt>
                <c:pt idx="2">
                  <c:v>5767468</c:v>
                </c:pt>
                <c:pt idx="3">
                  <c:v>4699066</c:v>
                </c:pt>
                <c:pt idx="4">
                  <c:v>694984</c:v>
                </c:pt>
                <c:pt idx="5">
                  <c:v>172371</c:v>
                </c:pt>
                <c:pt idx="6">
                  <c:v>39589</c:v>
                </c:pt>
                <c:pt idx="7">
                  <c:v>15813</c:v>
                </c:pt>
                <c:pt idx="8">
                  <c:v>10274</c:v>
                </c:pt>
                <c:pt idx="9">
                  <c:v>5377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16615595</c:v>
                </c:pt>
                <c:pt idx="1">
                  <c:v>5192020</c:v>
                </c:pt>
                <c:pt idx="2">
                  <c:v>4843227</c:v>
                </c:pt>
                <c:pt idx="3">
                  <c:v>4433422</c:v>
                </c:pt>
                <c:pt idx="4">
                  <c:v>1242379</c:v>
                </c:pt>
                <c:pt idx="5">
                  <c:v>155652</c:v>
                </c:pt>
                <c:pt idx="6">
                  <c:v>74499</c:v>
                </c:pt>
                <c:pt idx="7">
                  <c:v>18336</c:v>
                </c:pt>
                <c:pt idx="8">
                  <c:v>0</c:v>
                </c:pt>
                <c:pt idx="9">
                  <c:v>42382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20223005</c:v>
                </c:pt>
                <c:pt idx="1">
                  <c:v>16037694</c:v>
                </c:pt>
                <c:pt idx="2">
                  <c:v>12621283</c:v>
                </c:pt>
                <c:pt idx="3">
                  <c:v>6670432</c:v>
                </c:pt>
                <c:pt idx="4">
                  <c:v>2799794</c:v>
                </c:pt>
                <c:pt idx="5">
                  <c:v>1933740</c:v>
                </c:pt>
                <c:pt idx="6">
                  <c:v>1928447</c:v>
                </c:pt>
                <c:pt idx="7">
                  <c:v>1244880</c:v>
                </c:pt>
                <c:pt idx="8">
                  <c:v>655587</c:v>
                </c:pt>
                <c:pt idx="9">
                  <c:v>640165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18000916</c:v>
                </c:pt>
                <c:pt idx="1">
                  <c:v>13822751</c:v>
                </c:pt>
                <c:pt idx="2">
                  <c:v>10994872</c:v>
                </c:pt>
                <c:pt idx="3">
                  <c:v>6348555</c:v>
                </c:pt>
                <c:pt idx="4">
                  <c:v>2692685</c:v>
                </c:pt>
                <c:pt idx="5">
                  <c:v>1789255</c:v>
                </c:pt>
                <c:pt idx="6">
                  <c:v>1286508</c:v>
                </c:pt>
                <c:pt idx="7">
                  <c:v>1161947</c:v>
                </c:pt>
                <c:pt idx="8">
                  <c:v>558132</c:v>
                </c:pt>
                <c:pt idx="9">
                  <c:v>368571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5134777</c:v>
                </c:pt>
                <c:pt idx="1">
                  <c:v>5051141</c:v>
                </c:pt>
                <c:pt idx="2">
                  <c:v>2520183</c:v>
                </c:pt>
                <c:pt idx="3">
                  <c:v>2391145</c:v>
                </c:pt>
                <c:pt idx="4">
                  <c:v>1936083</c:v>
                </c:pt>
                <c:pt idx="5">
                  <c:v>1319937</c:v>
                </c:pt>
                <c:pt idx="6">
                  <c:v>702870</c:v>
                </c:pt>
                <c:pt idx="7">
                  <c:v>655815</c:v>
                </c:pt>
                <c:pt idx="8">
                  <c:v>478392</c:v>
                </c:pt>
                <c:pt idx="9">
                  <c:v>465636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4613788</c:v>
                </c:pt>
                <c:pt idx="1">
                  <c:v>4907840</c:v>
                </c:pt>
                <c:pt idx="2">
                  <c:v>2207848</c:v>
                </c:pt>
                <c:pt idx="3">
                  <c:v>1937747</c:v>
                </c:pt>
                <c:pt idx="4">
                  <c:v>1862294</c:v>
                </c:pt>
                <c:pt idx="5">
                  <c:v>1413415</c:v>
                </c:pt>
                <c:pt idx="6">
                  <c:v>537759</c:v>
                </c:pt>
                <c:pt idx="7">
                  <c:v>870628</c:v>
                </c:pt>
                <c:pt idx="8">
                  <c:v>469044</c:v>
                </c:pt>
                <c:pt idx="9">
                  <c:v>411067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1684004</c:v>
                </c:pt>
                <c:pt idx="1">
                  <c:v>1475907</c:v>
                </c:pt>
                <c:pt idx="2">
                  <c:v>1280495</c:v>
                </c:pt>
                <c:pt idx="3">
                  <c:v>621410</c:v>
                </c:pt>
                <c:pt idx="4">
                  <c:v>278140</c:v>
                </c:pt>
                <c:pt idx="5">
                  <c:v>264377</c:v>
                </c:pt>
                <c:pt idx="6">
                  <c:v>248279</c:v>
                </c:pt>
                <c:pt idx="7">
                  <c:v>118466</c:v>
                </c:pt>
                <c:pt idx="8">
                  <c:v>102389</c:v>
                </c:pt>
                <c:pt idx="9">
                  <c:v>90678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1492669</c:v>
                </c:pt>
                <c:pt idx="1">
                  <c:v>1287093</c:v>
                </c:pt>
                <c:pt idx="2">
                  <c:v>1121287</c:v>
                </c:pt>
                <c:pt idx="3">
                  <c:v>610354</c:v>
                </c:pt>
                <c:pt idx="4">
                  <c:v>189462</c:v>
                </c:pt>
                <c:pt idx="5">
                  <c:v>253875</c:v>
                </c:pt>
                <c:pt idx="6">
                  <c:v>226950</c:v>
                </c:pt>
                <c:pt idx="7">
                  <c:v>112829</c:v>
                </c:pt>
                <c:pt idx="8">
                  <c:v>104740</c:v>
                </c:pt>
                <c:pt idx="9">
                  <c:v>81294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1601578</c:v>
                </c:pt>
                <c:pt idx="1">
                  <c:v>502699</c:v>
                </c:pt>
                <c:pt idx="2">
                  <c:v>486539.5</c:v>
                </c:pt>
                <c:pt idx="3">
                  <c:v>362039</c:v>
                </c:pt>
                <c:pt idx="4">
                  <c:v>266497</c:v>
                </c:pt>
                <c:pt idx="5">
                  <c:v>12436</c:v>
                </c:pt>
                <c:pt idx="6">
                  <c:v>2738</c:v>
                </c:pt>
                <c:pt idx="7">
                  <c:v>2134</c:v>
                </c:pt>
                <c:pt idx="8">
                  <c:v>1010</c:v>
                </c:pt>
                <c:pt idx="9">
                  <c:v>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1231970</c:v>
                </c:pt>
                <c:pt idx="1">
                  <c:v>392801</c:v>
                </c:pt>
                <c:pt idx="2">
                  <c:v>413455</c:v>
                </c:pt>
                <c:pt idx="3">
                  <c:v>354120</c:v>
                </c:pt>
                <c:pt idx="4">
                  <c:v>182830</c:v>
                </c:pt>
                <c:pt idx="5">
                  <c:v>11129</c:v>
                </c:pt>
                <c:pt idx="6">
                  <c:v>4135</c:v>
                </c:pt>
                <c:pt idx="7">
                  <c:v>11248</c:v>
                </c:pt>
                <c:pt idx="8">
                  <c:v>1359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2230211</c:v>
                </c:pt>
                <c:pt idx="1">
                  <c:v>2163030</c:v>
                </c:pt>
                <c:pt idx="2">
                  <c:v>1995251</c:v>
                </c:pt>
                <c:pt idx="3">
                  <c:v>1061240</c:v>
                </c:pt>
                <c:pt idx="4">
                  <c:v>1050702</c:v>
                </c:pt>
                <c:pt idx="5">
                  <c:v>369717</c:v>
                </c:pt>
                <c:pt idx="6">
                  <c:v>276651</c:v>
                </c:pt>
                <c:pt idx="7">
                  <c:v>211590</c:v>
                </c:pt>
                <c:pt idx="8">
                  <c:v>185207</c:v>
                </c:pt>
                <c:pt idx="9">
                  <c:v>170381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2096151</c:v>
                </c:pt>
                <c:pt idx="1">
                  <c:v>1940178</c:v>
                </c:pt>
                <c:pt idx="2">
                  <c:v>1858027</c:v>
                </c:pt>
                <c:pt idx="3">
                  <c:v>935641</c:v>
                </c:pt>
                <c:pt idx="4">
                  <c:v>874345</c:v>
                </c:pt>
                <c:pt idx="5">
                  <c:v>316718</c:v>
                </c:pt>
                <c:pt idx="6">
                  <c:v>282278</c:v>
                </c:pt>
                <c:pt idx="7">
                  <c:v>193185</c:v>
                </c:pt>
                <c:pt idx="8">
                  <c:v>165527</c:v>
                </c:pt>
                <c:pt idx="9">
                  <c:v>119195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617190</c:v>
                </c:pt>
                <c:pt idx="1">
                  <c:v>444818</c:v>
                </c:pt>
                <c:pt idx="2">
                  <c:v>229129</c:v>
                </c:pt>
                <c:pt idx="3">
                  <c:v>216237</c:v>
                </c:pt>
                <c:pt idx="4">
                  <c:v>102156</c:v>
                </c:pt>
                <c:pt idx="5">
                  <c:v>67436</c:v>
                </c:pt>
                <c:pt idx="6">
                  <c:v>66869</c:v>
                </c:pt>
                <c:pt idx="7">
                  <c:v>54746</c:v>
                </c:pt>
                <c:pt idx="8">
                  <c:v>19196</c:v>
                </c:pt>
                <c:pt idx="9">
                  <c:v>14718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 CORUÑA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460085</c:v>
                </c:pt>
                <c:pt idx="1">
                  <c:v>334509</c:v>
                </c:pt>
                <c:pt idx="2">
                  <c:v>172387</c:v>
                </c:pt>
                <c:pt idx="3">
                  <c:v>211096</c:v>
                </c:pt>
                <c:pt idx="4">
                  <c:v>86074</c:v>
                </c:pt>
                <c:pt idx="5">
                  <c:v>70432</c:v>
                </c:pt>
                <c:pt idx="6">
                  <c:v>36385</c:v>
                </c:pt>
                <c:pt idx="7">
                  <c:v>53621</c:v>
                </c:pt>
                <c:pt idx="8">
                  <c:v>14758</c:v>
                </c:pt>
                <c:pt idx="9">
                  <c:v>21968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426993</c:v>
                </c:pt>
                <c:pt idx="1">
                  <c:v>317047</c:v>
                </c:pt>
                <c:pt idx="2">
                  <c:v>211704</c:v>
                </c:pt>
                <c:pt idx="3">
                  <c:v>204893</c:v>
                </c:pt>
                <c:pt idx="4">
                  <c:v>84223</c:v>
                </c:pt>
                <c:pt idx="5">
                  <c:v>57191</c:v>
                </c:pt>
                <c:pt idx="6">
                  <c:v>51748</c:v>
                </c:pt>
                <c:pt idx="7">
                  <c:v>30021</c:v>
                </c:pt>
                <c:pt idx="8">
                  <c:v>25162</c:v>
                </c:pt>
                <c:pt idx="9">
                  <c:v>18368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339992</c:v>
                </c:pt>
                <c:pt idx="1">
                  <c:v>278889</c:v>
                </c:pt>
                <c:pt idx="2">
                  <c:v>153159</c:v>
                </c:pt>
                <c:pt idx="3">
                  <c:v>189813</c:v>
                </c:pt>
                <c:pt idx="4">
                  <c:v>76283</c:v>
                </c:pt>
                <c:pt idx="5">
                  <c:v>60188</c:v>
                </c:pt>
                <c:pt idx="6">
                  <c:v>41291</c:v>
                </c:pt>
                <c:pt idx="7">
                  <c:v>24955</c:v>
                </c:pt>
                <c:pt idx="8">
                  <c:v>18302</c:v>
                </c:pt>
                <c:pt idx="9">
                  <c:v>14660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11849</c:v>
                </c:pt>
                <c:pt idx="1">
                  <c:v>8728</c:v>
                </c:pt>
                <c:pt idx="2">
                  <c:v>6564</c:v>
                </c:pt>
                <c:pt idx="3">
                  <c:v>5428</c:v>
                </c:pt>
                <c:pt idx="4">
                  <c:v>5209</c:v>
                </c:pt>
                <c:pt idx="5">
                  <c:v>4725</c:v>
                </c:pt>
                <c:pt idx="6">
                  <c:v>3565</c:v>
                </c:pt>
                <c:pt idx="7">
                  <c:v>1688</c:v>
                </c:pt>
                <c:pt idx="8">
                  <c:v>1393</c:v>
                </c:pt>
                <c:pt idx="9">
                  <c:v>1285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9971</c:v>
                </c:pt>
                <c:pt idx="1">
                  <c:v>8553</c:v>
                </c:pt>
                <c:pt idx="2">
                  <c:v>4562</c:v>
                </c:pt>
                <c:pt idx="3">
                  <c:v>5288</c:v>
                </c:pt>
                <c:pt idx="4">
                  <c:v>5147</c:v>
                </c:pt>
                <c:pt idx="5">
                  <c:v>4544</c:v>
                </c:pt>
                <c:pt idx="6">
                  <c:v>3517</c:v>
                </c:pt>
                <c:pt idx="7">
                  <c:v>1812</c:v>
                </c:pt>
                <c:pt idx="8">
                  <c:v>1338</c:v>
                </c:pt>
                <c:pt idx="9">
                  <c:v>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120165139</c:v>
                </c:pt>
                <c:pt idx="1">
                  <c:v>109086674</c:v>
                </c:pt>
                <c:pt idx="2">
                  <c:v>79839869</c:v>
                </c:pt>
                <c:pt idx="3">
                  <c:v>73505841</c:v>
                </c:pt>
                <c:pt idx="4">
                  <c:v>66431609</c:v>
                </c:pt>
                <c:pt idx="5">
                  <c:v>64303942</c:v>
                </c:pt>
                <c:pt idx="6">
                  <c:v>35194879</c:v>
                </c:pt>
                <c:pt idx="7">
                  <c:v>23023004</c:v>
                </c:pt>
                <c:pt idx="8">
                  <c:v>20410474</c:v>
                </c:pt>
                <c:pt idx="9">
                  <c:v>18068777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110432971</c:v>
                </c:pt>
                <c:pt idx="1">
                  <c:v>100380629</c:v>
                </c:pt>
                <c:pt idx="2">
                  <c:v>66388179</c:v>
                </c:pt>
                <c:pt idx="3">
                  <c:v>64098964</c:v>
                </c:pt>
                <c:pt idx="4">
                  <c:v>64848827</c:v>
                </c:pt>
                <c:pt idx="5">
                  <c:v>58568258</c:v>
                </c:pt>
                <c:pt idx="6">
                  <c:v>26286185</c:v>
                </c:pt>
                <c:pt idx="7">
                  <c:v>23575030</c:v>
                </c:pt>
                <c:pt idx="8">
                  <c:v>20022209</c:v>
                </c:pt>
                <c:pt idx="9">
                  <c:v>13816704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#N/A</c:v>
                </c:pt>
                <c:pt idx="5">
                  <c:v>BAHIA DE CADIZ</c:v>
                </c:pt>
                <c:pt idx="6">
                  <c:v>MALAGA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319</c:v>
                </c:pt>
                <c:pt idx="1">
                  <c:v>298</c:v>
                </c:pt>
                <c:pt idx="2">
                  <c:v>235</c:v>
                </c:pt>
                <c:pt idx="3">
                  <c:v>170</c:v>
                </c:pt>
                <c:pt idx="4">
                  <c:v>#N/A</c:v>
                </c:pt>
                <c:pt idx="5">
                  <c:v>97</c:v>
                </c:pt>
                <c:pt idx="6">
                  <c:v>93</c:v>
                </c:pt>
                <c:pt idx="7">
                  <c:v>36</c:v>
                </c:pt>
                <c:pt idx="8">
                  <c:v>33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#N/A</c:v>
                </c:pt>
                <c:pt idx="5">
                  <c:v>BAHIA DE CADIZ</c:v>
                </c:pt>
                <c:pt idx="6">
                  <c:v>MALAGA</c:v>
                </c:pt>
                <c:pt idx="7">
                  <c:v>VIGO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272</c:v>
                </c:pt>
                <c:pt idx="1">
                  <c:v>239</c:v>
                </c:pt>
                <c:pt idx="2">
                  <c:v>189</c:v>
                </c:pt>
                <c:pt idx="3">
                  <c:v>169</c:v>
                </c:pt>
                <c:pt idx="4">
                  <c:v>#N/A</c:v>
                </c:pt>
                <c:pt idx="5">
                  <c:v>118</c:v>
                </c:pt>
                <c:pt idx="6">
                  <c:v>106</c:v>
                </c:pt>
                <c:pt idx="7">
                  <c:v>42</c:v>
                </c:pt>
                <c:pt idx="8">
                  <c:v>27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selection activeCell="D21" sqref="D21:H31"/>
    </sheetView>
  </sheetViews>
  <sheetFormatPr baseColWidth="10" defaultRowHeight="15" x14ac:dyDescent="0.25"/>
  <cols>
    <col min="1" max="1" width="28.28515625" style="45" bestFit="1" customWidth="1"/>
    <col min="2" max="2" width="16" style="45" bestFit="1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36</v>
      </c>
    </row>
    <row r="4" spans="1:9" x14ac:dyDescent="0.25">
      <c r="F4" s="47"/>
      <c r="G4" s="47"/>
      <c r="I4" s="48">
        <v>39303</v>
      </c>
    </row>
    <row r="6" spans="1:9" x14ac:dyDescent="0.25">
      <c r="A6" s="89" t="s">
        <v>39</v>
      </c>
      <c r="B6" s="90"/>
      <c r="C6" s="90"/>
      <c r="D6" s="86" t="s">
        <v>92</v>
      </c>
      <c r="E6" s="87"/>
      <c r="F6" s="88" t="s">
        <v>37</v>
      </c>
      <c r="G6" s="87"/>
      <c r="H6" s="88" t="s">
        <v>38</v>
      </c>
      <c r="I6" s="87"/>
    </row>
    <row r="7" spans="1:9" x14ac:dyDescent="0.25">
      <c r="A7" s="91"/>
      <c r="B7" s="91"/>
      <c r="C7" s="91"/>
      <c r="D7" s="49">
        <v>2006</v>
      </c>
      <c r="E7" s="49">
        <v>2007</v>
      </c>
      <c r="F7" s="49">
        <v>2006</v>
      </c>
      <c r="G7" s="49">
        <v>2007</v>
      </c>
      <c r="H7" s="49" t="s">
        <v>0</v>
      </c>
      <c r="I7" s="49" t="s">
        <v>3</v>
      </c>
    </row>
    <row r="8" spans="1:9" x14ac:dyDescent="0.25">
      <c r="A8" s="92" t="s">
        <v>12</v>
      </c>
      <c r="B8" s="92" t="s">
        <v>13</v>
      </c>
      <c r="C8" s="50" t="s">
        <v>14</v>
      </c>
      <c r="D8" s="51">
        <v>12229367</v>
      </c>
      <c r="E8" s="51">
        <v>12162749</v>
      </c>
      <c r="F8" s="51">
        <v>73749062</v>
      </c>
      <c r="G8" s="51">
        <v>73553719</v>
      </c>
      <c r="H8" s="51">
        <v>-195343</v>
      </c>
      <c r="I8" s="52">
        <f>((G8*100/F8)-100)</f>
        <v>-0.26487523326059659</v>
      </c>
    </row>
    <row r="9" spans="1:9" x14ac:dyDescent="0.25">
      <c r="A9" s="93"/>
      <c r="B9" s="94"/>
      <c r="C9" s="50" t="s">
        <v>15</v>
      </c>
      <c r="D9" s="51">
        <v>9087586</v>
      </c>
      <c r="E9" s="51">
        <v>9266957</v>
      </c>
      <c r="F9" s="51">
        <v>55344609</v>
      </c>
      <c r="G9" s="51">
        <v>54765081</v>
      </c>
      <c r="H9" s="51">
        <v>-579528</v>
      </c>
      <c r="I9" s="52">
        <f t="shared" ref="I9:I19" si="0">((G9*100/F9)-100)</f>
        <v>-1.0471263786505318</v>
      </c>
    </row>
    <row r="10" spans="1:9" x14ac:dyDescent="0.25">
      <c r="A10" s="93"/>
      <c r="B10" s="92" t="s">
        <v>16</v>
      </c>
      <c r="C10" s="50" t="s">
        <v>17</v>
      </c>
      <c r="D10" s="51">
        <v>5410351</v>
      </c>
      <c r="E10" s="51">
        <v>5695045</v>
      </c>
      <c r="F10" s="51">
        <v>29511910</v>
      </c>
      <c r="G10" s="51">
        <v>31307568</v>
      </c>
      <c r="H10" s="51">
        <v>1795658</v>
      </c>
      <c r="I10" s="52">
        <f t="shared" si="0"/>
        <v>6.084519775236501</v>
      </c>
    </row>
    <row r="11" spans="1:9" x14ac:dyDescent="0.25">
      <c r="A11" s="93"/>
      <c r="B11" s="93"/>
      <c r="C11" s="50" t="s">
        <v>18</v>
      </c>
      <c r="D11" s="51">
        <v>10390579</v>
      </c>
      <c r="E11" s="51">
        <v>11285727</v>
      </c>
      <c r="F11" s="51">
        <v>59360845</v>
      </c>
      <c r="G11" s="51">
        <v>67306463</v>
      </c>
      <c r="H11" s="51">
        <v>7945618</v>
      </c>
      <c r="I11" s="52">
        <f t="shared" si="0"/>
        <v>13.38528452551509</v>
      </c>
    </row>
    <row r="12" spans="1:9" x14ac:dyDescent="0.25">
      <c r="A12" s="94"/>
      <c r="B12" s="94"/>
      <c r="C12" s="50" t="s">
        <v>2</v>
      </c>
      <c r="D12" s="51">
        <v>15800930</v>
      </c>
      <c r="E12" s="51">
        <v>16980772</v>
      </c>
      <c r="F12" s="51">
        <v>88872755</v>
      </c>
      <c r="G12" s="51">
        <v>98614031</v>
      </c>
      <c r="H12" s="51">
        <v>9741276</v>
      </c>
      <c r="I12" s="52">
        <f t="shared" si="0"/>
        <v>10.960924976388995</v>
      </c>
    </row>
    <row r="13" spans="1:9" x14ac:dyDescent="0.25">
      <c r="A13" s="53"/>
      <c r="B13" s="53"/>
      <c r="C13" s="54" t="s">
        <v>2</v>
      </c>
      <c r="D13" s="55">
        <v>37117883</v>
      </c>
      <c r="E13" s="55">
        <v>38410478</v>
      </c>
      <c r="F13" s="55">
        <v>217966426</v>
      </c>
      <c r="G13" s="55">
        <v>226932831</v>
      </c>
      <c r="H13" s="55">
        <v>8966405</v>
      </c>
      <c r="I13" s="56">
        <f t="shared" si="0"/>
        <v>4.1136633584109887</v>
      </c>
    </row>
    <row r="14" spans="1:9" x14ac:dyDescent="0.25">
      <c r="A14" s="92" t="s">
        <v>4</v>
      </c>
      <c r="B14" s="57" t="s">
        <v>5</v>
      </c>
      <c r="C14" s="50" t="s">
        <v>6</v>
      </c>
      <c r="D14" s="51">
        <v>28049</v>
      </c>
      <c r="E14" s="51">
        <v>18489</v>
      </c>
      <c r="F14" s="51">
        <v>121858</v>
      </c>
      <c r="G14" s="51">
        <v>106731</v>
      </c>
      <c r="H14" s="51">
        <v>-15127</v>
      </c>
      <c r="I14" s="52">
        <f t="shared" si="0"/>
        <v>-12.413628977990783</v>
      </c>
    </row>
    <row r="15" spans="1:9" x14ac:dyDescent="0.25">
      <c r="A15" s="93"/>
      <c r="B15" s="92" t="s">
        <v>7</v>
      </c>
      <c r="C15" s="50" t="s">
        <v>8</v>
      </c>
      <c r="D15" s="51">
        <v>586325</v>
      </c>
      <c r="E15" s="51">
        <v>635302</v>
      </c>
      <c r="F15" s="51">
        <v>3575255</v>
      </c>
      <c r="G15" s="51">
        <v>3698703</v>
      </c>
      <c r="H15" s="51">
        <v>123448</v>
      </c>
      <c r="I15" s="52">
        <f t="shared" si="0"/>
        <v>3.452844622271698</v>
      </c>
    </row>
    <row r="16" spans="1:9" x14ac:dyDescent="0.25">
      <c r="A16" s="93"/>
      <c r="B16" s="94"/>
      <c r="C16" s="50" t="s">
        <v>9</v>
      </c>
      <c r="D16" s="51">
        <v>273482</v>
      </c>
      <c r="E16" s="51">
        <v>264950</v>
      </c>
      <c r="F16" s="51">
        <v>1428295</v>
      </c>
      <c r="G16" s="51">
        <v>1449659</v>
      </c>
      <c r="H16" s="51">
        <v>21364</v>
      </c>
      <c r="I16" s="52">
        <f t="shared" si="0"/>
        <v>1.4957694313849714</v>
      </c>
    </row>
    <row r="17" spans="1:9" x14ac:dyDescent="0.25">
      <c r="A17" s="94"/>
      <c r="B17" s="57" t="s">
        <v>10</v>
      </c>
      <c r="C17" s="50" t="s">
        <v>11</v>
      </c>
      <c r="D17" s="51">
        <v>384934</v>
      </c>
      <c r="E17" s="51">
        <v>397088</v>
      </c>
      <c r="F17" s="51">
        <v>1855624</v>
      </c>
      <c r="G17" s="51">
        <v>1998480</v>
      </c>
      <c r="H17" s="51">
        <v>142856</v>
      </c>
      <c r="I17" s="52">
        <f t="shared" si="0"/>
        <v>7.6985423771195087</v>
      </c>
    </row>
    <row r="18" spans="1:9" x14ac:dyDescent="0.25">
      <c r="A18" s="58"/>
      <c r="B18" s="58"/>
      <c r="C18" s="54" t="s">
        <v>2</v>
      </c>
      <c r="D18" s="55">
        <v>1272790</v>
      </c>
      <c r="E18" s="55">
        <v>1315829</v>
      </c>
      <c r="F18" s="55">
        <v>6981032</v>
      </c>
      <c r="G18" s="55">
        <v>7253573</v>
      </c>
      <c r="H18" s="55">
        <v>272541</v>
      </c>
      <c r="I18" s="56">
        <f t="shared" si="0"/>
        <v>3.9040216403534629</v>
      </c>
    </row>
    <row r="19" spans="1:9" x14ac:dyDescent="0.25">
      <c r="A19" s="59"/>
      <c r="B19" s="59"/>
      <c r="C19" s="60" t="s">
        <v>1</v>
      </c>
      <c r="D19" s="61">
        <f>+D13+D18</f>
        <v>38390673</v>
      </c>
      <c r="E19" s="61">
        <f t="shared" ref="E19:G19" si="1">+E13+E18</f>
        <v>39726307</v>
      </c>
      <c r="F19" s="61">
        <f t="shared" si="1"/>
        <v>224947458</v>
      </c>
      <c r="G19" s="61">
        <f t="shared" si="1"/>
        <v>234186404</v>
      </c>
      <c r="H19" s="61">
        <f t="shared" ref="H19" si="2">G19-F19</f>
        <v>9238946</v>
      </c>
      <c r="I19" s="62">
        <f t="shared" si="0"/>
        <v>4.1071573256008946</v>
      </c>
    </row>
    <row r="20" spans="1:9" x14ac:dyDescent="0.25">
      <c r="A20" s="58"/>
      <c r="B20" s="58"/>
      <c r="I20" s="63"/>
    </row>
    <row r="21" spans="1:9" x14ac:dyDescent="0.25">
      <c r="A21" s="92" t="s">
        <v>19</v>
      </c>
      <c r="B21" s="92" t="s">
        <v>20</v>
      </c>
      <c r="C21" s="50" t="s">
        <v>21</v>
      </c>
      <c r="D21" s="51">
        <v>6320654</v>
      </c>
      <c r="E21" s="51">
        <v>6962810</v>
      </c>
      <c r="F21" s="51">
        <v>35511917</v>
      </c>
      <c r="G21" s="51">
        <v>41996890</v>
      </c>
      <c r="H21" s="51">
        <v>6484973</v>
      </c>
      <c r="I21" s="52">
        <f t="shared" ref="I21:I31" si="3">((G21*100/F21)-100)</f>
        <v>18.261399405726252</v>
      </c>
    </row>
    <row r="22" spans="1:9" x14ac:dyDescent="0.25">
      <c r="A22" s="93"/>
      <c r="B22" s="94"/>
      <c r="C22" s="50" t="s">
        <v>22</v>
      </c>
      <c r="D22" s="51">
        <v>5858132</v>
      </c>
      <c r="E22" s="51">
        <v>6052637</v>
      </c>
      <c r="F22" s="51">
        <v>32633327</v>
      </c>
      <c r="G22" s="51">
        <v>37465869</v>
      </c>
      <c r="H22" s="51">
        <v>4832542</v>
      </c>
      <c r="I22" s="52">
        <f t="shared" si="3"/>
        <v>14.808609615562645</v>
      </c>
    </row>
    <row r="23" spans="1:9" x14ac:dyDescent="0.25">
      <c r="A23" s="93"/>
      <c r="B23" s="57" t="s">
        <v>23</v>
      </c>
      <c r="C23" s="50" t="s">
        <v>24</v>
      </c>
      <c r="D23" s="51">
        <v>4010599</v>
      </c>
      <c r="E23" s="51">
        <v>4004688</v>
      </c>
      <c r="F23" s="51">
        <v>21451801</v>
      </c>
      <c r="G23" s="51">
        <v>22819817</v>
      </c>
      <c r="H23" s="51">
        <v>1368016</v>
      </c>
      <c r="I23" s="52">
        <f t="shared" si="3"/>
        <v>6.3771615259716441</v>
      </c>
    </row>
    <row r="24" spans="1:9" x14ac:dyDescent="0.25">
      <c r="A24" s="93"/>
      <c r="B24" s="92" t="s">
        <v>25</v>
      </c>
      <c r="C24" s="50" t="s">
        <v>26</v>
      </c>
      <c r="D24" s="51">
        <v>994227</v>
      </c>
      <c r="E24" s="51">
        <v>1099033</v>
      </c>
      <c r="F24" s="51">
        <v>5704866.5</v>
      </c>
      <c r="G24" s="51">
        <v>6443630</v>
      </c>
      <c r="H24" s="51">
        <v>738763.5</v>
      </c>
      <c r="I24" s="52">
        <f t="shared" si="3"/>
        <v>12.949707061506174</v>
      </c>
    </row>
    <row r="25" spans="1:9" x14ac:dyDescent="0.25">
      <c r="A25" s="93"/>
      <c r="B25" s="93"/>
      <c r="C25" s="50" t="s">
        <v>21</v>
      </c>
      <c r="D25" s="51">
        <v>473945</v>
      </c>
      <c r="E25" s="51">
        <v>539404</v>
      </c>
      <c r="F25" s="51">
        <v>2604518</v>
      </c>
      <c r="G25" s="51">
        <v>3239310.5</v>
      </c>
      <c r="H25" s="51">
        <v>634792.5</v>
      </c>
      <c r="I25" s="52">
        <f t="shared" si="3"/>
        <v>24.372743824385168</v>
      </c>
    </row>
    <row r="26" spans="1:9" x14ac:dyDescent="0.25">
      <c r="A26" s="93"/>
      <c r="B26" s="92" t="s">
        <v>27</v>
      </c>
      <c r="C26" s="50" t="s">
        <v>28</v>
      </c>
      <c r="D26" s="51">
        <v>1991107</v>
      </c>
      <c r="E26" s="51">
        <v>2324592</v>
      </c>
      <c r="F26" s="51">
        <v>9178383</v>
      </c>
      <c r="G26" s="51">
        <v>10120205</v>
      </c>
      <c r="H26" s="51">
        <v>941822</v>
      </c>
      <c r="I26" s="52">
        <f t="shared" si="3"/>
        <v>10.261306376079531</v>
      </c>
    </row>
    <row r="27" spans="1:9" x14ac:dyDescent="0.25">
      <c r="A27" s="93"/>
      <c r="B27" s="94"/>
      <c r="C27" s="50" t="s">
        <v>29</v>
      </c>
      <c r="D27" s="51">
        <v>360915</v>
      </c>
      <c r="E27" s="51">
        <v>476924</v>
      </c>
      <c r="F27" s="51">
        <v>1510952</v>
      </c>
      <c r="G27" s="51">
        <v>1889168</v>
      </c>
      <c r="H27" s="51">
        <v>378216</v>
      </c>
      <c r="I27" s="52">
        <f t="shared" si="3"/>
        <v>25.031635683992604</v>
      </c>
    </row>
    <row r="28" spans="1:9" x14ac:dyDescent="0.25">
      <c r="A28" s="93"/>
      <c r="B28" s="57" t="s">
        <v>30</v>
      </c>
      <c r="C28" s="50" t="s">
        <v>31</v>
      </c>
      <c r="D28" s="51">
        <v>239047</v>
      </c>
      <c r="E28" s="51">
        <v>302729</v>
      </c>
      <c r="F28" s="51">
        <v>1248965</v>
      </c>
      <c r="G28" s="51">
        <v>1480675</v>
      </c>
      <c r="H28" s="51">
        <v>231710</v>
      </c>
      <c r="I28" s="52">
        <f t="shared" si="3"/>
        <v>18.552161189464883</v>
      </c>
    </row>
    <row r="29" spans="1:9" x14ac:dyDescent="0.25">
      <c r="A29" s="93"/>
      <c r="B29" s="92" t="s">
        <v>32</v>
      </c>
      <c r="C29" s="50" t="s">
        <v>33</v>
      </c>
      <c r="D29" s="51">
        <v>10333</v>
      </c>
      <c r="E29" s="51">
        <v>11188</v>
      </c>
      <c r="F29" s="51">
        <v>57396</v>
      </c>
      <c r="G29" s="51">
        <v>62243</v>
      </c>
      <c r="H29" s="51">
        <v>4847</v>
      </c>
      <c r="I29" s="52">
        <f t="shared" si="3"/>
        <v>8.4448393616279844</v>
      </c>
    </row>
    <row r="30" spans="1:9" x14ac:dyDescent="0.25">
      <c r="A30" s="93"/>
      <c r="B30" s="93"/>
      <c r="C30" s="50" t="s">
        <v>34</v>
      </c>
      <c r="D30" s="51">
        <v>119158299</v>
      </c>
      <c r="E30" s="51">
        <v>133647423</v>
      </c>
      <c r="F30" s="51">
        <v>672012886</v>
      </c>
      <c r="G30" s="51">
        <v>737879553</v>
      </c>
      <c r="H30" s="51">
        <v>65866667</v>
      </c>
      <c r="I30" s="52">
        <f t="shared" si="3"/>
        <v>9.8013994035227512</v>
      </c>
    </row>
    <row r="31" spans="1:9" x14ac:dyDescent="0.25">
      <c r="A31" s="95"/>
      <c r="B31" s="96"/>
      <c r="C31" s="50" t="s">
        <v>35</v>
      </c>
      <c r="D31" s="51">
        <v>236</v>
      </c>
      <c r="E31" s="51">
        <v>337</v>
      </c>
      <c r="F31" s="51">
        <v>1347</v>
      </c>
      <c r="G31" s="51">
        <v>1508</v>
      </c>
      <c r="H31" s="51">
        <v>161</v>
      </c>
      <c r="I31" s="52">
        <f t="shared" si="3"/>
        <v>11.952487008166301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1041670</v>
      </c>
      <c r="C7" s="37">
        <v>1083123</v>
      </c>
      <c r="D7" s="37">
        <v>6983277</v>
      </c>
      <c r="E7" s="37">
        <v>7099844</v>
      </c>
      <c r="F7" s="10">
        <f>((E7*100)/D7)-100</f>
        <v>1.6692306491637083</v>
      </c>
      <c r="G7" s="1"/>
      <c r="H7" s="1"/>
      <c r="I7" s="1"/>
    </row>
    <row r="8" spans="1:12" x14ac:dyDescent="0.25">
      <c r="A8" s="11" t="s">
        <v>42</v>
      </c>
      <c r="B8" s="38">
        <v>350684</v>
      </c>
      <c r="C8" s="38">
        <v>275689</v>
      </c>
      <c r="D8" s="38">
        <v>1880393</v>
      </c>
      <c r="E8" s="38">
        <v>2072927</v>
      </c>
      <c r="F8" s="13">
        <f t="shared" ref="F8:F35" si="0">((E8*100)/D8)-100</f>
        <v>10.239029819830222</v>
      </c>
      <c r="G8" s="1"/>
      <c r="H8" s="1"/>
      <c r="I8" s="1"/>
    </row>
    <row r="9" spans="1:12" x14ac:dyDescent="0.25">
      <c r="A9" s="8" t="s">
        <v>43</v>
      </c>
      <c r="B9" s="37">
        <v>574639</v>
      </c>
      <c r="C9" s="37">
        <v>515528</v>
      </c>
      <c r="D9" s="37">
        <v>3235057</v>
      </c>
      <c r="E9" s="37">
        <v>3243770</v>
      </c>
      <c r="F9" s="10">
        <f t="shared" si="0"/>
        <v>0.26933064857898614</v>
      </c>
      <c r="G9" s="1"/>
      <c r="H9" s="1"/>
      <c r="I9" s="1"/>
    </row>
    <row r="10" spans="1:12" x14ac:dyDescent="0.25">
      <c r="A10" s="11" t="s">
        <v>44</v>
      </c>
      <c r="B10" s="38">
        <v>542159</v>
      </c>
      <c r="C10" s="38">
        <v>500785</v>
      </c>
      <c r="D10" s="38">
        <v>3164390</v>
      </c>
      <c r="E10" s="38">
        <v>2616464</v>
      </c>
      <c r="F10" s="13">
        <f t="shared" si="0"/>
        <v>-17.315375159193394</v>
      </c>
      <c r="G10" s="1"/>
      <c r="H10" s="1"/>
      <c r="I10" s="1"/>
    </row>
    <row r="11" spans="1:12" x14ac:dyDescent="0.25">
      <c r="A11" s="8" t="s">
        <v>45</v>
      </c>
      <c r="B11" s="37">
        <v>5683725</v>
      </c>
      <c r="C11" s="37">
        <v>5839965</v>
      </c>
      <c r="D11" s="37">
        <v>34623143</v>
      </c>
      <c r="E11" s="37">
        <v>36582678</v>
      </c>
      <c r="F11" s="10">
        <f t="shared" si="0"/>
        <v>5.6596103941227938</v>
      </c>
      <c r="G11" s="1"/>
      <c r="H11" s="1"/>
      <c r="I11" s="1"/>
    </row>
    <row r="12" spans="1:12" x14ac:dyDescent="0.25">
      <c r="A12" s="11" t="s">
        <v>46</v>
      </c>
      <c r="B12" s="38">
        <v>402694</v>
      </c>
      <c r="C12" s="38">
        <v>730092</v>
      </c>
      <c r="D12" s="38">
        <v>2883579</v>
      </c>
      <c r="E12" s="38">
        <v>3714268</v>
      </c>
      <c r="F12" s="13">
        <f t="shared" si="0"/>
        <v>28.807568649931227</v>
      </c>
      <c r="G12" s="1"/>
      <c r="H12" s="1"/>
      <c r="I12" s="1"/>
    </row>
    <row r="13" spans="1:12" x14ac:dyDescent="0.25">
      <c r="A13" s="8" t="s">
        <v>47</v>
      </c>
      <c r="B13" s="37">
        <v>1415626</v>
      </c>
      <c r="C13" s="37">
        <v>1418837</v>
      </c>
      <c r="D13" s="37">
        <v>7182703</v>
      </c>
      <c r="E13" s="37">
        <v>7489758</v>
      </c>
      <c r="F13" s="10">
        <f t="shared" si="0"/>
        <v>4.2749226857911253</v>
      </c>
      <c r="G13" s="1"/>
      <c r="H13" s="1"/>
      <c r="I13" s="1"/>
    </row>
    <row r="14" spans="1:12" x14ac:dyDescent="0.25">
      <c r="A14" s="11" t="s">
        <v>48</v>
      </c>
      <c r="B14" s="38">
        <v>4141933</v>
      </c>
      <c r="C14" s="38">
        <v>4143439</v>
      </c>
      <c r="D14" s="38">
        <v>23437351</v>
      </c>
      <c r="E14" s="38">
        <v>25133480</v>
      </c>
      <c r="F14" s="13">
        <f t="shared" si="0"/>
        <v>7.236863073817517</v>
      </c>
      <c r="G14" s="1"/>
      <c r="H14" s="1"/>
      <c r="I14" s="1"/>
    </row>
    <row r="15" spans="1:12" x14ac:dyDescent="0.25">
      <c r="A15" s="8" t="s">
        <v>49</v>
      </c>
      <c r="B15" s="37">
        <v>3443759</v>
      </c>
      <c r="C15" s="37">
        <v>3623201</v>
      </c>
      <c r="D15" s="37">
        <v>18433717</v>
      </c>
      <c r="E15" s="37">
        <v>19403482</v>
      </c>
      <c r="F15" s="10">
        <f t="shared" si="0"/>
        <v>5.2608217865121816</v>
      </c>
      <c r="G15" s="1"/>
      <c r="H15" s="1"/>
      <c r="I15" s="1"/>
    </row>
    <row r="16" spans="1:12" x14ac:dyDescent="0.25">
      <c r="A16" s="11" t="s">
        <v>50</v>
      </c>
      <c r="B16" s="38">
        <v>2028168</v>
      </c>
      <c r="C16" s="38">
        <v>1934969</v>
      </c>
      <c r="D16" s="38">
        <v>13103987</v>
      </c>
      <c r="E16" s="38">
        <v>11213665</v>
      </c>
      <c r="F16" s="13">
        <f t="shared" si="0"/>
        <v>-14.425548499094205</v>
      </c>
      <c r="G16" s="1"/>
      <c r="H16" s="1"/>
      <c r="I16" s="1"/>
    </row>
    <row r="17" spans="1:9" x14ac:dyDescent="0.25">
      <c r="A17" s="8" t="s">
        <v>51</v>
      </c>
      <c r="B17" s="37">
        <v>1237509</v>
      </c>
      <c r="C17" s="37">
        <v>989146</v>
      </c>
      <c r="D17" s="37">
        <v>6452285</v>
      </c>
      <c r="E17" s="37">
        <v>6688603</v>
      </c>
      <c r="F17" s="10">
        <f t="shared" si="0"/>
        <v>3.6625474541189647</v>
      </c>
      <c r="G17" s="1"/>
      <c r="H17" s="1"/>
      <c r="I17" s="1"/>
    </row>
    <row r="18" spans="1:9" x14ac:dyDescent="0.25">
      <c r="A18" s="11" t="s">
        <v>52</v>
      </c>
      <c r="B18" s="38">
        <v>214521</v>
      </c>
      <c r="C18" s="38">
        <v>187430</v>
      </c>
      <c r="D18" s="38">
        <v>1210576</v>
      </c>
      <c r="E18" s="38">
        <v>1319073</v>
      </c>
      <c r="F18" s="13">
        <f t="shared" si="0"/>
        <v>8.9624278029632194</v>
      </c>
      <c r="G18" s="1"/>
      <c r="H18" s="1"/>
      <c r="I18" s="1"/>
    </row>
    <row r="19" spans="1:9" x14ac:dyDescent="0.25">
      <c r="A19" s="8" t="s">
        <v>53</v>
      </c>
      <c r="B19" s="37">
        <v>863424</v>
      </c>
      <c r="C19" s="37">
        <v>898775</v>
      </c>
      <c r="D19" s="37">
        <v>5000839</v>
      </c>
      <c r="E19" s="37">
        <v>5156891</v>
      </c>
      <c r="F19" s="10">
        <f t="shared" si="0"/>
        <v>3.1205163773518763</v>
      </c>
      <c r="G19" s="1"/>
      <c r="H19" s="1"/>
      <c r="I19" s="1"/>
    </row>
    <row r="20" spans="1:9" x14ac:dyDescent="0.25">
      <c r="A20" s="11" t="s">
        <v>54</v>
      </c>
      <c r="B20" s="38">
        <v>1305896</v>
      </c>
      <c r="C20" s="38">
        <v>1556516</v>
      </c>
      <c r="D20" s="38">
        <v>9880166</v>
      </c>
      <c r="E20" s="38">
        <v>9437795</v>
      </c>
      <c r="F20" s="13">
        <f t="shared" si="0"/>
        <v>-4.477364044288322</v>
      </c>
      <c r="G20" s="1"/>
      <c r="H20" s="1"/>
      <c r="I20" s="1"/>
    </row>
    <row r="21" spans="1:9" x14ac:dyDescent="0.25">
      <c r="A21" s="8" t="s">
        <v>55</v>
      </c>
      <c r="B21" s="37">
        <v>1571503</v>
      </c>
      <c r="C21" s="37">
        <v>1345789</v>
      </c>
      <c r="D21" s="37">
        <v>9926744</v>
      </c>
      <c r="E21" s="37">
        <v>9643673</v>
      </c>
      <c r="F21" s="10">
        <f t="shared" si="0"/>
        <v>-2.851599678605595</v>
      </c>
      <c r="G21" s="1"/>
      <c r="H21" s="1"/>
      <c r="I21" s="1"/>
    </row>
    <row r="22" spans="1:9" x14ac:dyDescent="0.25">
      <c r="A22" s="11" t="s">
        <v>56</v>
      </c>
      <c r="B22" s="38">
        <v>2122934</v>
      </c>
      <c r="C22" s="38">
        <v>2134661</v>
      </c>
      <c r="D22" s="38">
        <v>11983852</v>
      </c>
      <c r="E22" s="38">
        <v>12306350</v>
      </c>
      <c r="F22" s="13">
        <f t="shared" si="0"/>
        <v>2.6911046631750821</v>
      </c>
      <c r="G22" s="1"/>
      <c r="H22" s="1"/>
      <c r="I22" s="1"/>
    </row>
    <row r="23" spans="1:9" x14ac:dyDescent="0.25">
      <c r="A23" s="8" t="s">
        <v>57</v>
      </c>
      <c r="B23" s="37">
        <v>440737</v>
      </c>
      <c r="C23" s="37">
        <v>518191</v>
      </c>
      <c r="D23" s="37">
        <v>2464986</v>
      </c>
      <c r="E23" s="37">
        <v>2962882</v>
      </c>
      <c r="F23" s="10">
        <f t="shared" si="0"/>
        <v>20.198735408639237</v>
      </c>
      <c r="G23" s="1"/>
      <c r="H23" s="1"/>
      <c r="I23" s="1"/>
    </row>
    <row r="24" spans="1:9" x14ac:dyDescent="0.25">
      <c r="A24" s="11" t="s">
        <v>58</v>
      </c>
      <c r="B24" s="38">
        <v>172029</v>
      </c>
      <c r="C24" s="38">
        <v>164136</v>
      </c>
      <c r="D24" s="38">
        <v>928741</v>
      </c>
      <c r="E24" s="38">
        <v>902863</v>
      </c>
      <c r="F24" s="13">
        <f t="shared" si="0"/>
        <v>-2.7863527075901686</v>
      </c>
      <c r="G24" s="1"/>
      <c r="H24" s="1"/>
      <c r="I24" s="1"/>
    </row>
    <row r="25" spans="1:9" x14ac:dyDescent="0.25">
      <c r="A25" s="8" t="s">
        <v>59</v>
      </c>
      <c r="B25" s="37">
        <v>72992</v>
      </c>
      <c r="C25" s="37">
        <v>71415</v>
      </c>
      <c r="D25" s="37">
        <v>424183</v>
      </c>
      <c r="E25" s="37">
        <v>393718</v>
      </c>
      <c r="F25" s="10">
        <f t="shared" si="0"/>
        <v>-7.1820417131285268</v>
      </c>
      <c r="G25" s="1"/>
      <c r="H25" s="1"/>
      <c r="I25" s="1"/>
    </row>
    <row r="26" spans="1:9" x14ac:dyDescent="0.25">
      <c r="A26" s="11" t="s">
        <v>60</v>
      </c>
      <c r="B26" s="38">
        <v>223696</v>
      </c>
      <c r="C26" s="38">
        <v>212032</v>
      </c>
      <c r="D26" s="38">
        <v>1470824</v>
      </c>
      <c r="E26" s="38">
        <v>1401517</v>
      </c>
      <c r="F26" s="13">
        <f t="shared" si="0"/>
        <v>-4.712120552832971</v>
      </c>
      <c r="G26" s="1"/>
      <c r="H26" s="1"/>
      <c r="I26" s="1"/>
    </row>
    <row r="27" spans="1:9" x14ac:dyDescent="0.25">
      <c r="A27" s="8" t="s">
        <v>61</v>
      </c>
      <c r="B27" s="37">
        <v>528499</v>
      </c>
      <c r="C27" s="37">
        <v>561737</v>
      </c>
      <c r="D27" s="37">
        <v>2919240</v>
      </c>
      <c r="E27" s="37">
        <v>2645567</v>
      </c>
      <c r="F27" s="10">
        <f t="shared" si="0"/>
        <v>-9.374803030925861</v>
      </c>
      <c r="G27" s="1"/>
      <c r="H27" s="1"/>
      <c r="I27" s="1"/>
    </row>
    <row r="28" spans="1:9" x14ac:dyDescent="0.25">
      <c r="A28" s="11" t="s">
        <v>62</v>
      </c>
      <c r="B28" s="38">
        <v>1688844</v>
      </c>
      <c r="C28" s="38">
        <v>1406496</v>
      </c>
      <c r="D28" s="38">
        <v>9790231</v>
      </c>
      <c r="E28" s="38">
        <v>9491973</v>
      </c>
      <c r="F28" s="13">
        <f t="shared" si="0"/>
        <v>-3.0464858285774881</v>
      </c>
      <c r="G28" s="1"/>
      <c r="H28" s="1"/>
      <c r="I28" s="1"/>
    </row>
    <row r="29" spans="1:9" x14ac:dyDescent="0.25">
      <c r="A29" s="8" t="s">
        <v>63</v>
      </c>
      <c r="B29" s="37">
        <v>684714</v>
      </c>
      <c r="C29" s="37">
        <v>649834</v>
      </c>
      <c r="D29" s="37">
        <v>3055378</v>
      </c>
      <c r="E29" s="37">
        <v>3088604</v>
      </c>
      <c r="F29" s="10">
        <f t="shared" si="0"/>
        <v>1.0874595549225035</v>
      </c>
      <c r="G29" s="1"/>
      <c r="H29" s="1"/>
      <c r="I29" s="1"/>
    </row>
    <row r="30" spans="1:9" x14ac:dyDescent="0.25">
      <c r="A30" s="11" t="s">
        <v>64</v>
      </c>
      <c r="B30" s="38">
        <v>408971</v>
      </c>
      <c r="C30" s="38">
        <v>367495</v>
      </c>
      <c r="D30" s="38">
        <v>2597616</v>
      </c>
      <c r="E30" s="38">
        <v>2372671</v>
      </c>
      <c r="F30" s="13">
        <f t="shared" si="0"/>
        <v>-8.6596710214288777</v>
      </c>
      <c r="G30" s="1"/>
      <c r="H30" s="1"/>
      <c r="I30" s="1"/>
    </row>
    <row r="31" spans="1:9" x14ac:dyDescent="0.25">
      <c r="A31" s="8" t="s">
        <v>65</v>
      </c>
      <c r="B31" s="37">
        <v>2567499</v>
      </c>
      <c r="C31" s="37">
        <v>3496908</v>
      </c>
      <c r="D31" s="37">
        <v>15709039</v>
      </c>
      <c r="E31" s="37">
        <v>18043423</v>
      </c>
      <c r="F31" s="10">
        <f t="shared" si="0"/>
        <v>14.860132437127433</v>
      </c>
      <c r="G31" s="1"/>
      <c r="H31" s="1"/>
      <c r="I31" s="1"/>
    </row>
    <row r="32" spans="1:9" x14ac:dyDescent="0.25">
      <c r="A32" s="11" t="s">
        <v>66</v>
      </c>
      <c r="B32" s="38">
        <v>4130646</v>
      </c>
      <c r="C32" s="38">
        <v>4466824</v>
      </c>
      <c r="D32" s="38">
        <v>23081248</v>
      </c>
      <c r="E32" s="38">
        <v>26398326</v>
      </c>
      <c r="F32" s="13">
        <f t="shared" si="0"/>
        <v>14.371311291313191</v>
      </c>
      <c r="G32" s="1"/>
      <c r="H32" s="1"/>
      <c r="I32" s="1"/>
    </row>
    <row r="33" spans="1:9" x14ac:dyDescent="0.25">
      <c r="A33" s="8" t="s">
        <v>67</v>
      </c>
      <c r="B33" s="37">
        <v>443285</v>
      </c>
      <c r="C33" s="37">
        <v>544879</v>
      </c>
      <c r="D33" s="37">
        <v>2534314</v>
      </c>
      <c r="E33" s="37">
        <v>2800565</v>
      </c>
      <c r="F33" s="10">
        <f t="shared" si="0"/>
        <v>10.505841028380857</v>
      </c>
      <c r="G33" s="1"/>
      <c r="H33" s="1"/>
      <c r="I33" s="1"/>
    </row>
    <row r="34" spans="1:9" x14ac:dyDescent="0.25">
      <c r="A34" s="11" t="s">
        <v>68</v>
      </c>
      <c r="B34" s="38">
        <v>87917</v>
      </c>
      <c r="C34" s="38">
        <v>88415</v>
      </c>
      <c r="D34" s="38">
        <v>589599</v>
      </c>
      <c r="E34" s="38">
        <v>561574</v>
      </c>
      <c r="F34" s="13">
        <f t="shared" si="0"/>
        <v>-4.7532305855335579</v>
      </c>
      <c r="G34" s="1"/>
      <c r="H34" s="1"/>
      <c r="I34" s="1"/>
    </row>
    <row r="35" spans="1:9" x14ac:dyDescent="0.25">
      <c r="A35" s="14" t="s">
        <v>69</v>
      </c>
      <c r="B35" s="15">
        <f>SUM(B7:B34)</f>
        <v>38390673</v>
      </c>
      <c r="C35" s="15">
        <f t="shared" ref="C35:E35" si="1">SUM(C7:C34)</f>
        <v>39726307</v>
      </c>
      <c r="D35" s="15">
        <f t="shared" si="1"/>
        <v>224947458</v>
      </c>
      <c r="E35" s="15">
        <f t="shared" si="1"/>
        <v>234186404</v>
      </c>
      <c r="F35" s="16">
        <f t="shared" si="0"/>
        <v>4.1071573256008946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7099844</v>
      </c>
      <c r="C38" s="41">
        <f>D7</f>
        <v>6983277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36582678</v>
      </c>
      <c r="G38" s="42">
        <f>LOOKUP(E38,$A$38:$A$65,$C$38:$C$65)</f>
        <v>34623143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2072927</v>
      </c>
      <c r="C39" s="41">
        <f t="shared" ref="C39:C65" si="5">D8</f>
        <v>1880393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26398326</v>
      </c>
      <c r="G39" s="42">
        <f t="shared" ref="G39:G65" si="8">LOOKUP(E39,$A$38:$A$65,$C$38:$C$65)</f>
        <v>23081248</v>
      </c>
    </row>
    <row r="40" spans="1:9" x14ac:dyDescent="0.25">
      <c r="A40" s="42" t="str">
        <f t="shared" si="3"/>
        <v>ALMERIA</v>
      </c>
      <c r="B40" s="41">
        <f t="shared" si="4"/>
        <v>3243770</v>
      </c>
      <c r="C40" s="41">
        <f t="shared" si="5"/>
        <v>3235057</v>
      </c>
      <c r="D40" s="41">
        <f t="shared" si="6"/>
        <v>16</v>
      </c>
      <c r="E40" s="42" t="str">
        <f t="shared" si="2"/>
        <v>BARCELONA</v>
      </c>
      <c r="F40" s="42">
        <f t="shared" si="7"/>
        <v>25133480</v>
      </c>
      <c r="G40" s="42">
        <f t="shared" si="8"/>
        <v>23437351</v>
      </c>
    </row>
    <row r="41" spans="1:9" x14ac:dyDescent="0.25">
      <c r="A41" s="42" t="str">
        <f t="shared" si="3"/>
        <v>AVILES</v>
      </c>
      <c r="B41" s="41">
        <f t="shared" si="4"/>
        <v>2616464</v>
      </c>
      <c r="C41" s="41">
        <f t="shared" si="5"/>
        <v>3164390</v>
      </c>
      <c r="D41" s="41">
        <f t="shared" si="6"/>
        <v>21</v>
      </c>
      <c r="E41" s="42" t="str">
        <f t="shared" si="2"/>
        <v>BILBAO</v>
      </c>
      <c r="F41" s="42">
        <f t="shared" si="7"/>
        <v>19403482</v>
      </c>
      <c r="G41" s="42">
        <f t="shared" si="8"/>
        <v>18433717</v>
      </c>
    </row>
    <row r="42" spans="1:9" x14ac:dyDescent="0.25">
      <c r="A42" s="42" t="str">
        <f t="shared" si="3"/>
        <v>BAHIA DE ALGECIRAS</v>
      </c>
      <c r="B42" s="41">
        <f t="shared" si="4"/>
        <v>36582678</v>
      </c>
      <c r="C42" s="41">
        <f t="shared" si="5"/>
        <v>34623143</v>
      </c>
      <c r="D42" s="41">
        <f t="shared" si="6"/>
        <v>1</v>
      </c>
      <c r="E42" s="42" t="str">
        <f t="shared" si="2"/>
        <v>TARRAGONA</v>
      </c>
      <c r="F42" s="42">
        <f t="shared" si="7"/>
        <v>18043423</v>
      </c>
      <c r="G42" s="42">
        <f t="shared" si="8"/>
        <v>15709039</v>
      </c>
    </row>
    <row r="43" spans="1:9" x14ac:dyDescent="0.25">
      <c r="A43" s="42" t="str">
        <f t="shared" si="3"/>
        <v>BAHIA DE CADIZ</v>
      </c>
      <c r="B43" s="41">
        <f t="shared" si="4"/>
        <v>3714268</v>
      </c>
      <c r="C43" s="41">
        <f t="shared" si="5"/>
        <v>2883579</v>
      </c>
      <c r="D43" s="41">
        <f t="shared" si="6"/>
        <v>15</v>
      </c>
      <c r="E43" s="42" t="str">
        <f t="shared" si="2"/>
        <v>LAS PALMAS</v>
      </c>
      <c r="F43" s="42">
        <f t="shared" si="7"/>
        <v>12306350</v>
      </c>
      <c r="G43" s="42">
        <f t="shared" si="8"/>
        <v>11983852</v>
      </c>
    </row>
    <row r="44" spans="1:9" x14ac:dyDescent="0.25">
      <c r="A44" s="42" t="str">
        <f t="shared" si="3"/>
        <v>BALEARES</v>
      </c>
      <c r="B44" s="41">
        <f t="shared" si="4"/>
        <v>7489758</v>
      </c>
      <c r="C44" s="41">
        <f t="shared" si="5"/>
        <v>7182703</v>
      </c>
      <c r="D44" s="41">
        <f t="shared" si="6"/>
        <v>11</v>
      </c>
      <c r="E44" s="42" t="str">
        <f t="shared" si="2"/>
        <v>CARTAGENA</v>
      </c>
      <c r="F44" s="42">
        <f t="shared" si="7"/>
        <v>11213665</v>
      </c>
      <c r="G44" s="42">
        <f t="shared" si="8"/>
        <v>13103987</v>
      </c>
    </row>
    <row r="45" spans="1:9" x14ac:dyDescent="0.25">
      <c r="A45" s="42" t="str">
        <f t="shared" si="3"/>
        <v>BARCELONA</v>
      </c>
      <c r="B45" s="41">
        <f t="shared" si="4"/>
        <v>25133480</v>
      </c>
      <c r="C45" s="41">
        <f t="shared" si="5"/>
        <v>23437351</v>
      </c>
      <c r="D45" s="41">
        <f t="shared" si="6"/>
        <v>3</v>
      </c>
      <c r="E45" s="42" t="str">
        <f t="shared" si="2"/>
        <v>HUELVA</v>
      </c>
      <c r="F45" s="42">
        <f t="shared" si="7"/>
        <v>9643673</v>
      </c>
      <c r="G45" s="42">
        <f t="shared" si="8"/>
        <v>9926744</v>
      </c>
    </row>
    <row r="46" spans="1:9" x14ac:dyDescent="0.25">
      <c r="A46" s="42" t="str">
        <f t="shared" si="3"/>
        <v>BILBAO</v>
      </c>
      <c r="B46" s="41">
        <f t="shared" si="4"/>
        <v>19403482</v>
      </c>
      <c r="C46" s="41">
        <f t="shared" si="5"/>
        <v>18433717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9491973</v>
      </c>
      <c r="G46" s="42">
        <f t="shared" si="8"/>
        <v>9790231</v>
      </c>
    </row>
    <row r="47" spans="1:9" x14ac:dyDescent="0.25">
      <c r="A47" s="42" t="str">
        <f t="shared" si="3"/>
        <v>CARTAGENA</v>
      </c>
      <c r="B47" s="41">
        <f t="shared" si="4"/>
        <v>11213665</v>
      </c>
      <c r="C47" s="41">
        <f t="shared" si="5"/>
        <v>13103987</v>
      </c>
      <c r="D47" s="41">
        <f t="shared" si="6"/>
        <v>7</v>
      </c>
      <c r="E47" s="42" t="str">
        <f t="shared" si="2"/>
        <v>GIJON</v>
      </c>
      <c r="F47" s="42">
        <f t="shared" si="7"/>
        <v>9437795</v>
      </c>
      <c r="G47" s="42">
        <f t="shared" si="8"/>
        <v>9880166</v>
      </c>
    </row>
    <row r="48" spans="1:9" x14ac:dyDescent="0.25">
      <c r="A48" s="42" t="str">
        <f t="shared" si="3"/>
        <v>CASTELLON</v>
      </c>
      <c r="B48" s="41">
        <f t="shared" si="4"/>
        <v>6688603</v>
      </c>
      <c r="C48" s="41">
        <f t="shared" si="5"/>
        <v>6452285</v>
      </c>
      <c r="D48" s="41">
        <f t="shared" si="6"/>
        <v>13</v>
      </c>
      <c r="E48" s="42" t="str">
        <f t="shared" si="2"/>
        <v>BALEARES</v>
      </c>
      <c r="F48" s="42">
        <f t="shared" si="7"/>
        <v>7489758</v>
      </c>
      <c r="G48" s="42">
        <f t="shared" si="8"/>
        <v>7182703</v>
      </c>
    </row>
    <row r="49" spans="1:7" x14ac:dyDescent="0.25">
      <c r="A49" s="42" t="str">
        <f t="shared" si="3"/>
        <v>CEUTA</v>
      </c>
      <c r="B49" s="41">
        <f t="shared" si="4"/>
        <v>1319073</v>
      </c>
      <c r="C49" s="41">
        <f t="shared" si="5"/>
        <v>1210576</v>
      </c>
      <c r="D49" s="41">
        <f t="shared" si="6"/>
        <v>25</v>
      </c>
      <c r="E49" s="42" t="str">
        <f t="shared" si="2"/>
        <v>A CORUÑA</v>
      </c>
      <c r="F49" s="42">
        <f t="shared" si="7"/>
        <v>7099844</v>
      </c>
      <c r="G49" s="42">
        <f t="shared" si="8"/>
        <v>6983277</v>
      </c>
    </row>
    <row r="50" spans="1:7" x14ac:dyDescent="0.25">
      <c r="A50" s="42" t="str">
        <f t="shared" si="3"/>
        <v>FERROL-SAN CIBRAO</v>
      </c>
      <c r="B50" s="41">
        <f t="shared" si="4"/>
        <v>5156891</v>
      </c>
      <c r="C50" s="41">
        <f t="shared" si="5"/>
        <v>5000839</v>
      </c>
      <c r="D50" s="41">
        <f t="shared" si="6"/>
        <v>14</v>
      </c>
      <c r="E50" s="42" t="str">
        <f t="shared" si="2"/>
        <v>CASTELLON</v>
      </c>
      <c r="F50" s="42">
        <f t="shared" si="7"/>
        <v>6688603</v>
      </c>
      <c r="G50" s="42">
        <f t="shared" si="8"/>
        <v>6452285</v>
      </c>
    </row>
    <row r="51" spans="1:7" x14ac:dyDescent="0.25">
      <c r="A51" s="42" t="str">
        <f t="shared" si="3"/>
        <v>GIJON</v>
      </c>
      <c r="B51" s="41">
        <f t="shared" si="4"/>
        <v>9437795</v>
      </c>
      <c r="C51" s="41">
        <f t="shared" si="5"/>
        <v>9880166</v>
      </c>
      <c r="D51" s="41">
        <f t="shared" si="6"/>
        <v>10</v>
      </c>
      <c r="E51" s="42" t="str">
        <f t="shared" si="2"/>
        <v>FERROL-SAN CIBRAO</v>
      </c>
      <c r="F51" s="42">
        <f t="shared" si="7"/>
        <v>5156891</v>
      </c>
      <c r="G51" s="42">
        <f t="shared" si="8"/>
        <v>5000839</v>
      </c>
    </row>
    <row r="52" spans="1:7" x14ac:dyDescent="0.25">
      <c r="A52" s="42" t="str">
        <f t="shared" si="3"/>
        <v>HUELVA</v>
      </c>
      <c r="B52" s="41">
        <f t="shared" si="4"/>
        <v>9643673</v>
      </c>
      <c r="C52" s="41">
        <f t="shared" si="5"/>
        <v>9926744</v>
      </c>
      <c r="D52" s="41">
        <f t="shared" si="6"/>
        <v>8</v>
      </c>
      <c r="E52" s="42" t="str">
        <f t="shared" si="2"/>
        <v>BAHIA DE CADIZ</v>
      </c>
      <c r="F52" s="42">
        <f t="shared" si="7"/>
        <v>3714268</v>
      </c>
      <c r="G52" s="42">
        <f t="shared" si="8"/>
        <v>2883579</v>
      </c>
    </row>
    <row r="53" spans="1:7" x14ac:dyDescent="0.25">
      <c r="A53" s="42" t="str">
        <f t="shared" si="3"/>
        <v>LAS PALMAS</v>
      </c>
      <c r="B53" s="41">
        <f t="shared" si="4"/>
        <v>12306350</v>
      </c>
      <c r="C53" s="41">
        <f t="shared" si="5"/>
        <v>11983852</v>
      </c>
      <c r="D53" s="41">
        <f t="shared" si="6"/>
        <v>6</v>
      </c>
      <c r="E53" s="42" t="str">
        <f t="shared" si="2"/>
        <v>ALMERIA</v>
      </c>
      <c r="F53" s="42">
        <f t="shared" si="7"/>
        <v>3243770</v>
      </c>
      <c r="G53" s="42">
        <f t="shared" si="8"/>
        <v>3235057</v>
      </c>
    </row>
    <row r="54" spans="1:7" x14ac:dyDescent="0.25">
      <c r="A54" s="42" t="str">
        <f t="shared" si="3"/>
        <v>MALAGA</v>
      </c>
      <c r="B54" s="41">
        <f t="shared" si="4"/>
        <v>2962882</v>
      </c>
      <c r="C54" s="41">
        <f t="shared" si="5"/>
        <v>2464986</v>
      </c>
      <c r="D54" s="41">
        <f t="shared" si="6"/>
        <v>18</v>
      </c>
      <c r="E54" s="42" t="str">
        <f t="shared" si="2"/>
        <v>SANTANDER</v>
      </c>
      <c r="F54" s="42">
        <f t="shared" si="7"/>
        <v>3088604</v>
      </c>
      <c r="G54" s="42">
        <f t="shared" si="8"/>
        <v>3055378</v>
      </c>
    </row>
    <row r="55" spans="1:7" x14ac:dyDescent="0.25">
      <c r="A55" s="42" t="str">
        <f t="shared" si="3"/>
        <v>MARIN Y RIA DE PONTEVEDRA</v>
      </c>
      <c r="B55" s="41">
        <f t="shared" si="4"/>
        <v>902863</v>
      </c>
      <c r="C55" s="41">
        <f t="shared" si="5"/>
        <v>928741</v>
      </c>
      <c r="D55" s="41">
        <f t="shared" si="6"/>
        <v>26</v>
      </c>
      <c r="E55" s="42" t="str">
        <f t="shared" si="2"/>
        <v>MALAGA</v>
      </c>
      <c r="F55" s="42">
        <f t="shared" si="7"/>
        <v>2962882</v>
      </c>
      <c r="G55" s="42">
        <f t="shared" si="8"/>
        <v>2464986</v>
      </c>
    </row>
    <row r="56" spans="1:7" x14ac:dyDescent="0.25">
      <c r="A56" s="42" t="str">
        <f t="shared" si="3"/>
        <v>MELILLA</v>
      </c>
      <c r="B56" s="41">
        <f t="shared" si="4"/>
        <v>393718</v>
      </c>
      <c r="C56" s="41">
        <f t="shared" si="5"/>
        <v>424183</v>
      </c>
      <c r="D56" s="41">
        <f t="shared" si="6"/>
        <v>28</v>
      </c>
      <c r="E56" s="42" t="str">
        <f t="shared" si="2"/>
        <v>VIGO</v>
      </c>
      <c r="F56" s="42">
        <f t="shared" si="7"/>
        <v>2800565</v>
      </c>
      <c r="G56" s="42">
        <f t="shared" si="8"/>
        <v>2534314</v>
      </c>
    </row>
    <row r="57" spans="1:7" x14ac:dyDescent="0.25">
      <c r="A57" s="42" t="str">
        <f t="shared" si="3"/>
        <v>MOTRIL</v>
      </c>
      <c r="B57" s="41">
        <f t="shared" si="4"/>
        <v>1401517</v>
      </c>
      <c r="C57" s="41">
        <f t="shared" si="5"/>
        <v>1470824</v>
      </c>
      <c r="D57" s="41">
        <f t="shared" si="6"/>
        <v>24</v>
      </c>
      <c r="E57" s="42" t="str">
        <f t="shared" si="2"/>
        <v>PASAIA</v>
      </c>
      <c r="F57" s="42">
        <f t="shared" si="7"/>
        <v>2645567</v>
      </c>
      <c r="G57" s="42">
        <f t="shared" si="8"/>
        <v>2919240</v>
      </c>
    </row>
    <row r="58" spans="1:7" x14ac:dyDescent="0.25">
      <c r="A58" s="42" t="str">
        <f t="shared" si="3"/>
        <v>PASAIA</v>
      </c>
      <c r="B58" s="41">
        <f t="shared" si="4"/>
        <v>2645567</v>
      </c>
      <c r="C58" s="41">
        <f t="shared" si="5"/>
        <v>2919240</v>
      </c>
      <c r="D58" s="41">
        <f t="shared" si="6"/>
        <v>20</v>
      </c>
      <c r="E58" s="42" t="str">
        <f t="shared" si="2"/>
        <v>AVILES</v>
      </c>
      <c r="F58" s="42">
        <f t="shared" si="7"/>
        <v>2616464</v>
      </c>
      <c r="G58" s="42">
        <f t="shared" si="8"/>
        <v>3164390</v>
      </c>
    </row>
    <row r="59" spans="1:7" x14ac:dyDescent="0.25">
      <c r="A59" s="42" t="str">
        <f t="shared" si="3"/>
        <v>SANTA CRUZ DE TENERIFE</v>
      </c>
      <c r="B59" s="41">
        <f t="shared" si="4"/>
        <v>9491973</v>
      </c>
      <c r="C59" s="41">
        <f t="shared" si="5"/>
        <v>9790231</v>
      </c>
      <c r="D59" s="41">
        <f t="shared" si="6"/>
        <v>9</v>
      </c>
      <c r="E59" s="42" t="str">
        <f t="shared" si="2"/>
        <v>SEVILLA</v>
      </c>
      <c r="F59" s="42">
        <f t="shared" si="7"/>
        <v>2372671</v>
      </c>
      <c r="G59" s="42">
        <f t="shared" si="8"/>
        <v>2597616</v>
      </c>
    </row>
    <row r="60" spans="1:7" x14ac:dyDescent="0.25">
      <c r="A60" s="42" t="str">
        <f t="shared" si="3"/>
        <v>SANTANDER</v>
      </c>
      <c r="B60" s="41">
        <f t="shared" si="4"/>
        <v>3088604</v>
      </c>
      <c r="C60" s="41">
        <f t="shared" si="5"/>
        <v>3055378</v>
      </c>
      <c r="D60" s="41">
        <f t="shared" si="6"/>
        <v>17</v>
      </c>
      <c r="E60" s="42" t="str">
        <f t="shared" si="2"/>
        <v>ALICANTE</v>
      </c>
      <c r="F60" s="42">
        <f t="shared" si="7"/>
        <v>2072927</v>
      </c>
      <c r="G60" s="42">
        <f t="shared" si="8"/>
        <v>1880393</v>
      </c>
    </row>
    <row r="61" spans="1:7" x14ac:dyDescent="0.25">
      <c r="A61" s="42" t="str">
        <f t="shared" si="3"/>
        <v>SEVILLA</v>
      </c>
      <c r="B61" s="41">
        <f t="shared" si="4"/>
        <v>2372671</v>
      </c>
      <c r="C61" s="41">
        <f t="shared" si="5"/>
        <v>2597616</v>
      </c>
      <c r="D61" s="41">
        <f t="shared" si="6"/>
        <v>22</v>
      </c>
      <c r="E61" s="42" t="str">
        <f t="shared" si="2"/>
        <v>MOTRIL</v>
      </c>
      <c r="F61" s="42">
        <f t="shared" si="7"/>
        <v>1401517</v>
      </c>
      <c r="G61" s="42">
        <f t="shared" si="8"/>
        <v>1470824</v>
      </c>
    </row>
    <row r="62" spans="1:7" x14ac:dyDescent="0.25">
      <c r="A62" s="42" t="str">
        <f t="shared" si="3"/>
        <v>TARRAGONA</v>
      </c>
      <c r="B62" s="41">
        <f t="shared" si="4"/>
        <v>18043423</v>
      </c>
      <c r="C62" s="41">
        <f t="shared" si="5"/>
        <v>15709039</v>
      </c>
      <c r="D62" s="41">
        <f t="shared" si="6"/>
        <v>5</v>
      </c>
      <c r="E62" s="42" t="str">
        <f t="shared" si="2"/>
        <v>CEUTA</v>
      </c>
      <c r="F62" s="42">
        <f t="shared" si="7"/>
        <v>1319073</v>
      </c>
      <c r="G62" s="42">
        <f t="shared" si="8"/>
        <v>1210576</v>
      </c>
    </row>
    <row r="63" spans="1:7" x14ac:dyDescent="0.25">
      <c r="A63" s="42" t="str">
        <f t="shared" si="3"/>
        <v>VALENCIA</v>
      </c>
      <c r="B63" s="41">
        <f t="shared" si="4"/>
        <v>26398326</v>
      </c>
      <c r="C63" s="41">
        <f t="shared" si="5"/>
        <v>23081248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902863</v>
      </c>
      <c r="G63" s="42">
        <f t="shared" si="8"/>
        <v>928741</v>
      </c>
    </row>
    <row r="64" spans="1:7" x14ac:dyDescent="0.25">
      <c r="A64" s="42" t="str">
        <f t="shared" si="3"/>
        <v>VIGO</v>
      </c>
      <c r="B64" s="41">
        <f t="shared" si="4"/>
        <v>2800565</v>
      </c>
      <c r="C64" s="41">
        <f t="shared" si="5"/>
        <v>2534314</v>
      </c>
      <c r="D64" s="41">
        <f t="shared" si="6"/>
        <v>19</v>
      </c>
      <c r="E64" s="42" t="str">
        <f t="shared" si="2"/>
        <v>VILAGARCIA</v>
      </c>
      <c r="F64" s="42">
        <f t="shared" si="7"/>
        <v>561574</v>
      </c>
      <c r="G64" s="42">
        <f t="shared" si="8"/>
        <v>589599</v>
      </c>
    </row>
    <row r="65" spans="1:7" x14ac:dyDescent="0.25">
      <c r="A65" s="42" t="str">
        <f t="shared" si="3"/>
        <v>VILAGARCIA</v>
      </c>
      <c r="B65" s="41">
        <f t="shared" si="4"/>
        <v>561574</v>
      </c>
      <c r="C65" s="41">
        <f t="shared" si="5"/>
        <v>589599</v>
      </c>
      <c r="D65" s="41">
        <f t="shared" si="6"/>
        <v>27</v>
      </c>
      <c r="E65" s="42" t="str">
        <f t="shared" si="2"/>
        <v>MELILLA</v>
      </c>
      <c r="F65" s="42">
        <f t="shared" si="7"/>
        <v>393718</v>
      </c>
      <c r="G65" s="42">
        <f t="shared" si="8"/>
        <v>424183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1006221</v>
      </c>
      <c r="C7" s="37">
        <v>1051558</v>
      </c>
      <c r="D7" s="37">
        <v>6768377</v>
      </c>
      <c r="E7" s="37">
        <v>6903925</v>
      </c>
      <c r="F7" s="10">
        <f>((E7*100)/D7)-100</f>
        <v>2.0026662226409684</v>
      </c>
      <c r="G7" s="1"/>
      <c r="H7" s="1"/>
      <c r="I7" s="1"/>
    </row>
    <row r="8" spans="1:12" x14ac:dyDescent="0.25">
      <c r="A8" s="11" t="s">
        <v>42</v>
      </c>
      <c r="B8" s="38">
        <v>343721</v>
      </c>
      <c r="C8" s="38">
        <v>268974</v>
      </c>
      <c r="D8" s="38">
        <v>1848740</v>
      </c>
      <c r="E8" s="38">
        <v>2040144</v>
      </c>
      <c r="F8" s="13">
        <f t="shared" ref="F8:F35" si="0">((E8*100)/D8)-100</f>
        <v>10.353213540032669</v>
      </c>
      <c r="G8" s="1"/>
      <c r="H8" s="1"/>
      <c r="I8" s="1"/>
    </row>
    <row r="9" spans="1:12" x14ac:dyDescent="0.25">
      <c r="A9" s="8" t="s">
        <v>43</v>
      </c>
      <c r="B9" s="37">
        <v>563497</v>
      </c>
      <c r="C9" s="37">
        <v>502883</v>
      </c>
      <c r="D9" s="37">
        <v>3180513</v>
      </c>
      <c r="E9" s="37">
        <v>3188437</v>
      </c>
      <c r="F9" s="10">
        <f t="shared" si="0"/>
        <v>0.24914219812967531</v>
      </c>
      <c r="G9" s="1"/>
      <c r="H9" s="1"/>
      <c r="I9" s="1"/>
    </row>
    <row r="10" spans="1:12" x14ac:dyDescent="0.25">
      <c r="A10" s="11" t="s">
        <v>44</v>
      </c>
      <c r="B10" s="38">
        <v>535848</v>
      </c>
      <c r="C10" s="38">
        <v>495232</v>
      </c>
      <c r="D10" s="38">
        <v>3127834</v>
      </c>
      <c r="E10" s="38">
        <v>2587898</v>
      </c>
      <c r="F10" s="13">
        <f t="shared" si="0"/>
        <v>-17.26229716794434</v>
      </c>
      <c r="G10" s="1"/>
      <c r="H10" s="1"/>
      <c r="I10" s="1"/>
    </row>
    <row r="11" spans="1:12" x14ac:dyDescent="0.25">
      <c r="A11" s="8" t="s">
        <v>45</v>
      </c>
      <c r="B11" s="37">
        <v>5228461</v>
      </c>
      <c r="C11" s="37">
        <v>5341638</v>
      </c>
      <c r="D11" s="37">
        <v>31890426</v>
      </c>
      <c r="E11" s="37">
        <v>33737433</v>
      </c>
      <c r="F11" s="10">
        <f t="shared" si="0"/>
        <v>5.791728840499033</v>
      </c>
      <c r="G11" s="1"/>
      <c r="H11" s="1"/>
      <c r="I11" s="1"/>
    </row>
    <row r="12" spans="1:12" x14ac:dyDescent="0.25">
      <c r="A12" s="11" t="s">
        <v>46</v>
      </c>
      <c r="B12" s="38">
        <v>391050</v>
      </c>
      <c r="C12" s="38">
        <v>720155</v>
      </c>
      <c r="D12" s="38">
        <v>2828143</v>
      </c>
      <c r="E12" s="38">
        <v>3664291</v>
      </c>
      <c r="F12" s="13">
        <f t="shared" si="0"/>
        <v>29.565265971345866</v>
      </c>
      <c r="G12" s="1"/>
      <c r="H12" s="1"/>
      <c r="I12" s="1"/>
    </row>
    <row r="13" spans="1:12" x14ac:dyDescent="0.25">
      <c r="A13" s="8" t="s">
        <v>47</v>
      </c>
      <c r="B13" s="37">
        <v>1384484</v>
      </c>
      <c r="C13" s="37">
        <v>1396311</v>
      </c>
      <c r="D13" s="37">
        <v>7081800</v>
      </c>
      <c r="E13" s="37">
        <v>7398281</v>
      </c>
      <c r="F13" s="10">
        <f t="shared" si="0"/>
        <v>4.4689344516930731</v>
      </c>
      <c r="G13" s="1"/>
      <c r="H13" s="1"/>
      <c r="I13" s="1"/>
    </row>
    <row r="14" spans="1:12" x14ac:dyDescent="0.25">
      <c r="A14" s="11" t="s">
        <v>48</v>
      </c>
      <c r="B14" s="38">
        <v>4054669</v>
      </c>
      <c r="C14" s="38">
        <v>4013857</v>
      </c>
      <c r="D14" s="38">
        <v>22882299</v>
      </c>
      <c r="E14" s="38">
        <v>24522741</v>
      </c>
      <c r="F14" s="13">
        <f t="shared" si="0"/>
        <v>7.1690436349948925</v>
      </c>
      <c r="G14" s="1"/>
      <c r="H14" s="1"/>
      <c r="I14" s="1"/>
    </row>
    <row r="15" spans="1:12" x14ac:dyDescent="0.25">
      <c r="A15" s="8" t="s">
        <v>49</v>
      </c>
      <c r="B15" s="37">
        <v>3298283</v>
      </c>
      <c r="C15" s="37">
        <v>3462240</v>
      </c>
      <c r="D15" s="37">
        <v>17889998</v>
      </c>
      <c r="E15" s="37">
        <v>18737928</v>
      </c>
      <c r="F15" s="10">
        <f t="shared" si="0"/>
        <v>4.7396875058342687</v>
      </c>
      <c r="G15" s="1"/>
      <c r="H15" s="1"/>
      <c r="I15" s="1"/>
    </row>
    <row r="16" spans="1:12" x14ac:dyDescent="0.25">
      <c r="A16" s="11" t="s">
        <v>50</v>
      </c>
      <c r="B16" s="38">
        <v>2017267</v>
      </c>
      <c r="C16" s="38">
        <v>1926816</v>
      </c>
      <c r="D16" s="38">
        <v>13044391</v>
      </c>
      <c r="E16" s="38">
        <v>11166456</v>
      </c>
      <c r="F16" s="13">
        <f t="shared" si="0"/>
        <v>-14.396494247987505</v>
      </c>
      <c r="G16" s="1"/>
      <c r="H16" s="1"/>
      <c r="I16" s="1"/>
    </row>
    <row r="17" spans="1:9" x14ac:dyDescent="0.25">
      <c r="A17" s="8" t="s">
        <v>51</v>
      </c>
      <c r="B17" s="37">
        <v>1233206</v>
      </c>
      <c r="C17" s="37">
        <v>984241</v>
      </c>
      <c r="D17" s="37">
        <v>6428234</v>
      </c>
      <c r="E17" s="37">
        <v>6657352</v>
      </c>
      <c r="F17" s="10">
        <f t="shared" si="0"/>
        <v>3.5642448610302608</v>
      </c>
      <c r="G17" s="1"/>
      <c r="H17" s="1"/>
      <c r="I17" s="1"/>
    </row>
    <row r="18" spans="1:9" x14ac:dyDescent="0.25">
      <c r="A18" s="11" t="s">
        <v>52</v>
      </c>
      <c r="B18" s="38">
        <v>163838</v>
      </c>
      <c r="C18" s="38">
        <v>136610</v>
      </c>
      <c r="D18" s="38">
        <v>951281</v>
      </c>
      <c r="E18" s="38">
        <v>1042554</v>
      </c>
      <c r="F18" s="13">
        <f t="shared" si="0"/>
        <v>9.5947464524152224</v>
      </c>
      <c r="G18" s="1"/>
      <c r="H18" s="1"/>
      <c r="I18" s="1"/>
    </row>
    <row r="19" spans="1:9" x14ac:dyDescent="0.25">
      <c r="A19" s="8" t="s">
        <v>53</v>
      </c>
      <c r="B19" s="37">
        <v>861866</v>
      </c>
      <c r="C19" s="37">
        <v>895700</v>
      </c>
      <c r="D19" s="37">
        <v>4993115</v>
      </c>
      <c r="E19" s="37">
        <v>5140404</v>
      </c>
      <c r="F19" s="10">
        <f t="shared" si="0"/>
        <v>2.9498419323408314</v>
      </c>
      <c r="G19" s="1"/>
      <c r="H19" s="1"/>
      <c r="I19" s="1"/>
    </row>
    <row r="20" spans="1:9" x14ac:dyDescent="0.25">
      <c r="A20" s="11" t="s">
        <v>54</v>
      </c>
      <c r="B20" s="38">
        <v>1286161</v>
      </c>
      <c r="C20" s="38">
        <v>1538519</v>
      </c>
      <c r="D20" s="38">
        <v>9762094</v>
      </c>
      <c r="E20" s="38">
        <v>9305054</v>
      </c>
      <c r="F20" s="13">
        <f t="shared" si="0"/>
        <v>-4.6817824126667915</v>
      </c>
      <c r="G20" s="1"/>
      <c r="H20" s="1"/>
      <c r="I20" s="1"/>
    </row>
    <row r="21" spans="1:9" x14ac:dyDescent="0.25">
      <c r="A21" s="8" t="s">
        <v>55</v>
      </c>
      <c r="B21" s="37">
        <v>1562649</v>
      </c>
      <c r="C21" s="37">
        <v>1333783</v>
      </c>
      <c r="D21" s="37">
        <v>9878883</v>
      </c>
      <c r="E21" s="37">
        <v>9592210</v>
      </c>
      <c r="F21" s="10">
        <f t="shared" si="0"/>
        <v>-2.9018766595373222</v>
      </c>
      <c r="G21" s="1"/>
      <c r="H21" s="1"/>
      <c r="I21" s="1"/>
    </row>
    <row r="22" spans="1:9" x14ac:dyDescent="0.25">
      <c r="A22" s="11" t="s">
        <v>56</v>
      </c>
      <c r="B22" s="38">
        <v>1951749</v>
      </c>
      <c r="C22" s="38">
        <v>1972727</v>
      </c>
      <c r="D22" s="38">
        <v>11006396</v>
      </c>
      <c r="E22" s="38">
        <v>11312027</v>
      </c>
      <c r="F22" s="13">
        <f t="shared" si="0"/>
        <v>2.7768490248760855</v>
      </c>
      <c r="G22" s="1"/>
      <c r="H22" s="1"/>
      <c r="I22" s="1"/>
    </row>
    <row r="23" spans="1:9" x14ac:dyDescent="0.25">
      <c r="A23" s="8" t="s">
        <v>57</v>
      </c>
      <c r="B23" s="37">
        <v>431781</v>
      </c>
      <c r="C23" s="37">
        <v>511445</v>
      </c>
      <c r="D23" s="37">
        <v>2420826</v>
      </c>
      <c r="E23" s="37">
        <v>2928814</v>
      </c>
      <c r="F23" s="10">
        <f t="shared" si="0"/>
        <v>20.984077335587116</v>
      </c>
      <c r="G23" s="1"/>
      <c r="H23" s="1"/>
      <c r="I23" s="1"/>
    </row>
    <row r="24" spans="1:9" x14ac:dyDescent="0.25">
      <c r="A24" s="11" t="s">
        <v>58</v>
      </c>
      <c r="B24" s="38">
        <v>163626</v>
      </c>
      <c r="C24" s="38">
        <v>161942</v>
      </c>
      <c r="D24" s="38">
        <v>892625</v>
      </c>
      <c r="E24" s="38">
        <v>874568</v>
      </c>
      <c r="F24" s="13">
        <f t="shared" si="0"/>
        <v>-2.0229099565887196</v>
      </c>
      <c r="G24" s="1"/>
      <c r="H24" s="1"/>
      <c r="I24" s="1"/>
    </row>
    <row r="25" spans="1:9" x14ac:dyDescent="0.25">
      <c r="A25" s="8" t="s">
        <v>59</v>
      </c>
      <c r="B25" s="37">
        <v>66172</v>
      </c>
      <c r="C25" s="37">
        <v>71415</v>
      </c>
      <c r="D25" s="37">
        <v>406835</v>
      </c>
      <c r="E25" s="37">
        <v>393690</v>
      </c>
      <c r="F25" s="10">
        <f t="shared" si="0"/>
        <v>-3.2310396106529709</v>
      </c>
      <c r="G25" s="1"/>
      <c r="H25" s="1"/>
      <c r="I25" s="1"/>
    </row>
    <row r="26" spans="1:9" x14ac:dyDescent="0.25">
      <c r="A26" s="11" t="s">
        <v>60</v>
      </c>
      <c r="B26" s="38">
        <v>221361</v>
      </c>
      <c r="C26" s="38">
        <v>210173</v>
      </c>
      <c r="D26" s="38">
        <v>1460225</v>
      </c>
      <c r="E26" s="38">
        <v>1392397</v>
      </c>
      <c r="F26" s="13">
        <f t="shared" si="0"/>
        <v>-4.6450375798250292</v>
      </c>
      <c r="G26" s="1"/>
      <c r="H26" s="1"/>
      <c r="I26" s="1"/>
    </row>
    <row r="27" spans="1:9" x14ac:dyDescent="0.25">
      <c r="A27" s="8" t="s">
        <v>61</v>
      </c>
      <c r="B27" s="37">
        <v>524307</v>
      </c>
      <c r="C27" s="37">
        <v>556948</v>
      </c>
      <c r="D27" s="37">
        <v>2888006</v>
      </c>
      <c r="E27" s="37">
        <v>2616906</v>
      </c>
      <c r="F27" s="10">
        <f t="shared" si="0"/>
        <v>-9.3870996112889031</v>
      </c>
      <c r="G27" s="1"/>
      <c r="H27" s="1"/>
      <c r="I27" s="1"/>
    </row>
    <row r="28" spans="1:9" x14ac:dyDescent="0.25">
      <c r="A28" s="11" t="s">
        <v>62</v>
      </c>
      <c r="B28" s="38">
        <v>1590592</v>
      </c>
      <c r="C28" s="38">
        <v>1334196</v>
      </c>
      <c r="D28" s="38">
        <v>9277937</v>
      </c>
      <c r="E28" s="38">
        <v>8987119</v>
      </c>
      <c r="F28" s="13">
        <f t="shared" si="0"/>
        <v>-3.1345114759886883</v>
      </c>
      <c r="G28" s="1"/>
      <c r="H28" s="1"/>
      <c r="I28" s="1"/>
    </row>
    <row r="29" spans="1:9" x14ac:dyDescent="0.25">
      <c r="A29" s="8" t="s">
        <v>63</v>
      </c>
      <c r="B29" s="37">
        <v>677588</v>
      </c>
      <c r="C29" s="37">
        <v>642677</v>
      </c>
      <c r="D29" s="37">
        <v>3020648</v>
      </c>
      <c r="E29" s="37">
        <v>3054852</v>
      </c>
      <c r="F29" s="10">
        <f t="shared" si="0"/>
        <v>1.1323398158275921</v>
      </c>
      <c r="G29" s="1"/>
      <c r="H29" s="1"/>
      <c r="I29" s="1"/>
    </row>
    <row r="30" spans="1:9" x14ac:dyDescent="0.25">
      <c r="A30" s="11" t="s">
        <v>64</v>
      </c>
      <c r="B30" s="38">
        <v>408971</v>
      </c>
      <c r="C30" s="38">
        <v>367495</v>
      </c>
      <c r="D30" s="38">
        <v>2597616</v>
      </c>
      <c r="E30" s="38">
        <v>2372671</v>
      </c>
      <c r="F30" s="13">
        <f t="shared" si="0"/>
        <v>-8.6596710214288777</v>
      </c>
      <c r="G30" s="1"/>
      <c r="H30" s="1"/>
      <c r="I30" s="1"/>
    </row>
    <row r="31" spans="1:9" x14ac:dyDescent="0.25">
      <c r="A31" s="8" t="s">
        <v>65</v>
      </c>
      <c r="B31" s="37">
        <v>2553400</v>
      </c>
      <c r="C31" s="37">
        <v>3480192</v>
      </c>
      <c r="D31" s="37">
        <v>15614827</v>
      </c>
      <c r="E31" s="37">
        <v>17951462</v>
      </c>
      <c r="F31" s="10">
        <f t="shared" si="0"/>
        <v>14.964206776034089</v>
      </c>
      <c r="G31" s="1"/>
      <c r="H31" s="1"/>
      <c r="I31" s="1"/>
    </row>
    <row r="32" spans="1:9" x14ac:dyDescent="0.25">
      <c r="A32" s="11" t="s">
        <v>66</v>
      </c>
      <c r="B32" s="38">
        <v>4110927</v>
      </c>
      <c r="C32" s="38">
        <v>4438797</v>
      </c>
      <c r="D32" s="38">
        <v>22954843</v>
      </c>
      <c r="E32" s="38">
        <v>26231042</v>
      </c>
      <c r="F32" s="13">
        <f t="shared" si="0"/>
        <v>14.272365095243742</v>
      </c>
      <c r="G32" s="1"/>
      <c r="H32" s="1"/>
      <c r="I32" s="1"/>
    </row>
    <row r="33" spans="1:9" x14ac:dyDescent="0.25">
      <c r="A33" s="8" t="s">
        <v>67</v>
      </c>
      <c r="B33" s="37">
        <v>398855</v>
      </c>
      <c r="C33" s="37">
        <v>505702</v>
      </c>
      <c r="D33" s="37">
        <v>2284319</v>
      </c>
      <c r="E33" s="37">
        <v>2574763</v>
      </c>
      <c r="F33" s="10">
        <f t="shared" si="0"/>
        <v>12.714686521453444</v>
      </c>
      <c r="G33" s="1"/>
      <c r="H33" s="1"/>
      <c r="I33" s="1"/>
    </row>
    <row r="34" spans="1:9" x14ac:dyDescent="0.25">
      <c r="A34" s="11" t="s">
        <v>68</v>
      </c>
      <c r="B34" s="38">
        <v>87333</v>
      </c>
      <c r="C34" s="38">
        <v>88252</v>
      </c>
      <c r="D34" s="38">
        <v>585195</v>
      </c>
      <c r="E34" s="38">
        <v>557412</v>
      </c>
      <c r="F34" s="13">
        <f t="shared" si="0"/>
        <v>-4.747648219824157</v>
      </c>
      <c r="G34" s="1"/>
      <c r="H34" s="1"/>
      <c r="I34" s="1"/>
    </row>
    <row r="35" spans="1:9" x14ac:dyDescent="0.25">
      <c r="A35" s="14" t="s">
        <v>69</v>
      </c>
      <c r="B35" s="15">
        <f>SUM(B7:B34)</f>
        <v>37117883</v>
      </c>
      <c r="C35" s="15">
        <f>SUM(C7:C34)</f>
        <v>38410478</v>
      </c>
      <c r="D35" s="15">
        <f t="shared" ref="D35:E35" si="1">SUM(D7:D34)</f>
        <v>217966426</v>
      </c>
      <c r="E35" s="15">
        <f t="shared" si="1"/>
        <v>226932831</v>
      </c>
      <c r="F35" s="16">
        <f t="shared" si="0"/>
        <v>4.1136633584109887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6903925</v>
      </c>
      <c r="C38" s="41">
        <f>D7</f>
        <v>6768377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33737433</v>
      </c>
      <c r="G38" s="42">
        <f>LOOKUP(E38,$A$38:$A$65,$C$38:$C$65)</f>
        <v>31890426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2040144</v>
      </c>
      <c r="C39" s="41">
        <f t="shared" ref="C39:C65" si="5">D8</f>
        <v>1848740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26231042</v>
      </c>
      <c r="G39" s="42">
        <f t="shared" ref="G39:G65" si="8">LOOKUP(E39,$A$38:$A$65,$C$38:$C$65)</f>
        <v>22954843</v>
      </c>
    </row>
    <row r="40" spans="1:9" x14ac:dyDescent="0.25">
      <c r="A40" s="42" t="str">
        <f t="shared" si="3"/>
        <v>ALMERIA</v>
      </c>
      <c r="B40" s="41">
        <f t="shared" si="4"/>
        <v>3188437</v>
      </c>
      <c r="C40" s="41">
        <f t="shared" si="5"/>
        <v>3180513</v>
      </c>
      <c r="D40" s="41">
        <f t="shared" si="6"/>
        <v>16</v>
      </c>
      <c r="E40" s="42" t="str">
        <f t="shared" si="2"/>
        <v>BARCELONA</v>
      </c>
      <c r="F40" s="42">
        <f t="shared" si="7"/>
        <v>24522741</v>
      </c>
      <c r="G40" s="42">
        <f t="shared" si="8"/>
        <v>22882299</v>
      </c>
    </row>
    <row r="41" spans="1:9" x14ac:dyDescent="0.25">
      <c r="A41" s="42" t="str">
        <f t="shared" si="3"/>
        <v>AVILES</v>
      </c>
      <c r="B41" s="41">
        <f t="shared" si="4"/>
        <v>2587898</v>
      </c>
      <c r="C41" s="41">
        <f t="shared" si="5"/>
        <v>3127834</v>
      </c>
      <c r="D41" s="41">
        <f t="shared" si="6"/>
        <v>20</v>
      </c>
      <c r="E41" s="42" t="str">
        <f t="shared" si="2"/>
        <v>BILBAO</v>
      </c>
      <c r="F41" s="42">
        <f t="shared" si="7"/>
        <v>18737928</v>
      </c>
      <c r="G41" s="42">
        <f t="shared" si="8"/>
        <v>17889998</v>
      </c>
    </row>
    <row r="42" spans="1:9" x14ac:dyDescent="0.25">
      <c r="A42" s="42" t="str">
        <f t="shared" si="3"/>
        <v>BAHIA DE ALGECIRAS</v>
      </c>
      <c r="B42" s="41">
        <f t="shared" si="4"/>
        <v>33737433</v>
      </c>
      <c r="C42" s="41">
        <f t="shared" si="5"/>
        <v>31890426</v>
      </c>
      <c r="D42" s="41">
        <f t="shared" si="6"/>
        <v>1</v>
      </c>
      <c r="E42" s="42" t="str">
        <f t="shared" si="2"/>
        <v>TARRAGONA</v>
      </c>
      <c r="F42" s="42">
        <f t="shared" si="7"/>
        <v>17951462</v>
      </c>
      <c r="G42" s="42">
        <f t="shared" si="8"/>
        <v>15614827</v>
      </c>
    </row>
    <row r="43" spans="1:9" x14ac:dyDescent="0.25">
      <c r="A43" s="42" t="str">
        <f t="shared" si="3"/>
        <v>BAHIA DE CADIZ</v>
      </c>
      <c r="B43" s="41">
        <f t="shared" si="4"/>
        <v>3664291</v>
      </c>
      <c r="C43" s="41">
        <f t="shared" si="5"/>
        <v>2828143</v>
      </c>
      <c r="D43" s="41">
        <f t="shared" si="6"/>
        <v>15</v>
      </c>
      <c r="E43" s="42" t="str">
        <f t="shared" si="2"/>
        <v>LAS PALMAS</v>
      </c>
      <c r="F43" s="42">
        <f t="shared" si="7"/>
        <v>11312027</v>
      </c>
      <c r="G43" s="42">
        <f t="shared" si="8"/>
        <v>11006396</v>
      </c>
    </row>
    <row r="44" spans="1:9" x14ac:dyDescent="0.25">
      <c r="A44" s="42" t="str">
        <f t="shared" si="3"/>
        <v>BALEARES</v>
      </c>
      <c r="B44" s="41">
        <f t="shared" si="4"/>
        <v>7398281</v>
      </c>
      <c r="C44" s="41">
        <f t="shared" si="5"/>
        <v>7081800</v>
      </c>
      <c r="D44" s="41">
        <f t="shared" si="6"/>
        <v>11</v>
      </c>
      <c r="E44" s="42" t="str">
        <f t="shared" si="2"/>
        <v>CARTAGENA</v>
      </c>
      <c r="F44" s="42">
        <f t="shared" si="7"/>
        <v>11166456</v>
      </c>
      <c r="G44" s="42">
        <f t="shared" si="8"/>
        <v>13044391</v>
      </c>
    </row>
    <row r="45" spans="1:9" x14ac:dyDescent="0.25">
      <c r="A45" s="42" t="str">
        <f t="shared" si="3"/>
        <v>BARCELONA</v>
      </c>
      <c r="B45" s="41">
        <f t="shared" si="4"/>
        <v>24522741</v>
      </c>
      <c r="C45" s="41">
        <f t="shared" si="5"/>
        <v>22882299</v>
      </c>
      <c r="D45" s="41">
        <f t="shared" si="6"/>
        <v>3</v>
      </c>
      <c r="E45" s="42" t="str">
        <f t="shared" si="2"/>
        <v>HUELVA</v>
      </c>
      <c r="F45" s="42">
        <f t="shared" si="7"/>
        <v>9592210</v>
      </c>
      <c r="G45" s="42">
        <f t="shared" si="8"/>
        <v>9878883</v>
      </c>
    </row>
    <row r="46" spans="1:9" x14ac:dyDescent="0.25">
      <c r="A46" s="42" t="str">
        <f t="shared" si="3"/>
        <v>BILBAO</v>
      </c>
      <c r="B46" s="41">
        <f t="shared" si="4"/>
        <v>18737928</v>
      </c>
      <c r="C46" s="41">
        <f t="shared" si="5"/>
        <v>17889998</v>
      </c>
      <c r="D46" s="41">
        <f t="shared" si="6"/>
        <v>4</v>
      </c>
      <c r="E46" s="42" t="str">
        <f t="shared" si="2"/>
        <v>GIJON</v>
      </c>
      <c r="F46" s="42">
        <f t="shared" si="7"/>
        <v>9305054</v>
      </c>
      <c r="G46" s="42">
        <f t="shared" si="8"/>
        <v>9762094</v>
      </c>
    </row>
    <row r="47" spans="1:9" x14ac:dyDescent="0.25">
      <c r="A47" s="42" t="str">
        <f t="shared" si="3"/>
        <v>CARTAGENA</v>
      </c>
      <c r="B47" s="41">
        <f t="shared" si="4"/>
        <v>11166456</v>
      </c>
      <c r="C47" s="41">
        <f t="shared" si="5"/>
        <v>13044391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8987119</v>
      </c>
      <c r="G47" s="42">
        <f t="shared" si="8"/>
        <v>9277937</v>
      </c>
    </row>
    <row r="48" spans="1:9" x14ac:dyDescent="0.25">
      <c r="A48" s="42" t="str">
        <f t="shared" si="3"/>
        <v>CASTELLON</v>
      </c>
      <c r="B48" s="41">
        <f t="shared" si="4"/>
        <v>6657352</v>
      </c>
      <c r="C48" s="41">
        <f t="shared" si="5"/>
        <v>6428234</v>
      </c>
      <c r="D48" s="41">
        <f t="shared" si="6"/>
        <v>13</v>
      </c>
      <c r="E48" s="42" t="str">
        <f t="shared" si="2"/>
        <v>BALEARES</v>
      </c>
      <c r="F48" s="42">
        <f t="shared" si="7"/>
        <v>7398281</v>
      </c>
      <c r="G48" s="42">
        <f t="shared" si="8"/>
        <v>7081800</v>
      </c>
    </row>
    <row r="49" spans="1:7" x14ac:dyDescent="0.25">
      <c r="A49" s="42" t="str">
        <f t="shared" si="3"/>
        <v>CEUTA</v>
      </c>
      <c r="B49" s="41">
        <f t="shared" si="4"/>
        <v>1042554</v>
      </c>
      <c r="C49" s="41">
        <f t="shared" si="5"/>
        <v>951281</v>
      </c>
      <c r="D49" s="41">
        <f t="shared" si="6"/>
        <v>25</v>
      </c>
      <c r="E49" s="42" t="str">
        <f t="shared" si="2"/>
        <v>A CORUÑA</v>
      </c>
      <c r="F49" s="42">
        <f t="shared" si="7"/>
        <v>6903925</v>
      </c>
      <c r="G49" s="42">
        <f t="shared" si="8"/>
        <v>6768377</v>
      </c>
    </row>
    <row r="50" spans="1:7" x14ac:dyDescent="0.25">
      <c r="A50" s="42" t="str">
        <f t="shared" si="3"/>
        <v>FERROL-SAN CIBRAO</v>
      </c>
      <c r="B50" s="41">
        <f t="shared" si="4"/>
        <v>5140404</v>
      </c>
      <c r="C50" s="41">
        <f t="shared" si="5"/>
        <v>4993115</v>
      </c>
      <c r="D50" s="41">
        <f t="shared" si="6"/>
        <v>14</v>
      </c>
      <c r="E50" s="42" t="str">
        <f t="shared" si="2"/>
        <v>CASTELLON</v>
      </c>
      <c r="F50" s="42">
        <f t="shared" si="7"/>
        <v>6657352</v>
      </c>
      <c r="G50" s="42">
        <f t="shared" si="8"/>
        <v>6428234</v>
      </c>
    </row>
    <row r="51" spans="1:7" x14ac:dyDescent="0.25">
      <c r="A51" s="42" t="str">
        <f t="shared" si="3"/>
        <v>GIJON</v>
      </c>
      <c r="B51" s="41">
        <f t="shared" si="4"/>
        <v>9305054</v>
      </c>
      <c r="C51" s="41">
        <f t="shared" si="5"/>
        <v>9762094</v>
      </c>
      <c r="D51" s="41">
        <f t="shared" si="6"/>
        <v>9</v>
      </c>
      <c r="E51" s="42" t="str">
        <f t="shared" si="2"/>
        <v>FERROL-SAN CIBRAO</v>
      </c>
      <c r="F51" s="42">
        <f t="shared" si="7"/>
        <v>5140404</v>
      </c>
      <c r="G51" s="42">
        <f t="shared" si="8"/>
        <v>4993115</v>
      </c>
    </row>
    <row r="52" spans="1:7" x14ac:dyDescent="0.25">
      <c r="A52" s="42" t="str">
        <f t="shared" si="3"/>
        <v>HUELVA</v>
      </c>
      <c r="B52" s="41">
        <f t="shared" si="4"/>
        <v>9592210</v>
      </c>
      <c r="C52" s="41">
        <f t="shared" si="5"/>
        <v>9878883</v>
      </c>
      <c r="D52" s="41">
        <f t="shared" si="6"/>
        <v>8</v>
      </c>
      <c r="E52" s="42" t="str">
        <f t="shared" si="2"/>
        <v>BAHIA DE CADIZ</v>
      </c>
      <c r="F52" s="42">
        <f t="shared" si="7"/>
        <v>3664291</v>
      </c>
      <c r="G52" s="42">
        <f t="shared" si="8"/>
        <v>2828143</v>
      </c>
    </row>
    <row r="53" spans="1:7" x14ac:dyDescent="0.25">
      <c r="A53" s="42" t="str">
        <f t="shared" si="3"/>
        <v>LAS PALMAS</v>
      </c>
      <c r="B53" s="41">
        <f t="shared" si="4"/>
        <v>11312027</v>
      </c>
      <c r="C53" s="41">
        <f t="shared" si="5"/>
        <v>11006396</v>
      </c>
      <c r="D53" s="41">
        <f t="shared" si="6"/>
        <v>6</v>
      </c>
      <c r="E53" s="42" t="str">
        <f t="shared" si="2"/>
        <v>ALMERIA</v>
      </c>
      <c r="F53" s="42">
        <f t="shared" si="7"/>
        <v>3188437</v>
      </c>
      <c r="G53" s="42">
        <f t="shared" si="8"/>
        <v>3180513</v>
      </c>
    </row>
    <row r="54" spans="1:7" x14ac:dyDescent="0.25">
      <c r="A54" s="42" t="str">
        <f t="shared" si="3"/>
        <v>MALAGA</v>
      </c>
      <c r="B54" s="41">
        <f t="shared" si="4"/>
        <v>2928814</v>
      </c>
      <c r="C54" s="41">
        <f t="shared" si="5"/>
        <v>2420826</v>
      </c>
      <c r="D54" s="41">
        <f t="shared" si="6"/>
        <v>18</v>
      </c>
      <c r="E54" s="42" t="str">
        <f t="shared" si="2"/>
        <v>SANTANDER</v>
      </c>
      <c r="F54" s="42">
        <f t="shared" si="7"/>
        <v>3054852</v>
      </c>
      <c r="G54" s="42">
        <f t="shared" si="8"/>
        <v>3020648</v>
      </c>
    </row>
    <row r="55" spans="1:7" x14ac:dyDescent="0.25">
      <c r="A55" s="42" t="str">
        <f t="shared" si="3"/>
        <v>MARIN Y RIA DE PONTEVEDRA</v>
      </c>
      <c r="B55" s="41">
        <f t="shared" si="4"/>
        <v>874568</v>
      </c>
      <c r="C55" s="41">
        <f t="shared" si="5"/>
        <v>892625</v>
      </c>
      <c r="D55" s="41">
        <f t="shared" si="6"/>
        <v>26</v>
      </c>
      <c r="E55" s="42" t="str">
        <f t="shared" si="2"/>
        <v>MALAGA</v>
      </c>
      <c r="F55" s="42">
        <f t="shared" ref="F55:F65" si="9">LOOKUP(E55,$A$38:$A$65,$B$38:$B$65)</f>
        <v>2928814</v>
      </c>
      <c r="G55" s="42">
        <f t="shared" si="8"/>
        <v>2420826</v>
      </c>
    </row>
    <row r="56" spans="1:7" x14ac:dyDescent="0.25">
      <c r="A56" s="42" t="str">
        <f t="shared" si="3"/>
        <v>MELILLA</v>
      </c>
      <c r="B56" s="41">
        <f t="shared" si="4"/>
        <v>393690</v>
      </c>
      <c r="C56" s="41">
        <f t="shared" si="5"/>
        <v>406835</v>
      </c>
      <c r="D56" s="41">
        <f t="shared" si="6"/>
        <v>28</v>
      </c>
      <c r="E56" s="42" t="str">
        <f t="shared" si="2"/>
        <v>PASAIA</v>
      </c>
      <c r="F56" s="42">
        <f t="shared" si="9"/>
        <v>2616906</v>
      </c>
      <c r="G56" s="42">
        <f t="shared" si="8"/>
        <v>2888006</v>
      </c>
    </row>
    <row r="57" spans="1:7" x14ac:dyDescent="0.25">
      <c r="A57" s="42" t="str">
        <f t="shared" si="3"/>
        <v>MOTRIL</v>
      </c>
      <c r="B57" s="41">
        <f t="shared" si="4"/>
        <v>1392397</v>
      </c>
      <c r="C57" s="41">
        <f t="shared" si="5"/>
        <v>1460225</v>
      </c>
      <c r="D57" s="41">
        <f t="shared" si="6"/>
        <v>24</v>
      </c>
      <c r="E57" s="42" t="str">
        <f t="shared" si="2"/>
        <v>AVILES</v>
      </c>
      <c r="F57" s="42">
        <f t="shared" si="9"/>
        <v>2587898</v>
      </c>
      <c r="G57" s="42">
        <f t="shared" si="8"/>
        <v>3127834</v>
      </c>
    </row>
    <row r="58" spans="1:7" x14ac:dyDescent="0.25">
      <c r="A58" s="42" t="str">
        <f t="shared" si="3"/>
        <v>PASAIA</v>
      </c>
      <c r="B58" s="41">
        <f t="shared" si="4"/>
        <v>2616906</v>
      </c>
      <c r="C58" s="41">
        <f t="shared" si="5"/>
        <v>2888006</v>
      </c>
      <c r="D58" s="41">
        <f t="shared" si="6"/>
        <v>19</v>
      </c>
      <c r="E58" s="42" t="str">
        <f t="shared" si="2"/>
        <v>VIGO</v>
      </c>
      <c r="F58" s="42">
        <f t="shared" si="9"/>
        <v>2574763</v>
      </c>
      <c r="G58" s="42">
        <f t="shared" si="8"/>
        <v>2284319</v>
      </c>
    </row>
    <row r="59" spans="1:7" x14ac:dyDescent="0.25">
      <c r="A59" s="42" t="str">
        <f t="shared" si="3"/>
        <v>SANTA CRUZ DE TENERIFE</v>
      </c>
      <c r="B59" s="41">
        <f t="shared" si="4"/>
        <v>8987119</v>
      </c>
      <c r="C59" s="41">
        <f t="shared" si="5"/>
        <v>9277937</v>
      </c>
      <c r="D59" s="41">
        <f t="shared" si="6"/>
        <v>10</v>
      </c>
      <c r="E59" s="42" t="str">
        <f t="shared" si="2"/>
        <v>SEVILLA</v>
      </c>
      <c r="F59" s="42">
        <f t="shared" si="9"/>
        <v>2372671</v>
      </c>
      <c r="G59" s="42">
        <f t="shared" si="8"/>
        <v>2597616</v>
      </c>
    </row>
    <row r="60" spans="1:7" x14ac:dyDescent="0.25">
      <c r="A60" s="42" t="str">
        <f t="shared" si="3"/>
        <v>SANTANDER</v>
      </c>
      <c r="B60" s="41">
        <f t="shared" si="4"/>
        <v>3054852</v>
      </c>
      <c r="C60" s="41">
        <f t="shared" si="5"/>
        <v>3020648</v>
      </c>
      <c r="D60" s="41">
        <f t="shared" si="6"/>
        <v>17</v>
      </c>
      <c r="E60" s="42" t="str">
        <f t="shared" si="2"/>
        <v>ALICANTE</v>
      </c>
      <c r="F60" s="42">
        <f t="shared" si="9"/>
        <v>2040144</v>
      </c>
      <c r="G60" s="42">
        <f t="shared" si="8"/>
        <v>1848740</v>
      </c>
    </row>
    <row r="61" spans="1:7" x14ac:dyDescent="0.25">
      <c r="A61" s="42" t="str">
        <f t="shared" si="3"/>
        <v>SEVILLA</v>
      </c>
      <c r="B61" s="41">
        <f t="shared" si="4"/>
        <v>2372671</v>
      </c>
      <c r="C61" s="41">
        <f t="shared" si="5"/>
        <v>2597616</v>
      </c>
      <c r="D61" s="41">
        <f t="shared" si="6"/>
        <v>22</v>
      </c>
      <c r="E61" s="42" t="str">
        <f t="shared" si="2"/>
        <v>MOTRIL</v>
      </c>
      <c r="F61" s="42">
        <f t="shared" si="9"/>
        <v>1392397</v>
      </c>
      <c r="G61" s="42">
        <f t="shared" si="8"/>
        <v>1460225</v>
      </c>
    </row>
    <row r="62" spans="1:7" x14ac:dyDescent="0.25">
      <c r="A62" s="42" t="str">
        <f t="shared" si="3"/>
        <v>TARRAGONA</v>
      </c>
      <c r="B62" s="41">
        <f t="shared" si="4"/>
        <v>17951462</v>
      </c>
      <c r="C62" s="41">
        <f t="shared" si="5"/>
        <v>15614827</v>
      </c>
      <c r="D62" s="41">
        <f t="shared" si="6"/>
        <v>5</v>
      </c>
      <c r="E62" s="42" t="str">
        <f t="shared" si="2"/>
        <v>CEUTA</v>
      </c>
      <c r="F62" s="42">
        <f t="shared" si="9"/>
        <v>1042554</v>
      </c>
      <c r="G62" s="42">
        <f t="shared" si="8"/>
        <v>951281</v>
      </c>
    </row>
    <row r="63" spans="1:7" x14ac:dyDescent="0.25">
      <c r="A63" s="42" t="str">
        <f t="shared" si="3"/>
        <v>VALENCIA</v>
      </c>
      <c r="B63" s="41">
        <f t="shared" si="4"/>
        <v>26231042</v>
      </c>
      <c r="C63" s="41">
        <f t="shared" si="5"/>
        <v>22954843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874568</v>
      </c>
      <c r="G63" s="42">
        <f t="shared" si="8"/>
        <v>892625</v>
      </c>
    </row>
    <row r="64" spans="1:7" x14ac:dyDescent="0.25">
      <c r="A64" s="42" t="str">
        <f t="shared" si="3"/>
        <v>VIGO</v>
      </c>
      <c r="B64" s="41">
        <f t="shared" si="4"/>
        <v>2574763</v>
      </c>
      <c r="C64" s="41">
        <f t="shared" si="5"/>
        <v>2284319</v>
      </c>
      <c r="D64" s="41">
        <f t="shared" si="6"/>
        <v>21</v>
      </c>
      <c r="E64" s="42" t="str">
        <f t="shared" si="2"/>
        <v>VILAGARCIA</v>
      </c>
      <c r="F64" s="42">
        <f t="shared" si="9"/>
        <v>557412</v>
      </c>
      <c r="G64" s="42">
        <f t="shared" si="8"/>
        <v>585195</v>
      </c>
    </row>
    <row r="65" spans="1:7" x14ac:dyDescent="0.25">
      <c r="A65" s="42" t="str">
        <f t="shared" si="3"/>
        <v>VILAGARCIA</v>
      </c>
      <c r="B65" s="41">
        <f t="shared" si="4"/>
        <v>557412</v>
      </c>
      <c r="C65" s="41">
        <f t="shared" si="5"/>
        <v>585195</v>
      </c>
      <c r="D65" s="41">
        <f t="shared" si="6"/>
        <v>27</v>
      </c>
      <c r="E65" s="42" t="str">
        <f t="shared" si="2"/>
        <v>MELILLA</v>
      </c>
      <c r="F65" s="42">
        <f t="shared" si="9"/>
        <v>393690</v>
      </c>
      <c r="G65" s="42">
        <f t="shared" si="8"/>
        <v>406835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66" bestFit="1" customWidth="1"/>
    <col min="2" max="4" width="11.5703125" style="66" bestFit="1" customWidth="1"/>
    <col min="5" max="5" width="11.42578125" style="66"/>
    <col min="6" max="6" width="9" style="66" bestFit="1" customWidth="1"/>
    <col min="7" max="7" width="11.5703125" style="66" bestFit="1" customWidth="1"/>
    <col min="8" max="16384" width="11.42578125" style="66"/>
  </cols>
  <sheetData>
    <row r="1" spans="1:12" s="64" customFormat="1" ht="22.5" customHeight="1" x14ac:dyDescent="0.35">
      <c r="F1" s="65" t="s">
        <v>74</v>
      </c>
    </row>
    <row r="2" spans="1:12" s="64" customFormat="1" ht="21" x14ac:dyDescent="0.35"/>
    <row r="5" spans="1:12" x14ac:dyDescent="0.25">
      <c r="A5" s="103" t="s">
        <v>91</v>
      </c>
      <c r="B5" s="101" t="str">
        <f>'Resumen general'!D6</f>
        <v>Mes Junio</v>
      </c>
      <c r="C5" s="102"/>
      <c r="D5" s="101" t="str">
        <f>'Resumen general'!F6</f>
        <v>Acumulado desde Enero</v>
      </c>
      <c r="E5" s="102"/>
      <c r="F5" s="102"/>
      <c r="L5" s="67">
        <f>'Resumen general'!I4</f>
        <v>39303</v>
      </c>
    </row>
    <row r="6" spans="1:12" x14ac:dyDescent="0.25">
      <c r="A6" s="104"/>
      <c r="B6" s="68">
        <f>'Resumen general'!D7</f>
        <v>2006</v>
      </c>
      <c r="C6" s="68">
        <f>'Resumen general'!E7</f>
        <v>2007</v>
      </c>
      <c r="D6" s="68">
        <f>'Resumen general'!F7</f>
        <v>2006</v>
      </c>
      <c r="E6" s="68">
        <f>'Resumen general'!G7</f>
        <v>2007</v>
      </c>
      <c r="F6" s="68" t="s">
        <v>40</v>
      </c>
    </row>
    <row r="7" spans="1:12" x14ac:dyDescent="0.25">
      <c r="A7" s="69" t="s">
        <v>41</v>
      </c>
      <c r="B7" s="70">
        <v>666186</v>
      </c>
      <c r="C7" s="70">
        <v>795496</v>
      </c>
      <c r="D7" s="70">
        <v>4273190</v>
      </c>
      <c r="E7" s="70">
        <v>4343954</v>
      </c>
      <c r="F7" s="71">
        <f>((E7*100)/D7)-100</f>
        <v>1.6559993821945653</v>
      </c>
      <c r="G7" s="72"/>
      <c r="H7" s="72"/>
      <c r="I7" s="72"/>
    </row>
    <row r="8" spans="1:12" x14ac:dyDescent="0.25">
      <c r="A8" s="73" t="s">
        <v>42</v>
      </c>
      <c r="B8" s="74">
        <v>20484</v>
      </c>
      <c r="C8" s="74">
        <v>17025</v>
      </c>
      <c r="D8" s="74">
        <v>92617</v>
      </c>
      <c r="E8" s="74">
        <v>104440</v>
      </c>
      <c r="F8" s="75">
        <f t="shared" ref="F8:F35" si="0">((E8*100)/D8)-100</f>
        <v>12.765475020784521</v>
      </c>
      <c r="G8" s="72"/>
      <c r="H8" s="72"/>
      <c r="I8" s="72"/>
    </row>
    <row r="9" spans="1:12" x14ac:dyDescent="0.25">
      <c r="A9" s="69" t="s">
        <v>43</v>
      </c>
      <c r="B9" s="70">
        <v>4003</v>
      </c>
      <c r="C9" s="70">
        <v>0</v>
      </c>
      <c r="D9" s="70">
        <v>5051</v>
      </c>
      <c r="E9" s="70">
        <v>3146</v>
      </c>
      <c r="F9" s="71">
        <f t="shared" si="0"/>
        <v>-37.715303900217776</v>
      </c>
      <c r="G9" s="72"/>
      <c r="H9" s="72"/>
      <c r="I9" s="72"/>
    </row>
    <row r="10" spans="1:12" x14ac:dyDescent="0.25">
      <c r="A10" s="73" t="s">
        <v>44</v>
      </c>
      <c r="B10" s="74">
        <v>80430</v>
      </c>
      <c r="C10" s="74">
        <v>48811</v>
      </c>
      <c r="D10" s="74">
        <v>404551</v>
      </c>
      <c r="E10" s="74">
        <v>334123</v>
      </c>
      <c r="F10" s="75">
        <f t="shared" si="0"/>
        <v>-17.408929900062049</v>
      </c>
      <c r="G10" s="72"/>
      <c r="H10" s="72"/>
      <c r="I10" s="72"/>
    </row>
    <row r="11" spans="1:12" x14ac:dyDescent="0.25">
      <c r="A11" s="69" t="s">
        <v>45</v>
      </c>
      <c r="B11" s="70">
        <v>1681877</v>
      </c>
      <c r="C11" s="70">
        <v>1500796</v>
      </c>
      <c r="D11" s="70">
        <v>10206227</v>
      </c>
      <c r="E11" s="70">
        <v>9376449</v>
      </c>
      <c r="F11" s="71">
        <f t="shared" si="0"/>
        <v>-8.1301150758257705</v>
      </c>
      <c r="G11" s="72"/>
      <c r="H11" s="72"/>
      <c r="I11" s="72"/>
    </row>
    <row r="12" spans="1:12" x14ac:dyDescent="0.25">
      <c r="A12" s="73" t="s">
        <v>46</v>
      </c>
      <c r="B12" s="74">
        <v>6524</v>
      </c>
      <c r="C12" s="74">
        <v>5009</v>
      </c>
      <c r="D12" s="74">
        <v>38313</v>
      </c>
      <c r="E12" s="74">
        <v>43097</v>
      </c>
      <c r="F12" s="75">
        <f t="shared" si="0"/>
        <v>12.486623339336518</v>
      </c>
      <c r="G12" s="72"/>
      <c r="H12" s="72"/>
      <c r="I12" s="72"/>
    </row>
    <row r="13" spans="1:12" x14ac:dyDescent="0.25">
      <c r="A13" s="69" t="s">
        <v>47</v>
      </c>
      <c r="B13" s="70">
        <v>195951</v>
      </c>
      <c r="C13" s="70">
        <v>276177</v>
      </c>
      <c r="D13" s="70">
        <v>981750</v>
      </c>
      <c r="E13" s="70">
        <v>1017985</v>
      </c>
      <c r="F13" s="71">
        <f t="shared" si="0"/>
        <v>3.6908581614463998</v>
      </c>
      <c r="G13" s="72"/>
      <c r="H13" s="72"/>
      <c r="I13" s="72"/>
    </row>
    <row r="14" spans="1:12" x14ac:dyDescent="0.25">
      <c r="A14" s="73" t="s">
        <v>48</v>
      </c>
      <c r="B14" s="74">
        <v>811698</v>
      </c>
      <c r="C14" s="74">
        <v>820677</v>
      </c>
      <c r="D14" s="74">
        <v>5327109</v>
      </c>
      <c r="E14" s="74">
        <v>5244923</v>
      </c>
      <c r="F14" s="75">
        <f t="shared" si="0"/>
        <v>-1.5427880300553198</v>
      </c>
      <c r="G14" s="72"/>
      <c r="H14" s="72"/>
      <c r="I14" s="72"/>
    </row>
    <row r="15" spans="1:12" x14ac:dyDescent="0.25">
      <c r="A15" s="69" t="s">
        <v>49</v>
      </c>
      <c r="B15" s="70">
        <v>1913725</v>
      </c>
      <c r="C15" s="70">
        <v>2152382</v>
      </c>
      <c r="D15" s="70">
        <v>10889276</v>
      </c>
      <c r="E15" s="70">
        <v>11493977</v>
      </c>
      <c r="F15" s="71">
        <f t="shared" si="0"/>
        <v>5.5531791094283989</v>
      </c>
      <c r="G15" s="72"/>
      <c r="H15" s="72"/>
      <c r="I15" s="72"/>
    </row>
    <row r="16" spans="1:12" x14ac:dyDescent="0.25">
      <c r="A16" s="73" t="s">
        <v>50</v>
      </c>
      <c r="B16" s="74">
        <v>1576682</v>
      </c>
      <c r="C16" s="74">
        <v>1390393</v>
      </c>
      <c r="D16" s="74">
        <v>9971841</v>
      </c>
      <c r="E16" s="74">
        <v>8356452</v>
      </c>
      <c r="F16" s="75">
        <f t="shared" si="0"/>
        <v>-16.199506189478953</v>
      </c>
      <c r="G16" s="72"/>
      <c r="H16" s="72"/>
      <c r="I16" s="72"/>
    </row>
    <row r="17" spans="1:9" x14ac:dyDescent="0.25">
      <c r="A17" s="69" t="s">
        <v>51</v>
      </c>
      <c r="B17" s="70">
        <v>786873</v>
      </c>
      <c r="C17" s="70">
        <v>433362</v>
      </c>
      <c r="D17" s="70">
        <v>4261696</v>
      </c>
      <c r="E17" s="70">
        <v>3789033</v>
      </c>
      <c r="F17" s="71">
        <f t="shared" si="0"/>
        <v>-11.090960030936046</v>
      </c>
      <c r="G17" s="72"/>
      <c r="H17" s="72"/>
      <c r="I17" s="72"/>
    </row>
    <row r="18" spans="1:9" x14ac:dyDescent="0.25">
      <c r="A18" s="73" t="s">
        <v>52</v>
      </c>
      <c r="B18" s="74">
        <v>86764</v>
      </c>
      <c r="C18" s="74">
        <v>48951</v>
      </c>
      <c r="D18" s="74">
        <v>494799</v>
      </c>
      <c r="E18" s="74">
        <v>528996</v>
      </c>
      <c r="F18" s="75">
        <f t="shared" si="0"/>
        <v>6.9112912515991383</v>
      </c>
      <c r="G18" s="72"/>
      <c r="H18" s="72"/>
      <c r="I18" s="72"/>
    </row>
    <row r="19" spans="1:9" x14ac:dyDescent="0.25">
      <c r="A19" s="69" t="s">
        <v>53</v>
      </c>
      <c r="B19" s="70">
        <v>79638</v>
      </c>
      <c r="C19" s="70">
        <v>144647</v>
      </c>
      <c r="D19" s="70">
        <v>405471</v>
      </c>
      <c r="E19" s="70">
        <v>583720</v>
      </c>
      <c r="F19" s="71">
        <f t="shared" si="0"/>
        <v>43.960973781108891</v>
      </c>
      <c r="G19" s="72"/>
      <c r="H19" s="72"/>
      <c r="I19" s="72"/>
    </row>
    <row r="20" spans="1:9" x14ac:dyDescent="0.25">
      <c r="A20" s="73" t="s">
        <v>54</v>
      </c>
      <c r="B20" s="74">
        <v>59262</v>
      </c>
      <c r="C20" s="74">
        <v>93973</v>
      </c>
      <c r="D20" s="74">
        <v>687228</v>
      </c>
      <c r="E20" s="74">
        <v>714975</v>
      </c>
      <c r="F20" s="75">
        <f t="shared" si="0"/>
        <v>4.0375246643035467</v>
      </c>
      <c r="G20" s="72"/>
      <c r="H20" s="72"/>
      <c r="I20" s="72"/>
    </row>
    <row r="21" spans="1:9" x14ac:dyDescent="0.25">
      <c r="A21" s="69" t="s">
        <v>55</v>
      </c>
      <c r="B21" s="70">
        <v>997943</v>
      </c>
      <c r="C21" s="70">
        <v>937283</v>
      </c>
      <c r="D21" s="70">
        <v>6267555</v>
      </c>
      <c r="E21" s="70">
        <v>6401761</v>
      </c>
      <c r="F21" s="71">
        <f t="shared" si="0"/>
        <v>2.1412815683308679</v>
      </c>
      <c r="G21" s="72"/>
      <c r="H21" s="72"/>
      <c r="I21" s="72"/>
    </row>
    <row r="22" spans="1:9" x14ac:dyDescent="0.25">
      <c r="A22" s="73" t="s">
        <v>56</v>
      </c>
      <c r="B22" s="74">
        <v>377426</v>
      </c>
      <c r="C22" s="74">
        <v>358741</v>
      </c>
      <c r="D22" s="74">
        <v>2145652</v>
      </c>
      <c r="E22" s="74">
        <v>2158665</v>
      </c>
      <c r="F22" s="75">
        <f t="shared" si="0"/>
        <v>0.60648231866117897</v>
      </c>
      <c r="G22" s="72"/>
      <c r="H22" s="72"/>
      <c r="I22" s="72"/>
    </row>
    <row r="23" spans="1:9" x14ac:dyDescent="0.25">
      <c r="A23" s="69" t="s">
        <v>57</v>
      </c>
      <c r="B23" s="70">
        <v>9766</v>
      </c>
      <c r="C23" s="70">
        <v>12464</v>
      </c>
      <c r="D23" s="70">
        <v>32460</v>
      </c>
      <c r="E23" s="70">
        <v>45729</v>
      </c>
      <c r="F23" s="71">
        <f t="shared" si="0"/>
        <v>40.878003696857661</v>
      </c>
      <c r="G23" s="72"/>
      <c r="H23" s="72"/>
      <c r="I23" s="72"/>
    </row>
    <row r="24" spans="1:9" x14ac:dyDescent="0.25">
      <c r="A24" s="73" t="s">
        <v>58</v>
      </c>
      <c r="B24" s="74">
        <v>2</v>
      </c>
      <c r="C24" s="74">
        <v>0</v>
      </c>
      <c r="D24" s="74">
        <v>10</v>
      </c>
      <c r="E24" s="74">
        <v>10</v>
      </c>
      <c r="F24" s="76">
        <f t="shared" si="0"/>
        <v>0</v>
      </c>
      <c r="G24" s="72"/>
      <c r="H24" s="72"/>
      <c r="I24" s="72"/>
    </row>
    <row r="25" spans="1:9" x14ac:dyDescent="0.25">
      <c r="A25" s="69" t="s">
        <v>59</v>
      </c>
      <c r="B25" s="70">
        <v>2407</v>
      </c>
      <c r="C25" s="70">
        <v>6423</v>
      </c>
      <c r="D25" s="70">
        <v>35788</v>
      </c>
      <c r="E25" s="70">
        <v>31451</v>
      </c>
      <c r="F25" s="71">
        <f t="shared" si="0"/>
        <v>-12.118587235945014</v>
      </c>
      <c r="G25" s="72"/>
      <c r="H25" s="72"/>
      <c r="I25" s="72"/>
    </row>
    <row r="26" spans="1:9" x14ac:dyDescent="0.25">
      <c r="A26" s="73" t="s">
        <v>60</v>
      </c>
      <c r="B26" s="74">
        <v>98251</v>
      </c>
      <c r="C26" s="74">
        <v>116713</v>
      </c>
      <c r="D26" s="74">
        <v>715418</v>
      </c>
      <c r="E26" s="74">
        <v>780943</v>
      </c>
      <c r="F26" s="75">
        <f t="shared" si="0"/>
        <v>9.1589811830286578</v>
      </c>
      <c r="G26" s="72"/>
      <c r="H26" s="72"/>
      <c r="I26" s="72"/>
    </row>
    <row r="27" spans="1:9" x14ac:dyDescent="0.25">
      <c r="A27" s="69" t="s">
        <v>61</v>
      </c>
      <c r="B27" s="70">
        <v>0</v>
      </c>
      <c r="C27" s="70">
        <v>0</v>
      </c>
      <c r="D27" s="70">
        <v>0</v>
      </c>
      <c r="E27" s="70">
        <v>0</v>
      </c>
      <c r="F27" s="77" t="e">
        <f t="shared" si="0"/>
        <v>#DIV/0!</v>
      </c>
      <c r="G27" s="72"/>
      <c r="H27" s="72"/>
      <c r="I27" s="72"/>
    </row>
    <row r="28" spans="1:9" x14ac:dyDescent="0.25">
      <c r="A28" s="73" t="s">
        <v>62</v>
      </c>
      <c r="B28" s="74">
        <v>838971</v>
      </c>
      <c r="C28" s="74">
        <v>596827</v>
      </c>
      <c r="D28" s="74">
        <v>4725461</v>
      </c>
      <c r="E28" s="74">
        <v>4459775</v>
      </c>
      <c r="F28" s="75">
        <f t="shared" si="0"/>
        <v>-5.6224355676620803</v>
      </c>
      <c r="G28" s="72"/>
      <c r="H28" s="72"/>
      <c r="I28" s="72"/>
    </row>
    <row r="29" spans="1:9" x14ac:dyDescent="0.25">
      <c r="A29" s="69" t="s">
        <v>63</v>
      </c>
      <c r="B29" s="70">
        <v>35899</v>
      </c>
      <c r="C29" s="70">
        <v>5081</v>
      </c>
      <c r="D29" s="70">
        <v>193079</v>
      </c>
      <c r="E29" s="70">
        <v>216521</v>
      </c>
      <c r="F29" s="71">
        <f t="shared" si="0"/>
        <v>12.141144298447784</v>
      </c>
      <c r="G29" s="72"/>
      <c r="H29" s="72"/>
      <c r="I29" s="72"/>
    </row>
    <row r="30" spans="1:9" x14ac:dyDescent="0.25">
      <c r="A30" s="73" t="s">
        <v>64</v>
      </c>
      <c r="B30" s="74">
        <v>31083</v>
      </c>
      <c r="C30" s="74">
        <v>18789</v>
      </c>
      <c r="D30" s="74">
        <v>226018</v>
      </c>
      <c r="E30" s="74">
        <v>173901</v>
      </c>
      <c r="F30" s="75">
        <f t="shared" si="0"/>
        <v>-23.058782928793278</v>
      </c>
      <c r="G30" s="72"/>
      <c r="H30" s="72"/>
      <c r="I30" s="72"/>
    </row>
    <row r="31" spans="1:9" x14ac:dyDescent="0.25">
      <c r="A31" s="69" t="s">
        <v>65</v>
      </c>
      <c r="B31" s="70">
        <v>1504766</v>
      </c>
      <c r="C31" s="70">
        <v>1917551</v>
      </c>
      <c r="D31" s="70">
        <v>9388008</v>
      </c>
      <c r="E31" s="70">
        <v>10509080</v>
      </c>
      <c r="F31" s="71">
        <f t="shared" si="0"/>
        <v>11.941532218549455</v>
      </c>
      <c r="G31" s="72"/>
      <c r="H31" s="72"/>
      <c r="I31" s="72"/>
    </row>
    <row r="32" spans="1:9" x14ac:dyDescent="0.25">
      <c r="A32" s="73" t="s">
        <v>66</v>
      </c>
      <c r="B32" s="74">
        <v>326826</v>
      </c>
      <c r="C32" s="74">
        <v>438151</v>
      </c>
      <c r="D32" s="74">
        <v>1757996</v>
      </c>
      <c r="E32" s="74">
        <v>2615889</v>
      </c>
      <c r="F32" s="75">
        <f t="shared" si="0"/>
        <v>48.79948532306102</v>
      </c>
      <c r="G32" s="72"/>
      <c r="H32" s="72"/>
      <c r="I32" s="72"/>
    </row>
    <row r="33" spans="1:9" x14ac:dyDescent="0.25">
      <c r="A33" s="69" t="s">
        <v>67</v>
      </c>
      <c r="B33" s="70">
        <v>12209</v>
      </c>
      <c r="C33" s="70">
        <v>3182</v>
      </c>
      <c r="D33" s="70">
        <v>47317</v>
      </c>
      <c r="E33" s="70">
        <v>36469</v>
      </c>
      <c r="F33" s="71">
        <f t="shared" si="0"/>
        <v>-22.926221019929415</v>
      </c>
      <c r="G33" s="72"/>
      <c r="H33" s="72"/>
      <c r="I33" s="72"/>
    </row>
    <row r="34" spans="1:9" x14ac:dyDescent="0.25">
      <c r="A34" s="73" t="s">
        <v>68</v>
      </c>
      <c r="B34" s="74">
        <v>23721</v>
      </c>
      <c r="C34" s="74">
        <v>23845</v>
      </c>
      <c r="D34" s="74">
        <v>175181</v>
      </c>
      <c r="E34" s="74">
        <v>188255</v>
      </c>
      <c r="F34" s="75">
        <f t="shared" si="0"/>
        <v>7.4631381257099747</v>
      </c>
      <c r="G34" s="72"/>
      <c r="H34" s="72"/>
      <c r="I34" s="72"/>
    </row>
    <row r="35" spans="1:9" x14ac:dyDescent="0.25">
      <c r="A35" s="78" t="s">
        <v>69</v>
      </c>
      <c r="B35" s="79">
        <f>SUM(B7:B34)</f>
        <v>12229367</v>
      </c>
      <c r="C35" s="79">
        <f t="shared" ref="C35:E35" si="1">SUM(C7:C34)</f>
        <v>12162749</v>
      </c>
      <c r="D35" s="79">
        <f t="shared" si="1"/>
        <v>73749062</v>
      </c>
      <c r="E35" s="79">
        <f t="shared" si="1"/>
        <v>73553719</v>
      </c>
      <c r="F35" s="80">
        <f t="shared" si="0"/>
        <v>-0.26487523326059659</v>
      </c>
      <c r="G35" s="72"/>
      <c r="H35" s="72"/>
      <c r="I35" s="72"/>
    </row>
    <row r="37" spans="1:9" x14ac:dyDescent="0.25">
      <c r="A37" s="81"/>
      <c r="B37" s="81">
        <f>E6</f>
        <v>2007</v>
      </c>
      <c r="C37" s="81">
        <f>D6</f>
        <v>2006</v>
      </c>
      <c r="D37" s="81"/>
      <c r="E37" s="81"/>
      <c r="F37" s="81">
        <f>B37</f>
        <v>2007</v>
      </c>
      <c r="G37" s="81">
        <f>C37</f>
        <v>2006</v>
      </c>
    </row>
    <row r="38" spans="1:9" x14ac:dyDescent="0.25">
      <c r="A38" s="81" t="str">
        <f>A7</f>
        <v>A CORUÑA</v>
      </c>
      <c r="B38" s="82">
        <f>E7</f>
        <v>4343954</v>
      </c>
      <c r="C38" s="82">
        <f>D7</f>
        <v>4273190</v>
      </c>
      <c r="D38" s="82">
        <f>_xlfn.RANK.EQ(B38,$B$38:$B$65)+COUNTIF($B$38:$B$65,B38)-1</f>
        <v>8</v>
      </c>
      <c r="E38" s="81" t="str">
        <f t="shared" ref="E38:E65" si="2">INDEX($A$38:$B$65,MATCH(ROW()-37,$D$38:$D$65,0),1)</f>
        <v>BILBAO</v>
      </c>
      <c r="F38" s="81">
        <f>LOOKUP(E38,$A$38:$A$65,$B$38:$B$65)</f>
        <v>11493977</v>
      </c>
      <c r="G38" s="81">
        <f>LOOKUP(E38,$A$38:$A$65,$C$38:$C$65)</f>
        <v>10889276</v>
      </c>
    </row>
    <row r="39" spans="1:9" x14ac:dyDescent="0.25">
      <c r="A39" s="81" t="str">
        <f t="shared" ref="A39:A65" si="3">A8</f>
        <v>ALICANTE</v>
      </c>
      <c r="B39" s="82">
        <f t="shared" ref="B39:B65" si="4">E8</f>
        <v>104440</v>
      </c>
      <c r="C39" s="82">
        <f t="shared" ref="C39:C65" si="5">D8</f>
        <v>92617</v>
      </c>
      <c r="D39" s="82">
        <f t="shared" ref="D39:D65" si="6">_xlfn.RANK.EQ(B39,$B$38:$B$65)+COUNTIF($B$38:$B$65,B39)-1</f>
        <v>21</v>
      </c>
      <c r="E39" s="81" t="str">
        <f t="shared" si="2"/>
        <v>TARRAGONA</v>
      </c>
      <c r="F39" s="81">
        <f t="shared" ref="F39:F54" si="7">LOOKUP(E39,$A$38:$A$65,$B$38:$B$65)</f>
        <v>10509080</v>
      </c>
      <c r="G39" s="81">
        <f t="shared" ref="G39:G65" si="8">LOOKUP(E39,$A$38:$A$65,$C$38:$C$65)</f>
        <v>9388008</v>
      </c>
    </row>
    <row r="40" spans="1:9" x14ac:dyDescent="0.25">
      <c r="A40" s="81" t="str">
        <f t="shared" si="3"/>
        <v>ALMERIA</v>
      </c>
      <c r="B40" s="82">
        <f t="shared" si="4"/>
        <v>3146</v>
      </c>
      <c r="C40" s="82">
        <f t="shared" si="5"/>
        <v>5051</v>
      </c>
      <c r="D40" s="82">
        <f t="shared" si="6"/>
        <v>26</v>
      </c>
      <c r="E40" s="81" t="str">
        <f t="shared" si="2"/>
        <v>BAHIA DE ALGECIRAS</v>
      </c>
      <c r="F40" s="81">
        <f t="shared" si="7"/>
        <v>9376449</v>
      </c>
      <c r="G40" s="81">
        <f t="shared" si="8"/>
        <v>10206227</v>
      </c>
    </row>
    <row r="41" spans="1:9" x14ac:dyDescent="0.25">
      <c r="A41" s="81" t="str">
        <f t="shared" si="3"/>
        <v>AVILES</v>
      </c>
      <c r="B41" s="82">
        <f t="shared" si="4"/>
        <v>334123</v>
      </c>
      <c r="C41" s="82">
        <f t="shared" si="5"/>
        <v>404551</v>
      </c>
      <c r="D41" s="82">
        <f t="shared" si="6"/>
        <v>17</v>
      </c>
      <c r="E41" s="81" t="str">
        <f t="shared" si="2"/>
        <v>CARTAGENA</v>
      </c>
      <c r="F41" s="81">
        <f t="shared" si="7"/>
        <v>8356452</v>
      </c>
      <c r="G41" s="81">
        <f t="shared" si="8"/>
        <v>9971841</v>
      </c>
    </row>
    <row r="42" spans="1:9" x14ac:dyDescent="0.25">
      <c r="A42" s="81" t="str">
        <f t="shared" si="3"/>
        <v>BAHIA DE ALGECIRAS</v>
      </c>
      <c r="B42" s="82">
        <f t="shared" si="4"/>
        <v>9376449</v>
      </c>
      <c r="C42" s="82">
        <f t="shared" si="5"/>
        <v>10206227</v>
      </c>
      <c r="D42" s="82">
        <f t="shared" si="6"/>
        <v>3</v>
      </c>
      <c r="E42" s="81" t="str">
        <f t="shared" si="2"/>
        <v>HUELVA</v>
      </c>
      <c r="F42" s="81">
        <f t="shared" si="7"/>
        <v>6401761</v>
      </c>
      <c r="G42" s="81">
        <f t="shared" si="8"/>
        <v>6267555</v>
      </c>
    </row>
    <row r="43" spans="1:9" x14ac:dyDescent="0.25">
      <c r="A43" s="81" t="str">
        <f t="shared" si="3"/>
        <v>BAHIA DE CADIZ</v>
      </c>
      <c r="B43" s="82">
        <f t="shared" si="4"/>
        <v>43097</v>
      </c>
      <c r="C43" s="82">
        <f t="shared" si="5"/>
        <v>38313</v>
      </c>
      <c r="D43" s="82">
        <f t="shared" si="6"/>
        <v>23</v>
      </c>
      <c r="E43" s="81" t="str">
        <f t="shared" si="2"/>
        <v>BARCELONA</v>
      </c>
      <c r="F43" s="81">
        <f t="shared" si="7"/>
        <v>5244923</v>
      </c>
      <c r="G43" s="81">
        <f t="shared" si="8"/>
        <v>5327109</v>
      </c>
    </row>
    <row r="44" spans="1:9" x14ac:dyDescent="0.25">
      <c r="A44" s="81" t="str">
        <f t="shared" si="3"/>
        <v>BALEARES</v>
      </c>
      <c r="B44" s="82">
        <f t="shared" si="4"/>
        <v>1017985</v>
      </c>
      <c r="C44" s="82">
        <f t="shared" si="5"/>
        <v>981750</v>
      </c>
      <c r="D44" s="82">
        <f t="shared" si="6"/>
        <v>12</v>
      </c>
      <c r="E44" s="81" t="str">
        <f t="shared" si="2"/>
        <v>SANTA CRUZ DE TENERIFE</v>
      </c>
      <c r="F44" s="81">
        <f t="shared" si="7"/>
        <v>4459775</v>
      </c>
      <c r="G44" s="81">
        <f t="shared" si="8"/>
        <v>4725461</v>
      </c>
    </row>
    <row r="45" spans="1:9" x14ac:dyDescent="0.25">
      <c r="A45" s="81" t="str">
        <f t="shared" si="3"/>
        <v>BARCELONA</v>
      </c>
      <c r="B45" s="82">
        <f t="shared" si="4"/>
        <v>5244923</v>
      </c>
      <c r="C45" s="82">
        <f t="shared" si="5"/>
        <v>5327109</v>
      </c>
      <c r="D45" s="82">
        <f t="shared" si="6"/>
        <v>6</v>
      </c>
      <c r="E45" s="81" t="str">
        <f t="shared" si="2"/>
        <v>A CORUÑA</v>
      </c>
      <c r="F45" s="81">
        <f t="shared" si="7"/>
        <v>4343954</v>
      </c>
      <c r="G45" s="81">
        <f t="shared" si="8"/>
        <v>4273190</v>
      </c>
    </row>
    <row r="46" spans="1:9" x14ac:dyDescent="0.25">
      <c r="A46" s="81" t="str">
        <f t="shared" si="3"/>
        <v>BILBAO</v>
      </c>
      <c r="B46" s="82">
        <f t="shared" si="4"/>
        <v>11493977</v>
      </c>
      <c r="C46" s="82">
        <f t="shared" si="5"/>
        <v>10889276</v>
      </c>
      <c r="D46" s="82">
        <f t="shared" si="6"/>
        <v>1</v>
      </c>
      <c r="E46" s="81" t="str">
        <f t="shared" si="2"/>
        <v>CASTELLON</v>
      </c>
      <c r="F46" s="81">
        <f t="shared" si="7"/>
        <v>3789033</v>
      </c>
      <c r="G46" s="81">
        <f t="shared" si="8"/>
        <v>4261696</v>
      </c>
    </row>
    <row r="47" spans="1:9" x14ac:dyDescent="0.25">
      <c r="A47" s="81" t="str">
        <f t="shared" si="3"/>
        <v>CARTAGENA</v>
      </c>
      <c r="B47" s="82">
        <f t="shared" si="4"/>
        <v>8356452</v>
      </c>
      <c r="C47" s="82">
        <f t="shared" si="5"/>
        <v>9971841</v>
      </c>
      <c r="D47" s="82">
        <f t="shared" si="6"/>
        <v>4</v>
      </c>
      <c r="E47" s="81" t="str">
        <f t="shared" si="2"/>
        <v>VALENCIA</v>
      </c>
      <c r="F47" s="81">
        <f t="shared" si="7"/>
        <v>2615889</v>
      </c>
      <c r="G47" s="81">
        <f t="shared" si="8"/>
        <v>1757996</v>
      </c>
    </row>
    <row r="48" spans="1:9" x14ac:dyDescent="0.25">
      <c r="A48" s="81" t="str">
        <f t="shared" si="3"/>
        <v>CASTELLON</v>
      </c>
      <c r="B48" s="82">
        <f t="shared" si="4"/>
        <v>3789033</v>
      </c>
      <c r="C48" s="82">
        <f t="shared" si="5"/>
        <v>4261696</v>
      </c>
      <c r="D48" s="82">
        <f t="shared" si="6"/>
        <v>9</v>
      </c>
      <c r="E48" s="81" t="str">
        <f t="shared" si="2"/>
        <v>LAS PALMAS</v>
      </c>
      <c r="F48" s="81">
        <f t="shared" si="7"/>
        <v>2158665</v>
      </c>
      <c r="G48" s="81">
        <f t="shared" si="8"/>
        <v>2145652</v>
      </c>
    </row>
    <row r="49" spans="1:7" x14ac:dyDescent="0.25">
      <c r="A49" s="81" t="str">
        <f t="shared" si="3"/>
        <v>CEUTA</v>
      </c>
      <c r="B49" s="82">
        <f t="shared" si="4"/>
        <v>528996</v>
      </c>
      <c r="C49" s="82">
        <f t="shared" si="5"/>
        <v>494799</v>
      </c>
      <c r="D49" s="82">
        <f t="shared" si="6"/>
        <v>16</v>
      </c>
      <c r="E49" s="81" t="str">
        <f t="shared" si="2"/>
        <v>BALEARES</v>
      </c>
      <c r="F49" s="81">
        <f t="shared" si="7"/>
        <v>1017985</v>
      </c>
      <c r="G49" s="81">
        <f t="shared" si="8"/>
        <v>981750</v>
      </c>
    </row>
    <row r="50" spans="1:7" x14ac:dyDescent="0.25">
      <c r="A50" s="81" t="str">
        <f t="shared" si="3"/>
        <v>FERROL-SAN CIBRAO</v>
      </c>
      <c r="B50" s="82">
        <f t="shared" si="4"/>
        <v>583720</v>
      </c>
      <c r="C50" s="82">
        <f t="shared" si="5"/>
        <v>405471</v>
      </c>
      <c r="D50" s="82">
        <f t="shared" si="6"/>
        <v>15</v>
      </c>
      <c r="E50" s="81" t="str">
        <f t="shared" si="2"/>
        <v>MOTRIL</v>
      </c>
      <c r="F50" s="81">
        <f t="shared" si="7"/>
        <v>780943</v>
      </c>
      <c r="G50" s="81">
        <f t="shared" si="8"/>
        <v>715418</v>
      </c>
    </row>
    <row r="51" spans="1:7" x14ac:dyDescent="0.25">
      <c r="A51" s="81" t="str">
        <f t="shared" si="3"/>
        <v>GIJON</v>
      </c>
      <c r="B51" s="82">
        <f t="shared" si="4"/>
        <v>714975</v>
      </c>
      <c r="C51" s="82">
        <f t="shared" si="5"/>
        <v>687228</v>
      </c>
      <c r="D51" s="82">
        <f t="shared" si="6"/>
        <v>14</v>
      </c>
      <c r="E51" s="81" t="str">
        <f t="shared" si="2"/>
        <v>GIJON</v>
      </c>
      <c r="F51" s="81">
        <f t="shared" si="7"/>
        <v>714975</v>
      </c>
      <c r="G51" s="81">
        <f t="shared" si="8"/>
        <v>687228</v>
      </c>
    </row>
    <row r="52" spans="1:7" x14ac:dyDescent="0.25">
      <c r="A52" s="81" t="str">
        <f t="shared" si="3"/>
        <v>HUELVA</v>
      </c>
      <c r="B52" s="82">
        <f t="shared" si="4"/>
        <v>6401761</v>
      </c>
      <c r="C52" s="82">
        <f t="shared" si="5"/>
        <v>6267555</v>
      </c>
      <c r="D52" s="82">
        <f t="shared" si="6"/>
        <v>5</v>
      </c>
      <c r="E52" s="81" t="str">
        <f t="shared" si="2"/>
        <v>FERROL-SAN CIBRAO</v>
      </c>
      <c r="F52" s="81">
        <f t="shared" si="7"/>
        <v>583720</v>
      </c>
      <c r="G52" s="81">
        <f t="shared" si="8"/>
        <v>405471</v>
      </c>
    </row>
    <row r="53" spans="1:7" x14ac:dyDescent="0.25">
      <c r="A53" s="81" t="str">
        <f t="shared" si="3"/>
        <v>LAS PALMAS</v>
      </c>
      <c r="B53" s="82">
        <f t="shared" si="4"/>
        <v>2158665</v>
      </c>
      <c r="C53" s="82">
        <f t="shared" si="5"/>
        <v>2145652</v>
      </c>
      <c r="D53" s="82">
        <f t="shared" si="6"/>
        <v>11</v>
      </c>
      <c r="E53" s="81" t="str">
        <f t="shared" si="2"/>
        <v>CEUTA</v>
      </c>
      <c r="F53" s="81">
        <f t="shared" si="7"/>
        <v>528996</v>
      </c>
      <c r="G53" s="81">
        <f t="shared" si="8"/>
        <v>494799</v>
      </c>
    </row>
    <row r="54" spans="1:7" x14ac:dyDescent="0.25">
      <c r="A54" s="81" t="str">
        <f t="shared" si="3"/>
        <v>MALAGA</v>
      </c>
      <c r="B54" s="82">
        <f t="shared" si="4"/>
        <v>45729</v>
      </c>
      <c r="C54" s="82">
        <f t="shared" si="5"/>
        <v>32460</v>
      </c>
      <c r="D54" s="82">
        <f t="shared" si="6"/>
        <v>22</v>
      </c>
      <c r="E54" s="81" t="str">
        <f t="shared" si="2"/>
        <v>AVILES</v>
      </c>
      <c r="F54" s="81">
        <f t="shared" si="7"/>
        <v>334123</v>
      </c>
      <c r="G54" s="81">
        <f t="shared" si="8"/>
        <v>404551</v>
      </c>
    </row>
    <row r="55" spans="1:7" x14ac:dyDescent="0.25">
      <c r="A55" s="81" t="str">
        <f t="shared" si="3"/>
        <v>MARIN Y RIA DE PONTEVEDRA</v>
      </c>
      <c r="B55" s="82">
        <f t="shared" si="4"/>
        <v>10</v>
      </c>
      <c r="C55" s="82">
        <f t="shared" si="5"/>
        <v>10</v>
      </c>
      <c r="D55" s="82">
        <f t="shared" si="6"/>
        <v>27</v>
      </c>
      <c r="E55" s="81" t="str">
        <f t="shared" si="2"/>
        <v>SANTANDER</v>
      </c>
      <c r="F55" s="81">
        <f t="shared" ref="F55:F65" si="9">LOOKUP(E55,$A$38:$A$65,$B$38:$B$65)</f>
        <v>216521</v>
      </c>
      <c r="G55" s="81">
        <f t="shared" si="8"/>
        <v>193079</v>
      </c>
    </row>
    <row r="56" spans="1:7" x14ac:dyDescent="0.25">
      <c r="A56" s="81" t="str">
        <f t="shared" si="3"/>
        <v>MELILLA</v>
      </c>
      <c r="B56" s="82">
        <f t="shared" si="4"/>
        <v>31451</v>
      </c>
      <c r="C56" s="82">
        <f t="shared" si="5"/>
        <v>35788</v>
      </c>
      <c r="D56" s="82">
        <f t="shared" si="6"/>
        <v>25</v>
      </c>
      <c r="E56" s="81" t="str">
        <f t="shared" si="2"/>
        <v>VILAGARCIA</v>
      </c>
      <c r="F56" s="81">
        <f t="shared" si="9"/>
        <v>188255</v>
      </c>
      <c r="G56" s="81">
        <f t="shared" si="8"/>
        <v>175181</v>
      </c>
    </row>
    <row r="57" spans="1:7" x14ac:dyDescent="0.25">
      <c r="A57" s="81" t="str">
        <f t="shared" si="3"/>
        <v>MOTRIL</v>
      </c>
      <c r="B57" s="82">
        <f t="shared" si="4"/>
        <v>780943</v>
      </c>
      <c r="C57" s="82">
        <f t="shared" si="5"/>
        <v>715418</v>
      </c>
      <c r="D57" s="82">
        <f t="shared" si="6"/>
        <v>13</v>
      </c>
      <c r="E57" s="81" t="str">
        <f t="shared" si="2"/>
        <v>SEVILLA</v>
      </c>
      <c r="F57" s="81">
        <f t="shared" si="9"/>
        <v>173901</v>
      </c>
      <c r="G57" s="81">
        <f t="shared" si="8"/>
        <v>226018</v>
      </c>
    </row>
    <row r="58" spans="1:7" x14ac:dyDescent="0.25">
      <c r="A58" s="81" t="str">
        <f t="shared" si="3"/>
        <v>PASAIA</v>
      </c>
      <c r="B58" s="82">
        <f t="shared" si="4"/>
        <v>0</v>
      </c>
      <c r="C58" s="82">
        <f t="shared" si="5"/>
        <v>0</v>
      </c>
      <c r="D58" s="82">
        <f t="shared" si="6"/>
        <v>28</v>
      </c>
      <c r="E58" s="81" t="str">
        <f t="shared" si="2"/>
        <v>ALICANTE</v>
      </c>
      <c r="F58" s="81">
        <f t="shared" si="9"/>
        <v>104440</v>
      </c>
      <c r="G58" s="81">
        <f t="shared" si="8"/>
        <v>92617</v>
      </c>
    </row>
    <row r="59" spans="1:7" x14ac:dyDescent="0.25">
      <c r="A59" s="81" t="str">
        <f t="shared" si="3"/>
        <v>SANTA CRUZ DE TENERIFE</v>
      </c>
      <c r="B59" s="82">
        <f t="shared" si="4"/>
        <v>4459775</v>
      </c>
      <c r="C59" s="82">
        <f t="shared" si="5"/>
        <v>4725461</v>
      </c>
      <c r="D59" s="82">
        <f t="shared" si="6"/>
        <v>7</v>
      </c>
      <c r="E59" s="81" t="str">
        <f t="shared" si="2"/>
        <v>MALAGA</v>
      </c>
      <c r="F59" s="81">
        <f t="shared" si="9"/>
        <v>45729</v>
      </c>
      <c r="G59" s="81">
        <f t="shared" si="8"/>
        <v>32460</v>
      </c>
    </row>
    <row r="60" spans="1:7" x14ac:dyDescent="0.25">
      <c r="A60" s="81" t="str">
        <f t="shared" si="3"/>
        <v>SANTANDER</v>
      </c>
      <c r="B60" s="82">
        <f t="shared" si="4"/>
        <v>216521</v>
      </c>
      <c r="C60" s="82">
        <f t="shared" si="5"/>
        <v>193079</v>
      </c>
      <c r="D60" s="82">
        <f t="shared" si="6"/>
        <v>18</v>
      </c>
      <c r="E60" s="81" t="str">
        <f t="shared" si="2"/>
        <v>BAHIA DE CADIZ</v>
      </c>
      <c r="F60" s="81">
        <f t="shared" si="9"/>
        <v>43097</v>
      </c>
      <c r="G60" s="81">
        <f t="shared" si="8"/>
        <v>38313</v>
      </c>
    </row>
    <row r="61" spans="1:7" x14ac:dyDescent="0.25">
      <c r="A61" s="81" t="str">
        <f t="shared" si="3"/>
        <v>SEVILLA</v>
      </c>
      <c r="B61" s="82">
        <f t="shared" si="4"/>
        <v>173901</v>
      </c>
      <c r="C61" s="82">
        <f t="shared" si="5"/>
        <v>226018</v>
      </c>
      <c r="D61" s="82">
        <f t="shared" si="6"/>
        <v>20</v>
      </c>
      <c r="E61" s="81" t="str">
        <f t="shared" si="2"/>
        <v>VIGO</v>
      </c>
      <c r="F61" s="81">
        <f t="shared" si="9"/>
        <v>36469</v>
      </c>
      <c r="G61" s="81">
        <f t="shared" si="8"/>
        <v>47317</v>
      </c>
    </row>
    <row r="62" spans="1:7" x14ac:dyDescent="0.25">
      <c r="A62" s="81" t="str">
        <f t="shared" si="3"/>
        <v>TARRAGONA</v>
      </c>
      <c r="B62" s="82">
        <f t="shared" si="4"/>
        <v>10509080</v>
      </c>
      <c r="C62" s="82">
        <f t="shared" si="5"/>
        <v>9388008</v>
      </c>
      <c r="D62" s="82">
        <f t="shared" si="6"/>
        <v>2</v>
      </c>
      <c r="E62" s="81" t="str">
        <f t="shared" si="2"/>
        <v>MELILLA</v>
      </c>
      <c r="F62" s="81">
        <f t="shared" si="9"/>
        <v>31451</v>
      </c>
      <c r="G62" s="81">
        <f t="shared" si="8"/>
        <v>35788</v>
      </c>
    </row>
    <row r="63" spans="1:7" x14ac:dyDescent="0.25">
      <c r="A63" s="81" t="str">
        <f t="shared" si="3"/>
        <v>VALENCIA</v>
      </c>
      <c r="B63" s="82">
        <f t="shared" si="4"/>
        <v>2615889</v>
      </c>
      <c r="C63" s="82">
        <f t="shared" si="5"/>
        <v>1757996</v>
      </c>
      <c r="D63" s="82">
        <f t="shared" si="6"/>
        <v>10</v>
      </c>
      <c r="E63" s="81" t="str">
        <f t="shared" si="2"/>
        <v>ALMERIA</v>
      </c>
      <c r="F63" s="81">
        <f t="shared" si="9"/>
        <v>3146</v>
      </c>
      <c r="G63" s="81">
        <f t="shared" si="8"/>
        <v>5051</v>
      </c>
    </row>
    <row r="64" spans="1:7" x14ac:dyDescent="0.25">
      <c r="A64" s="81" t="str">
        <f t="shared" si="3"/>
        <v>VIGO</v>
      </c>
      <c r="B64" s="82">
        <f t="shared" si="4"/>
        <v>36469</v>
      </c>
      <c r="C64" s="82">
        <f t="shared" si="5"/>
        <v>47317</v>
      </c>
      <c r="D64" s="82">
        <f t="shared" si="6"/>
        <v>24</v>
      </c>
      <c r="E64" s="81" t="str">
        <f t="shared" si="2"/>
        <v>MARIN Y RIA DE PONTEVEDRA</v>
      </c>
      <c r="F64" s="81">
        <f t="shared" si="9"/>
        <v>10</v>
      </c>
      <c r="G64" s="81">
        <f t="shared" si="8"/>
        <v>10</v>
      </c>
    </row>
    <row r="65" spans="1:7" x14ac:dyDescent="0.25">
      <c r="A65" s="81" t="str">
        <f t="shared" si="3"/>
        <v>VILAGARCIA</v>
      </c>
      <c r="B65" s="82">
        <f t="shared" si="4"/>
        <v>188255</v>
      </c>
      <c r="C65" s="82">
        <f t="shared" si="5"/>
        <v>175181</v>
      </c>
      <c r="D65" s="82">
        <f t="shared" si="6"/>
        <v>19</v>
      </c>
      <c r="E65" s="81" t="str">
        <f t="shared" si="2"/>
        <v>PASAIA</v>
      </c>
      <c r="F65" s="81">
        <f t="shared" si="9"/>
        <v>0</v>
      </c>
      <c r="G65" s="81">
        <f t="shared" si="8"/>
        <v>0</v>
      </c>
    </row>
    <row r="67" spans="1:7" x14ac:dyDescent="0.25">
      <c r="A67" s="83"/>
      <c r="B67" s="84"/>
      <c r="C67" s="84"/>
      <c r="D67" s="84"/>
      <c r="E67" s="84"/>
      <c r="F67" s="8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226815</v>
      </c>
      <c r="C7" s="19">
        <v>145970</v>
      </c>
      <c r="D7" s="19">
        <v>1955138</v>
      </c>
      <c r="E7" s="19">
        <v>1960375</v>
      </c>
      <c r="F7" s="10">
        <f>((E7*100)/D7)-100</f>
        <v>0.26785833020483096</v>
      </c>
      <c r="G7" s="1"/>
      <c r="H7" s="1"/>
      <c r="I7" s="1"/>
    </row>
    <row r="8" spans="1:12" x14ac:dyDescent="0.25">
      <c r="A8" s="11" t="s">
        <v>42</v>
      </c>
      <c r="B8" s="20">
        <v>183216</v>
      </c>
      <c r="C8" s="20">
        <v>96096</v>
      </c>
      <c r="D8" s="20">
        <v>897664</v>
      </c>
      <c r="E8" s="20">
        <v>930723</v>
      </c>
      <c r="F8" s="13">
        <f t="shared" ref="F8:F35" si="0">((E8*100)/D8)-100</f>
        <v>3.6827810851276155</v>
      </c>
      <c r="G8" s="1"/>
      <c r="H8" s="1"/>
      <c r="I8" s="1"/>
    </row>
    <row r="9" spans="1:12" x14ac:dyDescent="0.25">
      <c r="A9" s="8" t="s">
        <v>43</v>
      </c>
      <c r="B9" s="19">
        <v>515095</v>
      </c>
      <c r="C9" s="19">
        <v>451122</v>
      </c>
      <c r="D9" s="19">
        <v>2888152</v>
      </c>
      <c r="E9" s="19">
        <v>2865433</v>
      </c>
      <c r="F9" s="10">
        <f t="shared" si="0"/>
        <v>-0.78662757361800573</v>
      </c>
      <c r="G9" s="1"/>
      <c r="H9" s="1"/>
      <c r="I9" s="1"/>
    </row>
    <row r="10" spans="1:12" x14ac:dyDescent="0.25">
      <c r="A10" s="11" t="s">
        <v>44</v>
      </c>
      <c r="B10" s="20">
        <v>304652</v>
      </c>
      <c r="C10" s="20">
        <v>276583</v>
      </c>
      <c r="D10" s="20">
        <v>1937707</v>
      </c>
      <c r="E10" s="20">
        <v>1449038</v>
      </c>
      <c r="F10" s="13">
        <f t="shared" si="0"/>
        <v>-25.21893144835623</v>
      </c>
      <c r="G10" s="1"/>
      <c r="H10" s="1"/>
      <c r="I10" s="1"/>
    </row>
    <row r="11" spans="1:12" x14ac:dyDescent="0.25">
      <c r="A11" s="8" t="s">
        <v>45</v>
      </c>
      <c r="B11" s="19">
        <v>257986</v>
      </c>
      <c r="C11" s="19">
        <v>256406</v>
      </c>
      <c r="D11" s="19">
        <v>1303965</v>
      </c>
      <c r="E11" s="19">
        <v>1480304</v>
      </c>
      <c r="F11" s="10">
        <f t="shared" si="0"/>
        <v>13.523292419658503</v>
      </c>
      <c r="G11" s="1"/>
      <c r="H11" s="1"/>
      <c r="I11" s="1"/>
    </row>
    <row r="12" spans="1:12" x14ac:dyDescent="0.25">
      <c r="A12" s="11" t="s">
        <v>46</v>
      </c>
      <c r="B12" s="20">
        <v>143215</v>
      </c>
      <c r="C12" s="20">
        <v>463857</v>
      </c>
      <c r="D12" s="20">
        <v>1286628</v>
      </c>
      <c r="E12" s="20">
        <v>2334063</v>
      </c>
      <c r="F12" s="13">
        <f t="shared" si="0"/>
        <v>81.409311782426613</v>
      </c>
      <c r="G12" s="1"/>
      <c r="H12" s="1"/>
      <c r="I12" s="1"/>
    </row>
    <row r="13" spans="1:12" x14ac:dyDescent="0.25">
      <c r="A13" s="8" t="s">
        <v>47</v>
      </c>
      <c r="B13" s="19">
        <v>181910</v>
      </c>
      <c r="C13" s="19">
        <v>172189</v>
      </c>
      <c r="D13" s="19">
        <v>1143556</v>
      </c>
      <c r="E13" s="19">
        <v>1253663</v>
      </c>
      <c r="F13" s="10">
        <f t="shared" si="0"/>
        <v>9.6284746877284562</v>
      </c>
      <c r="G13" s="1"/>
      <c r="H13" s="1"/>
      <c r="I13" s="1"/>
    </row>
    <row r="14" spans="1:12" x14ac:dyDescent="0.25">
      <c r="A14" s="11" t="s">
        <v>48</v>
      </c>
      <c r="B14" s="20">
        <v>366392</v>
      </c>
      <c r="C14" s="20">
        <v>199408</v>
      </c>
      <c r="D14" s="20">
        <v>2079977</v>
      </c>
      <c r="E14" s="20">
        <v>1788438</v>
      </c>
      <c r="F14" s="13">
        <f t="shared" si="0"/>
        <v>-14.016453066548337</v>
      </c>
      <c r="G14" s="1"/>
      <c r="H14" s="1"/>
      <c r="I14" s="1"/>
    </row>
    <row r="15" spans="1:12" x14ac:dyDescent="0.25">
      <c r="A15" s="8" t="s">
        <v>49</v>
      </c>
      <c r="B15" s="19">
        <v>567273</v>
      </c>
      <c r="C15" s="19">
        <v>510379</v>
      </c>
      <c r="D15" s="19">
        <v>2624787</v>
      </c>
      <c r="E15" s="19">
        <v>2576243</v>
      </c>
      <c r="F15" s="10">
        <f t="shared" si="0"/>
        <v>-1.8494453073716102</v>
      </c>
      <c r="G15" s="1"/>
      <c r="H15" s="1"/>
      <c r="I15" s="1"/>
    </row>
    <row r="16" spans="1:12" x14ac:dyDescent="0.25">
      <c r="A16" s="11" t="s">
        <v>50</v>
      </c>
      <c r="B16" s="20">
        <v>347200</v>
      </c>
      <c r="C16" s="20">
        <v>416171</v>
      </c>
      <c r="D16" s="20">
        <v>2582970</v>
      </c>
      <c r="E16" s="20">
        <v>2313929</v>
      </c>
      <c r="F16" s="13">
        <f t="shared" si="0"/>
        <v>-10.415955276290475</v>
      </c>
      <c r="G16" s="1"/>
      <c r="H16" s="1"/>
      <c r="I16" s="1"/>
    </row>
    <row r="17" spans="1:9" x14ac:dyDescent="0.25">
      <c r="A17" s="8" t="s">
        <v>51</v>
      </c>
      <c r="B17" s="19">
        <v>324659</v>
      </c>
      <c r="C17" s="19">
        <v>393952</v>
      </c>
      <c r="D17" s="19">
        <v>1527346</v>
      </c>
      <c r="E17" s="19">
        <v>1976896</v>
      </c>
      <c r="F17" s="10">
        <f t="shared" si="0"/>
        <v>29.433409325719254</v>
      </c>
      <c r="G17" s="1"/>
      <c r="H17" s="1"/>
      <c r="I17" s="1"/>
    </row>
    <row r="18" spans="1:9" x14ac:dyDescent="0.25">
      <c r="A18" s="11" t="s">
        <v>52</v>
      </c>
      <c r="B18" s="20">
        <v>6196</v>
      </c>
      <c r="C18" s="20">
        <v>7307</v>
      </c>
      <c r="D18" s="20">
        <v>34082</v>
      </c>
      <c r="E18" s="20">
        <v>41292</v>
      </c>
      <c r="F18" s="13">
        <f t="shared" si="0"/>
        <v>21.154861803884742</v>
      </c>
      <c r="G18" s="1"/>
      <c r="H18" s="1"/>
      <c r="I18" s="1"/>
    </row>
    <row r="19" spans="1:9" x14ac:dyDescent="0.25">
      <c r="A19" s="8" t="s">
        <v>53</v>
      </c>
      <c r="B19" s="19">
        <v>741201</v>
      </c>
      <c r="C19" s="19">
        <v>683258</v>
      </c>
      <c r="D19" s="19">
        <v>4342648</v>
      </c>
      <c r="E19" s="19">
        <v>4183486</v>
      </c>
      <c r="F19" s="10">
        <f t="shared" si="0"/>
        <v>-3.6650909767496671</v>
      </c>
      <c r="G19" s="1"/>
      <c r="H19" s="1"/>
      <c r="I19" s="1"/>
    </row>
    <row r="20" spans="1:9" x14ac:dyDescent="0.25">
      <c r="A20" s="11" t="s">
        <v>54</v>
      </c>
      <c r="B20" s="20">
        <v>1172809</v>
      </c>
      <c r="C20" s="20">
        <v>1364520</v>
      </c>
      <c r="D20" s="20">
        <v>8779896</v>
      </c>
      <c r="E20" s="20">
        <v>8176061</v>
      </c>
      <c r="F20" s="13">
        <f t="shared" si="0"/>
        <v>-6.8774732639202085</v>
      </c>
      <c r="G20" s="1"/>
      <c r="H20" s="1"/>
      <c r="I20" s="1"/>
    </row>
    <row r="21" spans="1:9" x14ac:dyDescent="0.25">
      <c r="A21" s="8" t="s">
        <v>55</v>
      </c>
      <c r="B21" s="19">
        <v>532041</v>
      </c>
      <c r="C21" s="19">
        <v>314179</v>
      </c>
      <c r="D21" s="19">
        <v>3388173</v>
      </c>
      <c r="E21" s="19">
        <v>2858752</v>
      </c>
      <c r="F21" s="10">
        <f t="shared" si="0"/>
        <v>-15.625559851872964</v>
      </c>
      <c r="G21" s="1"/>
      <c r="H21" s="1"/>
      <c r="I21" s="1"/>
    </row>
    <row r="22" spans="1:9" x14ac:dyDescent="0.25">
      <c r="A22" s="11" t="s">
        <v>56</v>
      </c>
      <c r="B22" s="20">
        <v>127181</v>
      </c>
      <c r="C22" s="20">
        <v>134445</v>
      </c>
      <c r="D22" s="20">
        <v>826737</v>
      </c>
      <c r="E22" s="20">
        <v>824663</v>
      </c>
      <c r="F22" s="13">
        <f t="shared" si="0"/>
        <v>-0.25086575295408409</v>
      </c>
      <c r="G22" s="1"/>
      <c r="H22" s="1"/>
      <c r="I22" s="1"/>
    </row>
    <row r="23" spans="1:9" x14ac:dyDescent="0.25">
      <c r="A23" s="8" t="s">
        <v>57</v>
      </c>
      <c r="B23" s="19">
        <v>126548</v>
      </c>
      <c r="C23" s="19">
        <v>71364</v>
      </c>
      <c r="D23" s="19">
        <v>880700</v>
      </c>
      <c r="E23" s="19">
        <v>715632</v>
      </c>
      <c r="F23" s="10">
        <f t="shared" si="0"/>
        <v>-18.742818212785281</v>
      </c>
      <c r="G23" s="1"/>
      <c r="H23" s="1"/>
      <c r="I23" s="1"/>
    </row>
    <row r="24" spans="1:9" x14ac:dyDescent="0.25">
      <c r="A24" s="11" t="s">
        <v>58</v>
      </c>
      <c r="B24" s="20">
        <v>78260</v>
      </c>
      <c r="C24" s="20">
        <v>69455</v>
      </c>
      <c r="D24" s="20">
        <v>427257</v>
      </c>
      <c r="E24" s="20">
        <v>399580</v>
      </c>
      <c r="F24" s="13">
        <f t="shared" si="0"/>
        <v>-6.4778341841093265</v>
      </c>
      <c r="G24" s="1"/>
      <c r="H24" s="1"/>
      <c r="I24" s="1"/>
    </row>
    <row r="25" spans="1:9" x14ac:dyDescent="0.25">
      <c r="A25" s="8" t="s">
        <v>59</v>
      </c>
      <c r="B25" s="19">
        <v>7160</v>
      </c>
      <c r="C25" s="19">
        <v>7580</v>
      </c>
      <c r="D25" s="19">
        <v>26661</v>
      </c>
      <c r="E25" s="19">
        <v>26208</v>
      </c>
      <c r="F25" s="10">
        <f t="shared" si="0"/>
        <v>-1.6991110611004814</v>
      </c>
      <c r="G25" s="1"/>
      <c r="H25" s="1"/>
      <c r="I25" s="1"/>
    </row>
    <row r="26" spans="1:9" x14ac:dyDescent="0.25">
      <c r="A26" s="11" t="s">
        <v>60</v>
      </c>
      <c r="B26" s="20">
        <v>99433</v>
      </c>
      <c r="C26" s="20">
        <v>70269</v>
      </c>
      <c r="D26" s="20">
        <v>615018</v>
      </c>
      <c r="E26" s="20">
        <v>504699</v>
      </c>
      <c r="F26" s="13">
        <f t="shared" si="0"/>
        <v>-17.937523779791817</v>
      </c>
      <c r="G26" s="1"/>
      <c r="H26" s="1"/>
      <c r="I26" s="1"/>
    </row>
    <row r="27" spans="1:9" x14ac:dyDescent="0.25">
      <c r="A27" s="8" t="s">
        <v>61</v>
      </c>
      <c r="B27" s="19">
        <v>307551</v>
      </c>
      <c r="C27" s="19">
        <v>288011</v>
      </c>
      <c r="D27" s="19">
        <v>1733207</v>
      </c>
      <c r="E27" s="19">
        <v>1395371</v>
      </c>
      <c r="F27" s="10">
        <f t="shared" si="0"/>
        <v>-19.49195912548241</v>
      </c>
      <c r="G27" s="1"/>
      <c r="H27" s="1"/>
      <c r="I27" s="1"/>
    </row>
    <row r="28" spans="1:9" x14ac:dyDescent="0.25">
      <c r="A28" s="11" t="s">
        <v>62</v>
      </c>
      <c r="B28" s="20">
        <v>129609</v>
      </c>
      <c r="C28" s="20">
        <v>142568</v>
      </c>
      <c r="D28" s="20">
        <v>937205</v>
      </c>
      <c r="E28" s="20">
        <v>736619</v>
      </c>
      <c r="F28" s="13">
        <f t="shared" si="0"/>
        <v>-21.402574676831648</v>
      </c>
      <c r="G28" s="1"/>
      <c r="H28" s="1"/>
      <c r="I28" s="1"/>
    </row>
    <row r="29" spans="1:9" x14ac:dyDescent="0.25">
      <c r="A29" s="8" t="s">
        <v>63</v>
      </c>
      <c r="B29" s="19">
        <v>531295</v>
      </c>
      <c r="C29" s="19">
        <v>526820</v>
      </c>
      <c r="D29" s="19">
        <v>2228045</v>
      </c>
      <c r="E29" s="19">
        <v>2148620</v>
      </c>
      <c r="F29" s="10">
        <f t="shared" si="0"/>
        <v>-3.5647843737447005</v>
      </c>
      <c r="G29" s="1"/>
      <c r="H29" s="1"/>
      <c r="I29" s="1"/>
    </row>
    <row r="30" spans="1:9" x14ac:dyDescent="0.25">
      <c r="A30" s="11" t="s">
        <v>64</v>
      </c>
      <c r="B30" s="20">
        <v>199695</v>
      </c>
      <c r="C30" s="20">
        <v>140648</v>
      </c>
      <c r="D30" s="20">
        <v>1317192</v>
      </c>
      <c r="E30" s="20">
        <v>1090403</v>
      </c>
      <c r="F30" s="13">
        <f t="shared" si="0"/>
        <v>-17.217611403652612</v>
      </c>
      <c r="G30" s="1"/>
      <c r="H30" s="1"/>
      <c r="I30" s="1"/>
    </row>
    <row r="31" spans="1:9" x14ac:dyDescent="0.25">
      <c r="A31" s="8" t="s">
        <v>65</v>
      </c>
      <c r="B31" s="19">
        <v>899390</v>
      </c>
      <c r="C31" s="19">
        <v>1432276</v>
      </c>
      <c r="D31" s="19">
        <v>5519636</v>
      </c>
      <c r="E31" s="19">
        <v>6618760</v>
      </c>
      <c r="F31" s="10">
        <f t="shared" si="0"/>
        <v>19.912979768955779</v>
      </c>
      <c r="G31" s="1"/>
      <c r="H31" s="1"/>
      <c r="I31" s="1"/>
    </row>
    <row r="32" spans="1:9" x14ac:dyDescent="0.25">
      <c r="A32" s="11" t="s">
        <v>66</v>
      </c>
      <c r="B32" s="20">
        <v>590447</v>
      </c>
      <c r="C32" s="20">
        <v>522902</v>
      </c>
      <c r="D32" s="20">
        <v>3395677</v>
      </c>
      <c r="E32" s="20">
        <v>3528485</v>
      </c>
      <c r="F32" s="13">
        <f t="shared" si="0"/>
        <v>3.9110904835766149</v>
      </c>
      <c r="G32" s="1"/>
      <c r="H32" s="1"/>
      <c r="I32" s="1"/>
    </row>
    <row r="33" spans="1:9" x14ac:dyDescent="0.25">
      <c r="A33" s="8" t="s">
        <v>67</v>
      </c>
      <c r="B33" s="19">
        <v>65725</v>
      </c>
      <c r="C33" s="19">
        <v>60331</v>
      </c>
      <c r="D33" s="19">
        <v>358996</v>
      </c>
      <c r="E33" s="19">
        <v>324116</v>
      </c>
      <c r="F33" s="10">
        <f t="shared" si="0"/>
        <v>-9.7159856934339075</v>
      </c>
      <c r="G33" s="1"/>
      <c r="H33" s="1"/>
      <c r="I33" s="1"/>
    </row>
    <row r="34" spans="1:9" x14ac:dyDescent="0.25">
      <c r="A34" s="11" t="s">
        <v>68</v>
      </c>
      <c r="B34" s="20">
        <v>54632</v>
      </c>
      <c r="C34" s="20">
        <v>48891</v>
      </c>
      <c r="D34" s="20">
        <v>305589</v>
      </c>
      <c r="E34" s="20">
        <v>263229</v>
      </c>
      <c r="F34" s="13">
        <f t="shared" si="0"/>
        <v>-13.861755495125806</v>
      </c>
      <c r="G34" s="1"/>
      <c r="H34" s="1"/>
      <c r="I34" s="1"/>
    </row>
    <row r="35" spans="1:9" x14ac:dyDescent="0.25">
      <c r="A35" s="14" t="s">
        <v>69</v>
      </c>
      <c r="B35" s="15">
        <f>SUM(B7:B34)</f>
        <v>9087586</v>
      </c>
      <c r="C35" s="15">
        <f t="shared" ref="C35:E35" si="1">SUM(C7:C34)</f>
        <v>9266957</v>
      </c>
      <c r="D35" s="15">
        <f t="shared" si="1"/>
        <v>55344609</v>
      </c>
      <c r="E35" s="15">
        <f t="shared" si="1"/>
        <v>54765081</v>
      </c>
      <c r="F35" s="16">
        <f t="shared" si="0"/>
        <v>-1.0471263786505318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1960375</v>
      </c>
      <c r="C38" s="41">
        <f>D7</f>
        <v>1955138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8176061</v>
      </c>
      <c r="G38" s="42">
        <f>LOOKUP(E38,$A$38:$A$65,$C$38:$C$65)</f>
        <v>8779896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930723</v>
      </c>
      <c r="C39" s="41">
        <f t="shared" ref="C39:C65" si="5">D8</f>
        <v>897664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6618760</v>
      </c>
      <c r="G39" s="42">
        <f t="shared" ref="G39:G65" si="8">LOOKUP(E39,$A$38:$A$65,$C$38:$C$65)</f>
        <v>5519636</v>
      </c>
    </row>
    <row r="40" spans="1:9" x14ac:dyDescent="0.25">
      <c r="A40" s="42" t="str">
        <f t="shared" si="3"/>
        <v>ALMERIA</v>
      </c>
      <c r="B40" s="41">
        <f t="shared" si="4"/>
        <v>2865433</v>
      </c>
      <c r="C40" s="41">
        <f t="shared" si="5"/>
        <v>2888152</v>
      </c>
      <c r="D40" s="41">
        <f t="shared" si="6"/>
        <v>5</v>
      </c>
      <c r="E40" s="42" t="str">
        <f t="shared" si="2"/>
        <v>FERROL-SAN CIBRAO</v>
      </c>
      <c r="F40" s="42">
        <f t="shared" si="7"/>
        <v>4183486</v>
      </c>
      <c r="G40" s="42">
        <f t="shared" si="8"/>
        <v>4342648</v>
      </c>
    </row>
    <row r="41" spans="1:9" x14ac:dyDescent="0.25">
      <c r="A41" s="42" t="str">
        <f t="shared" si="3"/>
        <v>AVILES</v>
      </c>
      <c r="B41" s="41">
        <f t="shared" si="4"/>
        <v>1449038</v>
      </c>
      <c r="C41" s="41">
        <f t="shared" si="5"/>
        <v>1937707</v>
      </c>
      <c r="D41" s="41">
        <f t="shared" si="6"/>
        <v>15</v>
      </c>
      <c r="E41" s="42" t="str">
        <f t="shared" si="2"/>
        <v>VALENCIA</v>
      </c>
      <c r="F41" s="42">
        <f t="shared" si="7"/>
        <v>3528485</v>
      </c>
      <c r="G41" s="42">
        <f t="shared" si="8"/>
        <v>3395677</v>
      </c>
    </row>
    <row r="42" spans="1:9" x14ac:dyDescent="0.25">
      <c r="A42" s="42" t="str">
        <f t="shared" si="3"/>
        <v>BAHIA DE ALGECIRAS</v>
      </c>
      <c r="B42" s="41">
        <f t="shared" si="4"/>
        <v>1480304</v>
      </c>
      <c r="C42" s="41">
        <f t="shared" si="5"/>
        <v>1303965</v>
      </c>
      <c r="D42" s="41">
        <f t="shared" si="6"/>
        <v>14</v>
      </c>
      <c r="E42" s="42" t="str">
        <f t="shared" si="2"/>
        <v>ALMERIA</v>
      </c>
      <c r="F42" s="42">
        <f t="shared" si="7"/>
        <v>2865433</v>
      </c>
      <c r="G42" s="42">
        <f t="shared" si="8"/>
        <v>2888152</v>
      </c>
    </row>
    <row r="43" spans="1:9" x14ac:dyDescent="0.25">
      <c r="A43" s="42" t="str">
        <f t="shared" si="3"/>
        <v>BAHIA DE CADIZ</v>
      </c>
      <c r="B43" s="41">
        <f t="shared" si="4"/>
        <v>2334063</v>
      </c>
      <c r="C43" s="41">
        <f t="shared" si="5"/>
        <v>1286628</v>
      </c>
      <c r="D43" s="41">
        <f t="shared" si="6"/>
        <v>8</v>
      </c>
      <c r="E43" s="42" t="str">
        <f t="shared" si="2"/>
        <v>HUELVA</v>
      </c>
      <c r="F43" s="42">
        <f t="shared" si="7"/>
        <v>2858752</v>
      </c>
      <c r="G43" s="42">
        <f t="shared" si="8"/>
        <v>3388173</v>
      </c>
    </row>
    <row r="44" spans="1:9" x14ac:dyDescent="0.25">
      <c r="A44" s="42" t="str">
        <f t="shared" si="3"/>
        <v>BALEARES</v>
      </c>
      <c r="B44" s="41">
        <f t="shared" si="4"/>
        <v>1253663</v>
      </c>
      <c r="C44" s="41">
        <f t="shared" si="5"/>
        <v>1143556</v>
      </c>
      <c r="D44" s="41">
        <f t="shared" si="6"/>
        <v>17</v>
      </c>
      <c r="E44" s="42" t="str">
        <f t="shared" si="2"/>
        <v>BILBAO</v>
      </c>
      <c r="F44" s="42">
        <f t="shared" si="7"/>
        <v>2576243</v>
      </c>
      <c r="G44" s="42">
        <f t="shared" si="8"/>
        <v>2624787</v>
      </c>
    </row>
    <row r="45" spans="1:9" x14ac:dyDescent="0.25">
      <c r="A45" s="42" t="str">
        <f t="shared" si="3"/>
        <v>BARCELONA</v>
      </c>
      <c r="B45" s="41">
        <f t="shared" si="4"/>
        <v>1788438</v>
      </c>
      <c r="C45" s="41">
        <f t="shared" si="5"/>
        <v>2079977</v>
      </c>
      <c r="D45" s="41">
        <f t="shared" si="6"/>
        <v>13</v>
      </c>
      <c r="E45" s="42" t="str">
        <f t="shared" si="2"/>
        <v>BAHIA DE CADIZ</v>
      </c>
      <c r="F45" s="42">
        <f t="shared" si="7"/>
        <v>2334063</v>
      </c>
      <c r="G45" s="42">
        <f t="shared" si="8"/>
        <v>1286628</v>
      </c>
    </row>
    <row r="46" spans="1:9" x14ac:dyDescent="0.25">
      <c r="A46" s="42" t="str">
        <f t="shared" si="3"/>
        <v>BILBAO</v>
      </c>
      <c r="B46" s="41">
        <f t="shared" si="4"/>
        <v>2576243</v>
      </c>
      <c r="C46" s="41">
        <f t="shared" si="5"/>
        <v>2624787</v>
      </c>
      <c r="D46" s="41">
        <f t="shared" si="6"/>
        <v>7</v>
      </c>
      <c r="E46" s="42" t="str">
        <f t="shared" si="2"/>
        <v>CARTAGENA</v>
      </c>
      <c r="F46" s="42">
        <f t="shared" si="7"/>
        <v>2313929</v>
      </c>
      <c r="G46" s="42">
        <f t="shared" si="8"/>
        <v>2582970</v>
      </c>
    </row>
    <row r="47" spans="1:9" x14ac:dyDescent="0.25">
      <c r="A47" s="42" t="str">
        <f t="shared" si="3"/>
        <v>CARTAGENA</v>
      </c>
      <c r="B47" s="41">
        <f t="shared" si="4"/>
        <v>2313929</v>
      </c>
      <c r="C47" s="41">
        <f t="shared" si="5"/>
        <v>2582970</v>
      </c>
      <c r="D47" s="41">
        <f t="shared" si="6"/>
        <v>9</v>
      </c>
      <c r="E47" s="42" t="str">
        <f t="shared" si="2"/>
        <v>SANTANDER</v>
      </c>
      <c r="F47" s="42">
        <f t="shared" si="7"/>
        <v>2148620</v>
      </c>
      <c r="G47" s="42">
        <f t="shared" si="8"/>
        <v>2228045</v>
      </c>
    </row>
    <row r="48" spans="1:9" x14ac:dyDescent="0.25">
      <c r="A48" s="42" t="str">
        <f t="shared" si="3"/>
        <v>CASTELLON</v>
      </c>
      <c r="B48" s="41">
        <f t="shared" si="4"/>
        <v>1976896</v>
      </c>
      <c r="C48" s="41">
        <f t="shared" si="5"/>
        <v>1527346</v>
      </c>
      <c r="D48" s="41">
        <f t="shared" si="6"/>
        <v>11</v>
      </c>
      <c r="E48" s="42" t="str">
        <f t="shared" si="2"/>
        <v>CASTELLON</v>
      </c>
      <c r="F48" s="42">
        <f t="shared" si="7"/>
        <v>1976896</v>
      </c>
      <c r="G48" s="42">
        <f t="shared" si="8"/>
        <v>1527346</v>
      </c>
    </row>
    <row r="49" spans="1:7" x14ac:dyDescent="0.25">
      <c r="A49" s="42" t="str">
        <f t="shared" si="3"/>
        <v>CEUTA</v>
      </c>
      <c r="B49" s="41">
        <f t="shared" si="4"/>
        <v>41292</v>
      </c>
      <c r="C49" s="41">
        <f t="shared" si="5"/>
        <v>34082</v>
      </c>
      <c r="D49" s="41">
        <f t="shared" si="6"/>
        <v>27</v>
      </c>
      <c r="E49" s="42" t="str">
        <f t="shared" si="2"/>
        <v>A CORUÑA</v>
      </c>
      <c r="F49" s="42">
        <f t="shared" si="7"/>
        <v>1960375</v>
      </c>
      <c r="G49" s="42">
        <f t="shared" si="8"/>
        <v>1955138</v>
      </c>
    </row>
    <row r="50" spans="1:7" x14ac:dyDescent="0.25">
      <c r="A50" s="42" t="str">
        <f t="shared" si="3"/>
        <v>FERROL-SAN CIBRAO</v>
      </c>
      <c r="B50" s="41">
        <f t="shared" si="4"/>
        <v>4183486</v>
      </c>
      <c r="C50" s="41">
        <f t="shared" si="5"/>
        <v>4342648</v>
      </c>
      <c r="D50" s="41">
        <f t="shared" si="6"/>
        <v>3</v>
      </c>
      <c r="E50" s="42" t="str">
        <f t="shared" si="2"/>
        <v>BARCELONA</v>
      </c>
      <c r="F50" s="42">
        <f t="shared" si="7"/>
        <v>1788438</v>
      </c>
      <c r="G50" s="42">
        <f t="shared" si="8"/>
        <v>2079977</v>
      </c>
    </row>
    <row r="51" spans="1:7" x14ac:dyDescent="0.25">
      <c r="A51" s="42" t="str">
        <f t="shared" si="3"/>
        <v>GIJON</v>
      </c>
      <c r="B51" s="41">
        <f t="shared" si="4"/>
        <v>8176061</v>
      </c>
      <c r="C51" s="41">
        <f t="shared" si="5"/>
        <v>8779896</v>
      </c>
      <c r="D51" s="41">
        <f t="shared" si="6"/>
        <v>1</v>
      </c>
      <c r="E51" s="42" t="str">
        <f t="shared" si="2"/>
        <v>BAHIA DE ALGECIRAS</v>
      </c>
      <c r="F51" s="42">
        <f t="shared" si="7"/>
        <v>1480304</v>
      </c>
      <c r="G51" s="42">
        <f t="shared" si="8"/>
        <v>1303965</v>
      </c>
    </row>
    <row r="52" spans="1:7" x14ac:dyDescent="0.25">
      <c r="A52" s="42" t="str">
        <f t="shared" si="3"/>
        <v>HUELVA</v>
      </c>
      <c r="B52" s="41">
        <f t="shared" si="4"/>
        <v>2858752</v>
      </c>
      <c r="C52" s="41">
        <f t="shared" si="5"/>
        <v>3388173</v>
      </c>
      <c r="D52" s="41">
        <f t="shared" si="6"/>
        <v>6</v>
      </c>
      <c r="E52" s="42" t="str">
        <f t="shared" si="2"/>
        <v>AVILES</v>
      </c>
      <c r="F52" s="42">
        <f t="shared" si="7"/>
        <v>1449038</v>
      </c>
      <c r="G52" s="42">
        <f t="shared" si="8"/>
        <v>1937707</v>
      </c>
    </row>
    <row r="53" spans="1:7" x14ac:dyDescent="0.25">
      <c r="A53" s="42" t="str">
        <f t="shared" si="3"/>
        <v>LAS PALMAS</v>
      </c>
      <c r="B53" s="41">
        <f t="shared" si="4"/>
        <v>824663</v>
      </c>
      <c r="C53" s="41">
        <f t="shared" si="5"/>
        <v>826737</v>
      </c>
      <c r="D53" s="41">
        <f t="shared" si="6"/>
        <v>20</v>
      </c>
      <c r="E53" s="42" t="str">
        <f t="shared" si="2"/>
        <v>PASAIA</v>
      </c>
      <c r="F53" s="42">
        <f t="shared" si="7"/>
        <v>1395371</v>
      </c>
      <c r="G53" s="42">
        <f t="shared" si="8"/>
        <v>1733207</v>
      </c>
    </row>
    <row r="54" spans="1:7" x14ac:dyDescent="0.25">
      <c r="A54" s="42" t="str">
        <f t="shared" si="3"/>
        <v>MALAGA</v>
      </c>
      <c r="B54" s="41">
        <f t="shared" si="4"/>
        <v>715632</v>
      </c>
      <c r="C54" s="41">
        <f t="shared" si="5"/>
        <v>880700</v>
      </c>
      <c r="D54" s="41">
        <f t="shared" si="6"/>
        <v>22</v>
      </c>
      <c r="E54" s="42" t="str">
        <f t="shared" si="2"/>
        <v>BALEARES</v>
      </c>
      <c r="F54" s="42">
        <f t="shared" si="7"/>
        <v>1253663</v>
      </c>
      <c r="G54" s="42">
        <f t="shared" si="8"/>
        <v>1143556</v>
      </c>
    </row>
    <row r="55" spans="1:7" x14ac:dyDescent="0.25">
      <c r="A55" s="42" t="str">
        <f t="shared" si="3"/>
        <v>MARIN Y RIA DE PONTEVEDRA</v>
      </c>
      <c r="B55" s="41">
        <f t="shared" si="4"/>
        <v>399580</v>
      </c>
      <c r="C55" s="41">
        <f t="shared" si="5"/>
        <v>427257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1090403</v>
      </c>
      <c r="G55" s="42">
        <f t="shared" si="8"/>
        <v>1317192</v>
      </c>
    </row>
    <row r="56" spans="1:7" x14ac:dyDescent="0.25">
      <c r="A56" s="42" t="str">
        <f t="shared" si="3"/>
        <v>MELILLA</v>
      </c>
      <c r="B56" s="41">
        <f t="shared" si="4"/>
        <v>26208</v>
      </c>
      <c r="C56" s="41">
        <f t="shared" si="5"/>
        <v>26661</v>
      </c>
      <c r="D56" s="41">
        <f t="shared" si="6"/>
        <v>28</v>
      </c>
      <c r="E56" s="42" t="str">
        <f t="shared" si="2"/>
        <v>ALICANTE</v>
      </c>
      <c r="F56" s="42">
        <f t="shared" si="9"/>
        <v>930723</v>
      </c>
      <c r="G56" s="42">
        <f t="shared" si="8"/>
        <v>897664</v>
      </c>
    </row>
    <row r="57" spans="1:7" x14ac:dyDescent="0.25">
      <c r="A57" s="42" t="str">
        <f t="shared" si="3"/>
        <v>MOTRIL</v>
      </c>
      <c r="B57" s="41">
        <f t="shared" si="4"/>
        <v>504699</v>
      </c>
      <c r="C57" s="41">
        <f t="shared" si="5"/>
        <v>615018</v>
      </c>
      <c r="D57" s="41">
        <f t="shared" si="6"/>
        <v>23</v>
      </c>
      <c r="E57" s="42" t="str">
        <f t="shared" si="2"/>
        <v>LAS PALMAS</v>
      </c>
      <c r="F57" s="42">
        <f t="shared" si="9"/>
        <v>824663</v>
      </c>
      <c r="G57" s="42">
        <f t="shared" si="8"/>
        <v>826737</v>
      </c>
    </row>
    <row r="58" spans="1:7" x14ac:dyDescent="0.25">
      <c r="A58" s="42" t="str">
        <f t="shared" si="3"/>
        <v>PASAIA</v>
      </c>
      <c r="B58" s="41">
        <f t="shared" si="4"/>
        <v>1395371</v>
      </c>
      <c r="C58" s="41">
        <f t="shared" si="5"/>
        <v>1733207</v>
      </c>
      <c r="D58" s="41">
        <f t="shared" si="6"/>
        <v>16</v>
      </c>
      <c r="E58" s="42" t="str">
        <f t="shared" si="2"/>
        <v>SANTA CRUZ DE TENERIFE</v>
      </c>
      <c r="F58" s="42">
        <f t="shared" si="9"/>
        <v>736619</v>
      </c>
      <c r="G58" s="42">
        <f t="shared" si="8"/>
        <v>937205</v>
      </c>
    </row>
    <row r="59" spans="1:7" x14ac:dyDescent="0.25">
      <c r="A59" s="42" t="str">
        <f t="shared" si="3"/>
        <v>SANTA CRUZ DE TENERIFE</v>
      </c>
      <c r="B59" s="41">
        <f t="shared" si="4"/>
        <v>736619</v>
      </c>
      <c r="C59" s="41">
        <f t="shared" si="5"/>
        <v>937205</v>
      </c>
      <c r="D59" s="41">
        <f t="shared" si="6"/>
        <v>21</v>
      </c>
      <c r="E59" s="42" t="str">
        <f t="shared" si="2"/>
        <v>MALAGA</v>
      </c>
      <c r="F59" s="42">
        <f t="shared" si="9"/>
        <v>715632</v>
      </c>
      <c r="G59" s="42">
        <f t="shared" si="8"/>
        <v>880700</v>
      </c>
    </row>
    <row r="60" spans="1:7" x14ac:dyDescent="0.25">
      <c r="A60" s="42" t="str">
        <f t="shared" si="3"/>
        <v>SANTANDER</v>
      </c>
      <c r="B60" s="41">
        <f t="shared" si="4"/>
        <v>2148620</v>
      </c>
      <c r="C60" s="41">
        <f t="shared" si="5"/>
        <v>2228045</v>
      </c>
      <c r="D60" s="41">
        <f t="shared" si="6"/>
        <v>10</v>
      </c>
      <c r="E60" s="42" t="str">
        <f t="shared" si="2"/>
        <v>MOTRIL</v>
      </c>
      <c r="F60" s="42">
        <f t="shared" si="9"/>
        <v>504699</v>
      </c>
      <c r="G60" s="42">
        <f t="shared" si="8"/>
        <v>615018</v>
      </c>
    </row>
    <row r="61" spans="1:7" x14ac:dyDescent="0.25">
      <c r="A61" s="42" t="str">
        <f t="shared" si="3"/>
        <v>SEVILLA</v>
      </c>
      <c r="B61" s="41">
        <f t="shared" si="4"/>
        <v>1090403</v>
      </c>
      <c r="C61" s="41">
        <f t="shared" si="5"/>
        <v>1317192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399580</v>
      </c>
      <c r="G61" s="42">
        <f t="shared" si="8"/>
        <v>427257</v>
      </c>
    </row>
    <row r="62" spans="1:7" x14ac:dyDescent="0.25">
      <c r="A62" s="42" t="str">
        <f t="shared" si="3"/>
        <v>TARRAGONA</v>
      </c>
      <c r="B62" s="41">
        <f t="shared" si="4"/>
        <v>6618760</v>
      </c>
      <c r="C62" s="41">
        <f t="shared" si="5"/>
        <v>5519636</v>
      </c>
      <c r="D62" s="41">
        <f t="shared" si="6"/>
        <v>2</v>
      </c>
      <c r="E62" s="42" t="str">
        <f t="shared" si="2"/>
        <v>VIGO</v>
      </c>
      <c r="F62" s="42">
        <f t="shared" si="9"/>
        <v>324116</v>
      </c>
      <c r="G62" s="42">
        <f t="shared" si="8"/>
        <v>358996</v>
      </c>
    </row>
    <row r="63" spans="1:7" x14ac:dyDescent="0.25">
      <c r="A63" s="42" t="str">
        <f t="shared" si="3"/>
        <v>VALENCIA</v>
      </c>
      <c r="B63" s="41">
        <f t="shared" si="4"/>
        <v>3528485</v>
      </c>
      <c r="C63" s="41">
        <f t="shared" si="5"/>
        <v>3395677</v>
      </c>
      <c r="D63" s="41">
        <f t="shared" si="6"/>
        <v>4</v>
      </c>
      <c r="E63" s="42" t="str">
        <f t="shared" si="2"/>
        <v>VILAGARCIA</v>
      </c>
      <c r="F63" s="42">
        <f t="shared" si="9"/>
        <v>263229</v>
      </c>
      <c r="G63" s="42">
        <f t="shared" si="8"/>
        <v>305589</v>
      </c>
    </row>
    <row r="64" spans="1:7" x14ac:dyDescent="0.25">
      <c r="A64" s="42" t="str">
        <f t="shared" si="3"/>
        <v>VIGO</v>
      </c>
      <c r="B64" s="41">
        <f t="shared" si="4"/>
        <v>324116</v>
      </c>
      <c r="C64" s="41">
        <f t="shared" si="5"/>
        <v>358996</v>
      </c>
      <c r="D64" s="41">
        <f t="shared" si="6"/>
        <v>25</v>
      </c>
      <c r="E64" s="42" t="str">
        <f t="shared" si="2"/>
        <v>CEUTA</v>
      </c>
      <c r="F64" s="42">
        <f t="shared" si="9"/>
        <v>41292</v>
      </c>
      <c r="G64" s="42">
        <f t="shared" si="8"/>
        <v>34082</v>
      </c>
    </row>
    <row r="65" spans="1:7" x14ac:dyDescent="0.25">
      <c r="A65" s="42" t="str">
        <f t="shared" si="3"/>
        <v>VILAGARCIA</v>
      </c>
      <c r="B65" s="41">
        <f t="shared" si="4"/>
        <v>263229</v>
      </c>
      <c r="C65" s="41">
        <f t="shared" si="5"/>
        <v>305589</v>
      </c>
      <c r="D65" s="41">
        <f t="shared" si="6"/>
        <v>26</v>
      </c>
      <c r="E65" s="42" t="str">
        <f t="shared" si="2"/>
        <v>MELILLA</v>
      </c>
      <c r="F65" s="42">
        <f t="shared" si="9"/>
        <v>26208</v>
      </c>
      <c r="G65" s="42">
        <f t="shared" si="8"/>
        <v>26661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113220</v>
      </c>
      <c r="C7" s="21">
        <v>110092</v>
      </c>
      <c r="D7" s="21">
        <v>540049</v>
      </c>
      <c r="E7" s="21">
        <v>599596</v>
      </c>
      <c r="F7" s="10">
        <f>((E7*100)/D7)-100</f>
        <v>11.02622169469808</v>
      </c>
      <c r="G7" s="1"/>
      <c r="H7" s="1"/>
      <c r="I7" s="1"/>
    </row>
    <row r="8" spans="1:12" x14ac:dyDescent="0.25">
      <c r="A8" s="11" t="s">
        <v>42</v>
      </c>
      <c r="B8" s="22">
        <v>140021</v>
      </c>
      <c r="C8" s="22">
        <v>155853</v>
      </c>
      <c r="D8" s="22">
        <v>858459</v>
      </c>
      <c r="E8" s="22">
        <v>1004981</v>
      </c>
      <c r="F8" s="13">
        <f t="shared" ref="F8:F35" si="0">((E8*100)/D8)-100</f>
        <v>17.068025380361789</v>
      </c>
      <c r="G8" s="1"/>
      <c r="H8" s="1"/>
      <c r="I8" s="1"/>
    </row>
    <row r="9" spans="1:12" x14ac:dyDescent="0.25">
      <c r="A9" s="8" t="s">
        <v>43</v>
      </c>
      <c r="B9" s="21">
        <v>44399</v>
      </c>
      <c r="C9" s="21">
        <v>51761</v>
      </c>
      <c r="D9" s="21">
        <v>287310</v>
      </c>
      <c r="E9" s="21">
        <v>319858</v>
      </c>
      <c r="F9" s="10">
        <f t="shared" si="0"/>
        <v>11.328530159061643</v>
      </c>
      <c r="G9" s="1"/>
      <c r="H9" s="1"/>
      <c r="I9" s="1"/>
    </row>
    <row r="10" spans="1:12" x14ac:dyDescent="0.25">
      <c r="A10" s="11" t="s">
        <v>44</v>
      </c>
      <c r="B10" s="22">
        <v>150766</v>
      </c>
      <c r="C10" s="22">
        <v>169838</v>
      </c>
      <c r="D10" s="22">
        <v>785576</v>
      </c>
      <c r="E10" s="22">
        <v>804737</v>
      </c>
      <c r="F10" s="13">
        <f t="shared" si="0"/>
        <v>2.439102009226346</v>
      </c>
      <c r="G10" s="1"/>
      <c r="H10" s="1"/>
      <c r="I10" s="1"/>
    </row>
    <row r="11" spans="1:12" x14ac:dyDescent="0.25">
      <c r="A11" s="8" t="s">
        <v>45</v>
      </c>
      <c r="B11" s="21">
        <v>3288598</v>
      </c>
      <c r="C11" s="21">
        <v>3584436</v>
      </c>
      <c r="D11" s="21">
        <v>20380234</v>
      </c>
      <c r="E11" s="21">
        <v>22880680</v>
      </c>
      <c r="F11" s="10">
        <f t="shared" si="0"/>
        <v>12.268975910678947</v>
      </c>
      <c r="G11" s="1"/>
      <c r="H11" s="1"/>
      <c r="I11" s="1"/>
    </row>
    <row r="12" spans="1:12" x14ac:dyDescent="0.25">
      <c r="A12" s="11" t="s">
        <v>46</v>
      </c>
      <c r="B12" s="22">
        <v>241311</v>
      </c>
      <c r="C12" s="22">
        <v>251289</v>
      </c>
      <c r="D12" s="22">
        <v>1503202</v>
      </c>
      <c r="E12" s="22">
        <v>1287131</v>
      </c>
      <c r="F12" s="13">
        <f t="shared" si="0"/>
        <v>-14.374049528938897</v>
      </c>
      <c r="G12" s="1"/>
      <c r="H12" s="1"/>
      <c r="I12" s="1"/>
    </row>
    <row r="13" spans="1:12" x14ac:dyDescent="0.25">
      <c r="A13" s="8" t="s">
        <v>47</v>
      </c>
      <c r="B13" s="21">
        <v>1006623</v>
      </c>
      <c r="C13" s="21">
        <v>947945</v>
      </c>
      <c r="D13" s="21">
        <v>4956494</v>
      </c>
      <c r="E13" s="21">
        <v>5126633</v>
      </c>
      <c r="F13" s="10">
        <f t="shared" si="0"/>
        <v>3.4326481581537251</v>
      </c>
      <c r="G13" s="1"/>
      <c r="H13" s="1"/>
      <c r="I13" s="1"/>
    </row>
    <row r="14" spans="1:12" x14ac:dyDescent="0.25">
      <c r="A14" s="11" t="s">
        <v>48</v>
      </c>
      <c r="B14" s="22">
        <v>2876579</v>
      </c>
      <c r="C14" s="22">
        <v>2993772</v>
      </c>
      <c r="D14" s="22">
        <v>15475213</v>
      </c>
      <c r="E14" s="22">
        <v>17489380</v>
      </c>
      <c r="F14" s="13">
        <f t="shared" si="0"/>
        <v>13.015439593626269</v>
      </c>
      <c r="G14" s="1"/>
      <c r="H14" s="1"/>
      <c r="I14" s="1"/>
    </row>
    <row r="15" spans="1:12" x14ac:dyDescent="0.25">
      <c r="A15" s="8" t="s">
        <v>49</v>
      </c>
      <c r="B15" s="21">
        <v>817285</v>
      </c>
      <c r="C15" s="21">
        <v>799479</v>
      </c>
      <c r="D15" s="21">
        <v>4375935</v>
      </c>
      <c r="E15" s="21">
        <v>4667708</v>
      </c>
      <c r="F15" s="10">
        <f t="shared" si="0"/>
        <v>6.6676721660628004</v>
      </c>
      <c r="G15" s="1"/>
      <c r="H15" s="1"/>
      <c r="I15" s="1"/>
    </row>
    <row r="16" spans="1:12" x14ac:dyDescent="0.25">
      <c r="A16" s="11" t="s">
        <v>50</v>
      </c>
      <c r="B16" s="22">
        <v>93385</v>
      </c>
      <c r="C16" s="22">
        <v>120252</v>
      </c>
      <c r="D16" s="22">
        <v>489580</v>
      </c>
      <c r="E16" s="22">
        <v>496075</v>
      </c>
      <c r="F16" s="13">
        <f t="shared" si="0"/>
        <v>1.326647330364807</v>
      </c>
      <c r="G16" s="1"/>
      <c r="H16" s="1"/>
      <c r="I16" s="1"/>
    </row>
    <row r="17" spans="1:9" x14ac:dyDescent="0.25">
      <c r="A17" s="8" t="s">
        <v>51</v>
      </c>
      <c r="B17" s="21">
        <v>121674</v>
      </c>
      <c r="C17" s="21">
        <v>156927</v>
      </c>
      <c r="D17" s="21">
        <v>639192</v>
      </c>
      <c r="E17" s="21">
        <v>891423</v>
      </c>
      <c r="F17" s="10">
        <f t="shared" si="0"/>
        <v>39.460913152855483</v>
      </c>
      <c r="G17" s="1"/>
      <c r="H17" s="1"/>
      <c r="I17" s="1"/>
    </row>
    <row r="18" spans="1:9" x14ac:dyDescent="0.25">
      <c r="A18" s="11" t="s">
        <v>52</v>
      </c>
      <c r="B18" s="22">
        <v>70878</v>
      </c>
      <c r="C18" s="22">
        <v>80352</v>
      </c>
      <c r="D18" s="22">
        <v>422400</v>
      </c>
      <c r="E18" s="22">
        <v>472266</v>
      </c>
      <c r="F18" s="13">
        <f t="shared" si="0"/>
        <v>11.805397727272734</v>
      </c>
      <c r="G18" s="1"/>
      <c r="H18" s="1"/>
      <c r="I18" s="1"/>
    </row>
    <row r="19" spans="1:9" x14ac:dyDescent="0.25">
      <c r="A19" s="8" t="s">
        <v>53</v>
      </c>
      <c r="B19" s="21">
        <v>41027</v>
      </c>
      <c r="C19" s="21">
        <v>67795</v>
      </c>
      <c r="D19" s="21">
        <v>244996</v>
      </c>
      <c r="E19" s="21">
        <v>373198</v>
      </c>
      <c r="F19" s="10">
        <f t="shared" si="0"/>
        <v>52.32820127675555</v>
      </c>
      <c r="G19" s="1"/>
      <c r="H19" s="1"/>
      <c r="I19" s="1"/>
    </row>
    <row r="20" spans="1:9" x14ac:dyDescent="0.25">
      <c r="A20" s="11" t="s">
        <v>54</v>
      </c>
      <c r="B20" s="22">
        <v>54090</v>
      </c>
      <c r="C20" s="22">
        <v>80026</v>
      </c>
      <c r="D20" s="22">
        <v>294970</v>
      </c>
      <c r="E20" s="22">
        <v>414018</v>
      </c>
      <c r="F20" s="13">
        <f t="shared" si="0"/>
        <v>40.359358578838538</v>
      </c>
      <c r="G20" s="1"/>
      <c r="H20" s="1"/>
      <c r="I20" s="1"/>
    </row>
    <row r="21" spans="1:9" x14ac:dyDescent="0.25">
      <c r="A21" s="8" t="s">
        <v>55</v>
      </c>
      <c r="B21" s="21">
        <v>32665</v>
      </c>
      <c r="C21" s="21">
        <v>82321</v>
      </c>
      <c r="D21" s="21">
        <v>223155</v>
      </c>
      <c r="E21" s="21">
        <v>331697</v>
      </c>
      <c r="F21" s="10">
        <f t="shared" si="0"/>
        <v>48.639734713539923</v>
      </c>
      <c r="G21" s="1"/>
      <c r="H21" s="1"/>
      <c r="I21" s="1"/>
    </row>
    <row r="22" spans="1:9" x14ac:dyDescent="0.25">
      <c r="A22" s="11" t="s">
        <v>56</v>
      </c>
      <c r="B22" s="22">
        <v>1447142</v>
      </c>
      <c r="C22" s="22">
        <v>1479541</v>
      </c>
      <c r="D22" s="22">
        <v>8034007</v>
      </c>
      <c r="E22" s="22">
        <v>8328699</v>
      </c>
      <c r="F22" s="13">
        <f t="shared" si="0"/>
        <v>3.6680575458796625</v>
      </c>
      <c r="G22" s="1"/>
      <c r="H22" s="1"/>
      <c r="I22" s="1"/>
    </row>
    <row r="23" spans="1:9" x14ac:dyDescent="0.25">
      <c r="A23" s="8" t="s">
        <v>57</v>
      </c>
      <c r="B23" s="21">
        <v>295467</v>
      </c>
      <c r="C23" s="21">
        <v>427617</v>
      </c>
      <c r="D23" s="21">
        <v>1507666</v>
      </c>
      <c r="E23" s="21">
        <v>2167453</v>
      </c>
      <c r="F23" s="10">
        <f t="shared" si="0"/>
        <v>43.762146257858177</v>
      </c>
      <c r="G23" s="1"/>
      <c r="H23" s="1"/>
      <c r="I23" s="1"/>
    </row>
    <row r="24" spans="1:9" x14ac:dyDescent="0.25">
      <c r="A24" s="11" t="s">
        <v>58</v>
      </c>
      <c r="B24" s="22">
        <v>85364</v>
      </c>
      <c r="C24" s="22">
        <v>92487</v>
      </c>
      <c r="D24" s="22">
        <v>465358</v>
      </c>
      <c r="E24" s="22">
        <v>474978</v>
      </c>
      <c r="F24" s="13">
        <f t="shared" si="0"/>
        <v>2.0672256628230343</v>
      </c>
      <c r="G24" s="1"/>
      <c r="H24" s="1"/>
      <c r="I24" s="1"/>
    </row>
    <row r="25" spans="1:9" x14ac:dyDescent="0.25">
      <c r="A25" s="8" t="s">
        <v>59</v>
      </c>
      <c r="B25" s="21">
        <v>56605</v>
      </c>
      <c r="C25" s="21">
        <v>57412</v>
      </c>
      <c r="D25" s="21">
        <v>344386</v>
      </c>
      <c r="E25" s="21">
        <v>336031</v>
      </c>
      <c r="F25" s="10">
        <f t="shared" si="0"/>
        <v>-2.4260568083487755</v>
      </c>
      <c r="G25" s="1"/>
      <c r="H25" s="1"/>
      <c r="I25" s="1"/>
    </row>
    <row r="26" spans="1:9" x14ac:dyDescent="0.25">
      <c r="A26" s="11" t="s">
        <v>60</v>
      </c>
      <c r="B26" s="22">
        <v>23677</v>
      </c>
      <c r="C26" s="22">
        <v>23191</v>
      </c>
      <c r="D26" s="22">
        <v>129789</v>
      </c>
      <c r="E26" s="22">
        <v>106755</v>
      </c>
      <c r="F26" s="13">
        <f t="shared" si="0"/>
        <v>-17.747266717518428</v>
      </c>
      <c r="G26" s="1"/>
      <c r="H26" s="1"/>
      <c r="I26" s="1"/>
    </row>
    <row r="27" spans="1:9" x14ac:dyDescent="0.25">
      <c r="A27" s="8" t="s">
        <v>61</v>
      </c>
      <c r="B27" s="21">
        <v>216756</v>
      </c>
      <c r="C27" s="21">
        <v>268937</v>
      </c>
      <c r="D27" s="21">
        <v>1154799</v>
      </c>
      <c r="E27" s="21">
        <v>1221535</v>
      </c>
      <c r="F27" s="10">
        <f t="shared" si="0"/>
        <v>5.779014356610972</v>
      </c>
      <c r="G27" s="1"/>
      <c r="H27" s="1"/>
      <c r="I27" s="1"/>
    </row>
    <row r="28" spans="1:9" x14ac:dyDescent="0.25">
      <c r="A28" s="11" t="s">
        <v>62</v>
      </c>
      <c r="B28" s="22">
        <v>622012</v>
      </c>
      <c r="C28" s="22">
        <v>594801</v>
      </c>
      <c r="D28" s="22">
        <v>3615271</v>
      </c>
      <c r="E28" s="22">
        <v>3790725</v>
      </c>
      <c r="F28" s="13">
        <f t="shared" si="0"/>
        <v>4.8531354910876701</v>
      </c>
      <c r="G28" s="1"/>
      <c r="H28" s="1"/>
      <c r="I28" s="1"/>
    </row>
    <row r="29" spans="1:9" x14ac:dyDescent="0.25">
      <c r="A29" s="8" t="s">
        <v>63</v>
      </c>
      <c r="B29" s="21">
        <v>110394</v>
      </c>
      <c r="C29" s="21">
        <v>110776</v>
      </c>
      <c r="D29" s="21">
        <v>599524</v>
      </c>
      <c r="E29" s="21">
        <v>689711</v>
      </c>
      <c r="F29" s="10">
        <f t="shared" si="0"/>
        <v>15.043100860015613</v>
      </c>
      <c r="G29" s="1"/>
      <c r="H29" s="1"/>
      <c r="I29" s="1"/>
    </row>
    <row r="30" spans="1:9" x14ac:dyDescent="0.25">
      <c r="A30" s="11" t="s">
        <v>64</v>
      </c>
      <c r="B30" s="22">
        <v>178193</v>
      </c>
      <c r="C30" s="22">
        <v>208058</v>
      </c>
      <c r="D30" s="22">
        <v>1054406</v>
      </c>
      <c r="E30" s="22">
        <v>1108367</v>
      </c>
      <c r="F30" s="13">
        <f t="shared" si="0"/>
        <v>5.117668146804931</v>
      </c>
      <c r="G30" s="1"/>
      <c r="H30" s="1"/>
      <c r="I30" s="1"/>
    </row>
    <row r="31" spans="1:9" x14ac:dyDescent="0.25">
      <c r="A31" s="8" t="s">
        <v>65</v>
      </c>
      <c r="B31" s="21">
        <v>149244</v>
      </c>
      <c r="C31" s="21">
        <v>130365</v>
      </c>
      <c r="D31" s="21">
        <v>707183</v>
      </c>
      <c r="E31" s="21">
        <v>823622</v>
      </c>
      <c r="F31" s="10">
        <f t="shared" si="0"/>
        <v>16.465186521734822</v>
      </c>
      <c r="G31" s="1"/>
      <c r="H31" s="1"/>
      <c r="I31" s="1"/>
    </row>
    <row r="32" spans="1:9" x14ac:dyDescent="0.25">
      <c r="A32" s="11" t="s">
        <v>66</v>
      </c>
      <c r="B32" s="22">
        <v>3193654</v>
      </c>
      <c r="C32" s="22">
        <v>3477744</v>
      </c>
      <c r="D32" s="22">
        <v>17801170</v>
      </c>
      <c r="E32" s="22">
        <v>20086668</v>
      </c>
      <c r="F32" s="13">
        <f t="shared" si="0"/>
        <v>12.83903249056101</v>
      </c>
      <c r="G32" s="1"/>
      <c r="H32" s="1"/>
      <c r="I32" s="1"/>
    </row>
    <row r="33" spans="1:9" x14ac:dyDescent="0.25">
      <c r="A33" s="8" t="s">
        <v>67</v>
      </c>
      <c r="B33" s="21">
        <v>320921</v>
      </c>
      <c r="C33" s="21">
        <v>442189</v>
      </c>
      <c r="D33" s="21">
        <v>1878006</v>
      </c>
      <c r="E33" s="21">
        <v>2214178</v>
      </c>
      <c r="F33" s="10">
        <f t="shared" si="0"/>
        <v>17.900475291346254</v>
      </c>
      <c r="G33" s="1"/>
      <c r="H33" s="1"/>
      <c r="I33" s="1"/>
    </row>
    <row r="34" spans="1:9" x14ac:dyDescent="0.25">
      <c r="A34" s="11" t="s">
        <v>68</v>
      </c>
      <c r="B34" s="22">
        <v>8980</v>
      </c>
      <c r="C34" s="22">
        <v>15516</v>
      </c>
      <c r="D34" s="22">
        <v>104425</v>
      </c>
      <c r="E34" s="22">
        <v>105928</v>
      </c>
      <c r="F34" s="13">
        <f t="shared" si="0"/>
        <v>1.4393105099353534</v>
      </c>
      <c r="G34" s="1"/>
      <c r="H34" s="1"/>
      <c r="I34" s="1"/>
    </row>
    <row r="35" spans="1:9" x14ac:dyDescent="0.25">
      <c r="A35" s="14" t="s">
        <v>69</v>
      </c>
      <c r="B35" s="15">
        <f>SUM(B7:B34)</f>
        <v>15800930</v>
      </c>
      <c r="C35" s="15">
        <f t="shared" ref="C35:E35" si="1">SUM(C7:C34)</f>
        <v>16980772</v>
      </c>
      <c r="D35" s="15">
        <f t="shared" si="1"/>
        <v>88872755</v>
      </c>
      <c r="E35" s="15">
        <f t="shared" si="1"/>
        <v>98614031</v>
      </c>
      <c r="F35" s="16">
        <f t="shared" si="0"/>
        <v>10.960924976388995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599596</v>
      </c>
      <c r="C38" s="41">
        <f>D7</f>
        <v>540049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22880680</v>
      </c>
      <c r="G38" s="42">
        <f>LOOKUP(E38,$A$38:$A$65,$C$38:$C$65)</f>
        <v>20380234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1004981</v>
      </c>
      <c r="C39" s="41">
        <f t="shared" ref="C39:C65" si="5">D8</f>
        <v>858459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20086668</v>
      </c>
      <c r="G39" s="42">
        <f t="shared" ref="G39:G65" si="8">LOOKUP(E39,$A$38:$A$65,$C$38:$C$65)</f>
        <v>17801170</v>
      </c>
    </row>
    <row r="40" spans="1:9" x14ac:dyDescent="0.25">
      <c r="A40" s="42" t="str">
        <f t="shared" si="3"/>
        <v>ALMERIA</v>
      </c>
      <c r="B40" s="41">
        <f t="shared" si="4"/>
        <v>319858</v>
      </c>
      <c r="C40" s="41">
        <f t="shared" si="5"/>
        <v>287310</v>
      </c>
      <c r="D40" s="41">
        <f t="shared" si="6"/>
        <v>26</v>
      </c>
      <c r="E40" s="42" t="str">
        <f t="shared" si="2"/>
        <v>BARCELONA</v>
      </c>
      <c r="F40" s="42">
        <f t="shared" si="7"/>
        <v>17489380</v>
      </c>
      <c r="G40" s="42">
        <f t="shared" si="8"/>
        <v>15475213</v>
      </c>
    </row>
    <row r="41" spans="1:9" x14ac:dyDescent="0.25">
      <c r="A41" s="42" t="str">
        <f t="shared" si="3"/>
        <v>AVILES</v>
      </c>
      <c r="B41" s="41">
        <f t="shared" si="4"/>
        <v>804737</v>
      </c>
      <c r="C41" s="41">
        <f t="shared" si="5"/>
        <v>785576</v>
      </c>
      <c r="D41" s="41">
        <f t="shared" si="6"/>
        <v>16</v>
      </c>
      <c r="E41" s="42" t="str">
        <f t="shared" si="2"/>
        <v>LAS PALMAS</v>
      </c>
      <c r="F41" s="42">
        <f t="shared" si="7"/>
        <v>8328699</v>
      </c>
      <c r="G41" s="42">
        <f t="shared" si="8"/>
        <v>8034007</v>
      </c>
    </row>
    <row r="42" spans="1:9" x14ac:dyDescent="0.25">
      <c r="A42" s="42" t="str">
        <f t="shared" si="3"/>
        <v>BAHIA DE ALGECIRAS</v>
      </c>
      <c r="B42" s="41">
        <f t="shared" si="4"/>
        <v>22880680</v>
      </c>
      <c r="C42" s="41">
        <f t="shared" si="5"/>
        <v>20380234</v>
      </c>
      <c r="D42" s="41">
        <f t="shared" si="6"/>
        <v>1</v>
      </c>
      <c r="E42" s="42" t="str">
        <f t="shared" si="2"/>
        <v>BALEARES</v>
      </c>
      <c r="F42" s="42">
        <f t="shared" si="7"/>
        <v>5126633</v>
      </c>
      <c r="G42" s="42">
        <f t="shared" si="8"/>
        <v>4956494</v>
      </c>
    </row>
    <row r="43" spans="1:9" x14ac:dyDescent="0.25">
      <c r="A43" s="42" t="str">
        <f t="shared" si="3"/>
        <v>BAHIA DE CADIZ</v>
      </c>
      <c r="B43" s="41">
        <f t="shared" si="4"/>
        <v>1287131</v>
      </c>
      <c r="C43" s="41">
        <f t="shared" si="5"/>
        <v>1503202</v>
      </c>
      <c r="D43" s="41">
        <f t="shared" si="6"/>
        <v>10</v>
      </c>
      <c r="E43" s="42" t="str">
        <f t="shared" si="2"/>
        <v>BILBAO</v>
      </c>
      <c r="F43" s="42">
        <f t="shared" si="7"/>
        <v>4667708</v>
      </c>
      <c r="G43" s="42">
        <f t="shared" si="8"/>
        <v>4375935</v>
      </c>
    </row>
    <row r="44" spans="1:9" x14ac:dyDescent="0.25">
      <c r="A44" s="42" t="str">
        <f t="shared" si="3"/>
        <v>BALEARES</v>
      </c>
      <c r="B44" s="41">
        <f t="shared" si="4"/>
        <v>5126633</v>
      </c>
      <c r="C44" s="41">
        <f t="shared" si="5"/>
        <v>4956494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3790725</v>
      </c>
      <c r="G44" s="42">
        <f t="shared" si="8"/>
        <v>3615271</v>
      </c>
    </row>
    <row r="45" spans="1:9" x14ac:dyDescent="0.25">
      <c r="A45" s="42" t="str">
        <f t="shared" si="3"/>
        <v>BARCELONA</v>
      </c>
      <c r="B45" s="41">
        <f t="shared" si="4"/>
        <v>17489380</v>
      </c>
      <c r="C45" s="41">
        <f t="shared" si="5"/>
        <v>15475213</v>
      </c>
      <c r="D45" s="41">
        <f t="shared" si="6"/>
        <v>3</v>
      </c>
      <c r="E45" s="42" t="str">
        <f t="shared" si="2"/>
        <v>VIGO</v>
      </c>
      <c r="F45" s="42">
        <f t="shared" si="7"/>
        <v>2214178</v>
      </c>
      <c r="G45" s="42">
        <f t="shared" si="8"/>
        <v>1878006</v>
      </c>
    </row>
    <row r="46" spans="1:9" x14ac:dyDescent="0.25">
      <c r="A46" s="42" t="str">
        <f t="shared" si="3"/>
        <v>BILBAO</v>
      </c>
      <c r="B46" s="41">
        <f t="shared" si="4"/>
        <v>4667708</v>
      </c>
      <c r="C46" s="41">
        <f t="shared" si="5"/>
        <v>4375935</v>
      </c>
      <c r="D46" s="41">
        <f t="shared" si="6"/>
        <v>6</v>
      </c>
      <c r="E46" s="42" t="str">
        <f t="shared" si="2"/>
        <v>MALAGA</v>
      </c>
      <c r="F46" s="42">
        <f t="shared" si="7"/>
        <v>2167453</v>
      </c>
      <c r="G46" s="42">
        <f t="shared" si="8"/>
        <v>1507666</v>
      </c>
    </row>
    <row r="47" spans="1:9" x14ac:dyDescent="0.25">
      <c r="A47" s="42" t="str">
        <f t="shared" si="3"/>
        <v>CARTAGENA</v>
      </c>
      <c r="B47" s="41">
        <f t="shared" si="4"/>
        <v>496075</v>
      </c>
      <c r="C47" s="41">
        <f t="shared" si="5"/>
        <v>489580</v>
      </c>
      <c r="D47" s="41">
        <f t="shared" si="6"/>
        <v>19</v>
      </c>
      <c r="E47" s="42" t="str">
        <f t="shared" si="2"/>
        <v>BAHIA DE CADIZ</v>
      </c>
      <c r="F47" s="42">
        <f t="shared" si="7"/>
        <v>1287131</v>
      </c>
      <c r="G47" s="42">
        <f t="shared" si="8"/>
        <v>1503202</v>
      </c>
    </row>
    <row r="48" spans="1:9" x14ac:dyDescent="0.25">
      <c r="A48" s="42" t="str">
        <f t="shared" si="3"/>
        <v>CASTELLON</v>
      </c>
      <c r="B48" s="41">
        <f t="shared" si="4"/>
        <v>891423</v>
      </c>
      <c r="C48" s="41">
        <f t="shared" si="5"/>
        <v>639192</v>
      </c>
      <c r="D48" s="41">
        <f t="shared" si="6"/>
        <v>14</v>
      </c>
      <c r="E48" s="42" t="str">
        <f t="shared" si="2"/>
        <v>PASAIA</v>
      </c>
      <c r="F48" s="42">
        <f t="shared" si="7"/>
        <v>1221535</v>
      </c>
      <c r="G48" s="42">
        <f t="shared" si="8"/>
        <v>1154799</v>
      </c>
    </row>
    <row r="49" spans="1:7" x14ac:dyDescent="0.25">
      <c r="A49" s="42" t="str">
        <f t="shared" si="3"/>
        <v>CEUTA</v>
      </c>
      <c r="B49" s="41">
        <f t="shared" si="4"/>
        <v>472266</v>
      </c>
      <c r="C49" s="41">
        <f t="shared" si="5"/>
        <v>422400</v>
      </c>
      <c r="D49" s="41">
        <f t="shared" si="6"/>
        <v>21</v>
      </c>
      <c r="E49" s="42" t="str">
        <f t="shared" si="2"/>
        <v>SEVILLA</v>
      </c>
      <c r="F49" s="42">
        <f t="shared" si="7"/>
        <v>1108367</v>
      </c>
      <c r="G49" s="42">
        <f t="shared" si="8"/>
        <v>1054406</v>
      </c>
    </row>
    <row r="50" spans="1:7" x14ac:dyDescent="0.25">
      <c r="A50" s="42" t="str">
        <f t="shared" si="3"/>
        <v>FERROL-SAN CIBRAO</v>
      </c>
      <c r="B50" s="41">
        <f t="shared" si="4"/>
        <v>373198</v>
      </c>
      <c r="C50" s="41">
        <f t="shared" si="5"/>
        <v>244996</v>
      </c>
      <c r="D50" s="41">
        <f t="shared" si="6"/>
        <v>23</v>
      </c>
      <c r="E50" s="42" t="str">
        <f t="shared" si="2"/>
        <v>ALICANTE</v>
      </c>
      <c r="F50" s="42">
        <f t="shared" si="7"/>
        <v>1004981</v>
      </c>
      <c r="G50" s="42">
        <f t="shared" si="8"/>
        <v>858459</v>
      </c>
    </row>
    <row r="51" spans="1:7" x14ac:dyDescent="0.25">
      <c r="A51" s="42" t="str">
        <f t="shared" si="3"/>
        <v>GIJON</v>
      </c>
      <c r="B51" s="41">
        <f t="shared" si="4"/>
        <v>414018</v>
      </c>
      <c r="C51" s="41">
        <f t="shared" si="5"/>
        <v>294970</v>
      </c>
      <c r="D51" s="41">
        <f t="shared" si="6"/>
        <v>22</v>
      </c>
      <c r="E51" s="42" t="str">
        <f t="shared" si="2"/>
        <v>CASTELLON</v>
      </c>
      <c r="F51" s="42">
        <f t="shared" si="7"/>
        <v>891423</v>
      </c>
      <c r="G51" s="42">
        <f t="shared" si="8"/>
        <v>639192</v>
      </c>
    </row>
    <row r="52" spans="1:7" x14ac:dyDescent="0.25">
      <c r="A52" s="42" t="str">
        <f t="shared" si="3"/>
        <v>HUELVA</v>
      </c>
      <c r="B52" s="41">
        <f t="shared" si="4"/>
        <v>331697</v>
      </c>
      <c r="C52" s="41">
        <f t="shared" si="5"/>
        <v>223155</v>
      </c>
      <c r="D52" s="41">
        <f t="shared" si="6"/>
        <v>25</v>
      </c>
      <c r="E52" s="42" t="str">
        <f t="shared" si="2"/>
        <v>TARRAGONA</v>
      </c>
      <c r="F52" s="42">
        <f t="shared" si="7"/>
        <v>823622</v>
      </c>
      <c r="G52" s="42">
        <f t="shared" si="8"/>
        <v>707183</v>
      </c>
    </row>
    <row r="53" spans="1:7" x14ac:dyDescent="0.25">
      <c r="A53" s="42" t="str">
        <f t="shared" si="3"/>
        <v>LAS PALMAS</v>
      </c>
      <c r="B53" s="41">
        <f t="shared" si="4"/>
        <v>8328699</v>
      </c>
      <c r="C53" s="41">
        <f t="shared" si="5"/>
        <v>8034007</v>
      </c>
      <c r="D53" s="41">
        <f t="shared" si="6"/>
        <v>4</v>
      </c>
      <c r="E53" s="42" t="str">
        <f t="shared" si="2"/>
        <v>AVILES</v>
      </c>
      <c r="F53" s="42">
        <f t="shared" si="7"/>
        <v>804737</v>
      </c>
      <c r="G53" s="42">
        <f t="shared" si="8"/>
        <v>785576</v>
      </c>
    </row>
    <row r="54" spans="1:7" x14ac:dyDescent="0.25">
      <c r="A54" s="42" t="str">
        <f t="shared" si="3"/>
        <v>MALAGA</v>
      </c>
      <c r="B54" s="41">
        <f t="shared" si="4"/>
        <v>2167453</v>
      </c>
      <c r="C54" s="41">
        <f t="shared" si="5"/>
        <v>1507666</v>
      </c>
      <c r="D54" s="41">
        <f t="shared" si="6"/>
        <v>9</v>
      </c>
      <c r="E54" s="42" t="str">
        <f t="shared" si="2"/>
        <v>SANTANDER</v>
      </c>
      <c r="F54" s="42">
        <f t="shared" si="7"/>
        <v>689711</v>
      </c>
      <c r="G54" s="42">
        <f t="shared" si="8"/>
        <v>599524</v>
      </c>
    </row>
    <row r="55" spans="1:7" x14ac:dyDescent="0.25">
      <c r="A55" s="42" t="str">
        <f t="shared" si="3"/>
        <v>MARIN Y RIA DE PONTEVEDRA</v>
      </c>
      <c r="B55" s="41">
        <f t="shared" si="4"/>
        <v>474978</v>
      </c>
      <c r="C55" s="41">
        <f t="shared" si="5"/>
        <v>465358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599596</v>
      </c>
      <c r="G55" s="42">
        <f t="shared" si="8"/>
        <v>540049</v>
      </c>
    </row>
    <row r="56" spans="1:7" x14ac:dyDescent="0.25">
      <c r="A56" s="42" t="str">
        <f t="shared" si="3"/>
        <v>MELILLA</v>
      </c>
      <c r="B56" s="41">
        <f t="shared" si="4"/>
        <v>336031</v>
      </c>
      <c r="C56" s="41">
        <f t="shared" si="5"/>
        <v>344386</v>
      </c>
      <c r="D56" s="41">
        <f t="shared" si="6"/>
        <v>24</v>
      </c>
      <c r="E56" s="42" t="str">
        <f t="shared" si="2"/>
        <v>CARTAGENA</v>
      </c>
      <c r="F56" s="42">
        <f t="shared" si="9"/>
        <v>496075</v>
      </c>
      <c r="G56" s="42">
        <f t="shared" si="8"/>
        <v>489580</v>
      </c>
    </row>
    <row r="57" spans="1:7" x14ac:dyDescent="0.25">
      <c r="A57" s="42" t="str">
        <f t="shared" si="3"/>
        <v>MOTRIL</v>
      </c>
      <c r="B57" s="41">
        <f t="shared" si="4"/>
        <v>106755</v>
      </c>
      <c r="C57" s="41">
        <f t="shared" si="5"/>
        <v>129789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474978</v>
      </c>
      <c r="G57" s="42">
        <f t="shared" si="8"/>
        <v>465358</v>
      </c>
    </row>
    <row r="58" spans="1:7" x14ac:dyDescent="0.25">
      <c r="A58" s="42" t="str">
        <f t="shared" si="3"/>
        <v>PASAIA</v>
      </c>
      <c r="B58" s="41">
        <f t="shared" si="4"/>
        <v>1221535</v>
      </c>
      <c r="C58" s="41">
        <f t="shared" si="5"/>
        <v>1154799</v>
      </c>
      <c r="D58" s="41">
        <f t="shared" si="6"/>
        <v>11</v>
      </c>
      <c r="E58" s="42" t="str">
        <f t="shared" si="2"/>
        <v>CEUTA</v>
      </c>
      <c r="F58" s="42">
        <f t="shared" si="9"/>
        <v>472266</v>
      </c>
      <c r="G58" s="42">
        <f t="shared" si="8"/>
        <v>422400</v>
      </c>
    </row>
    <row r="59" spans="1:7" x14ac:dyDescent="0.25">
      <c r="A59" s="42" t="str">
        <f t="shared" si="3"/>
        <v>SANTA CRUZ DE TENERIFE</v>
      </c>
      <c r="B59" s="41">
        <f t="shared" si="4"/>
        <v>3790725</v>
      </c>
      <c r="C59" s="41">
        <f t="shared" si="5"/>
        <v>3615271</v>
      </c>
      <c r="D59" s="41">
        <f t="shared" si="6"/>
        <v>7</v>
      </c>
      <c r="E59" s="42" t="str">
        <f t="shared" si="2"/>
        <v>GIJON</v>
      </c>
      <c r="F59" s="42">
        <f t="shared" si="9"/>
        <v>414018</v>
      </c>
      <c r="G59" s="42">
        <f t="shared" si="8"/>
        <v>294970</v>
      </c>
    </row>
    <row r="60" spans="1:7" x14ac:dyDescent="0.25">
      <c r="A60" s="42" t="str">
        <f t="shared" si="3"/>
        <v>SANTANDER</v>
      </c>
      <c r="B60" s="41">
        <f t="shared" si="4"/>
        <v>689711</v>
      </c>
      <c r="C60" s="41">
        <f t="shared" si="5"/>
        <v>599524</v>
      </c>
      <c r="D60" s="41">
        <f t="shared" si="6"/>
        <v>17</v>
      </c>
      <c r="E60" s="42" t="str">
        <f t="shared" si="2"/>
        <v>FERROL-SAN CIBRAO</v>
      </c>
      <c r="F60" s="42">
        <f t="shared" si="9"/>
        <v>373198</v>
      </c>
      <c r="G60" s="42">
        <f t="shared" si="8"/>
        <v>244996</v>
      </c>
    </row>
    <row r="61" spans="1:7" x14ac:dyDescent="0.25">
      <c r="A61" s="42" t="str">
        <f t="shared" si="3"/>
        <v>SEVILLA</v>
      </c>
      <c r="B61" s="41">
        <f t="shared" si="4"/>
        <v>1108367</v>
      </c>
      <c r="C61" s="41">
        <f t="shared" si="5"/>
        <v>1054406</v>
      </c>
      <c r="D61" s="41">
        <f t="shared" si="6"/>
        <v>12</v>
      </c>
      <c r="E61" s="42" t="str">
        <f t="shared" si="2"/>
        <v>MELILLA</v>
      </c>
      <c r="F61" s="42">
        <f t="shared" si="9"/>
        <v>336031</v>
      </c>
      <c r="G61" s="42">
        <f t="shared" si="8"/>
        <v>344386</v>
      </c>
    </row>
    <row r="62" spans="1:7" x14ac:dyDescent="0.25">
      <c r="A62" s="42" t="str">
        <f t="shared" si="3"/>
        <v>TARRAGONA</v>
      </c>
      <c r="B62" s="41">
        <f t="shared" si="4"/>
        <v>823622</v>
      </c>
      <c r="C62" s="41">
        <f t="shared" si="5"/>
        <v>707183</v>
      </c>
      <c r="D62" s="41">
        <f t="shared" si="6"/>
        <v>15</v>
      </c>
      <c r="E62" s="42" t="str">
        <f t="shared" si="2"/>
        <v>HUELVA</v>
      </c>
      <c r="F62" s="42">
        <f t="shared" si="9"/>
        <v>331697</v>
      </c>
      <c r="G62" s="42">
        <f t="shared" si="8"/>
        <v>223155</v>
      </c>
    </row>
    <row r="63" spans="1:7" x14ac:dyDescent="0.25">
      <c r="A63" s="42" t="str">
        <f t="shared" si="3"/>
        <v>VALENCIA</v>
      </c>
      <c r="B63" s="41">
        <f t="shared" si="4"/>
        <v>20086668</v>
      </c>
      <c r="C63" s="41">
        <f t="shared" si="5"/>
        <v>17801170</v>
      </c>
      <c r="D63" s="41">
        <f t="shared" si="6"/>
        <v>2</v>
      </c>
      <c r="E63" s="42" t="str">
        <f t="shared" si="2"/>
        <v>ALMERIA</v>
      </c>
      <c r="F63" s="42">
        <f t="shared" si="9"/>
        <v>319858</v>
      </c>
      <c r="G63" s="42">
        <f t="shared" si="8"/>
        <v>287310</v>
      </c>
    </row>
    <row r="64" spans="1:7" x14ac:dyDescent="0.25">
      <c r="A64" s="42" t="str">
        <f t="shared" si="3"/>
        <v>VIGO</v>
      </c>
      <c r="B64" s="41">
        <f t="shared" si="4"/>
        <v>2214178</v>
      </c>
      <c r="C64" s="41">
        <f t="shared" si="5"/>
        <v>1878006</v>
      </c>
      <c r="D64" s="41">
        <f t="shared" si="6"/>
        <v>8</v>
      </c>
      <c r="E64" s="42" t="str">
        <f t="shared" si="2"/>
        <v>MOTRIL</v>
      </c>
      <c r="F64" s="42">
        <f t="shared" si="9"/>
        <v>106755</v>
      </c>
      <c r="G64" s="42">
        <f t="shared" si="8"/>
        <v>129789</v>
      </c>
    </row>
    <row r="65" spans="1:7" x14ac:dyDescent="0.25">
      <c r="A65" s="42" t="str">
        <f t="shared" si="3"/>
        <v>VILAGARCIA</v>
      </c>
      <c r="B65" s="41">
        <f t="shared" si="4"/>
        <v>105928</v>
      </c>
      <c r="C65" s="41">
        <f t="shared" si="5"/>
        <v>104425</v>
      </c>
      <c r="D65" s="41">
        <f t="shared" si="6"/>
        <v>28</v>
      </c>
      <c r="E65" s="42" t="str">
        <f t="shared" si="2"/>
        <v>VILAGARCIA</v>
      </c>
      <c r="F65" s="42">
        <f t="shared" si="9"/>
        <v>105928</v>
      </c>
      <c r="G65" s="42">
        <f t="shared" si="8"/>
        <v>104425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3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2970</v>
      </c>
      <c r="C7" s="23">
        <v>2985</v>
      </c>
      <c r="D7" s="23">
        <v>16198</v>
      </c>
      <c r="E7" s="23">
        <v>16381</v>
      </c>
      <c r="F7" s="10">
        <f>((E7*100)/D7)-100</f>
        <v>1.1297691072971929</v>
      </c>
      <c r="G7" s="1"/>
      <c r="H7" s="1"/>
      <c r="I7" s="1"/>
    </row>
    <row r="8" spans="1:12" x14ac:dyDescent="0.25">
      <c r="A8" s="11" t="s">
        <v>42</v>
      </c>
      <c r="B8" s="24">
        <v>94</v>
      </c>
      <c r="C8" s="24">
        <v>0</v>
      </c>
      <c r="D8" s="24">
        <v>796</v>
      </c>
      <c r="E8" s="24">
        <v>1605</v>
      </c>
      <c r="F8" s="13">
        <f t="shared" ref="F8:F35" si="0">((E8*100)/D8)-100</f>
        <v>101.63316582914572</v>
      </c>
      <c r="G8" s="1"/>
      <c r="H8" s="1"/>
      <c r="I8" s="1"/>
    </row>
    <row r="9" spans="1:12" x14ac:dyDescent="0.25">
      <c r="A9" s="8" t="s">
        <v>43</v>
      </c>
      <c r="B9" s="23">
        <v>778</v>
      </c>
      <c r="C9" s="23">
        <v>331</v>
      </c>
      <c r="D9" s="23">
        <v>2976</v>
      </c>
      <c r="E9" s="23">
        <v>1783</v>
      </c>
      <c r="F9" s="10">
        <f t="shared" si="0"/>
        <v>-40.087365591397848</v>
      </c>
      <c r="G9" s="1"/>
      <c r="H9" s="1"/>
      <c r="I9" s="1"/>
    </row>
    <row r="10" spans="1:12" x14ac:dyDescent="0.25">
      <c r="A10" s="11" t="s">
        <v>44</v>
      </c>
      <c r="B10" s="24">
        <v>1635</v>
      </c>
      <c r="C10" s="24">
        <v>557</v>
      </c>
      <c r="D10" s="24">
        <v>8626</v>
      </c>
      <c r="E10" s="24">
        <v>5400</v>
      </c>
      <c r="F10" s="13">
        <f t="shared" si="0"/>
        <v>-37.398562485508926</v>
      </c>
      <c r="G10" s="1"/>
      <c r="H10" s="1"/>
      <c r="I10" s="1"/>
    </row>
    <row r="11" spans="1:12" x14ac:dyDescent="0.25">
      <c r="A11" s="8" t="s">
        <v>45</v>
      </c>
      <c r="B11" s="23">
        <v>124</v>
      </c>
      <c r="C11" s="23">
        <v>200</v>
      </c>
      <c r="D11" s="23">
        <v>563</v>
      </c>
      <c r="E11" s="23">
        <v>727</v>
      </c>
      <c r="F11" s="10">
        <f t="shared" si="0"/>
        <v>29.129662522202494</v>
      </c>
      <c r="G11" s="1"/>
      <c r="H11" s="1"/>
      <c r="I11" s="1"/>
    </row>
    <row r="12" spans="1:12" x14ac:dyDescent="0.25">
      <c r="A12" s="11" t="s">
        <v>46</v>
      </c>
      <c r="B12" s="24">
        <v>2222</v>
      </c>
      <c r="C12" s="24">
        <v>1721</v>
      </c>
      <c r="D12" s="24">
        <v>10899</v>
      </c>
      <c r="E12" s="24">
        <v>10323</v>
      </c>
      <c r="F12" s="13">
        <f t="shared" si="0"/>
        <v>-5.2848885218827348</v>
      </c>
      <c r="G12" s="1"/>
      <c r="H12" s="1"/>
      <c r="I12" s="1"/>
    </row>
    <row r="13" spans="1:12" x14ac:dyDescent="0.25">
      <c r="A13" s="8" t="s">
        <v>47</v>
      </c>
      <c r="B13" s="23">
        <v>213</v>
      </c>
      <c r="C13" s="23">
        <v>11</v>
      </c>
      <c r="D13" s="23">
        <v>1349</v>
      </c>
      <c r="E13" s="23">
        <v>1046</v>
      </c>
      <c r="F13" s="10">
        <f t="shared" si="0"/>
        <v>-22.461082283172715</v>
      </c>
      <c r="G13" s="1"/>
      <c r="H13" s="1"/>
      <c r="I13" s="1"/>
    </row>
    <row r="14" spans="1:12" x14ac:dyDescent="0.25">
      <c r="A14" s="11" t="s">
        <v>48</v>
      </c>
      <c r="B14" s="24">
        <v>432</v>
      </c>
      <c r="C14" s="24">
        <v>496</v>
      </c>
      <c r="D14" s="24">
        <v>2033</v>
      </c>
      <c r="E14" s="24">
        <v>2033</v>
      </c>
      <c r="F14" s="13">
        <f t="shared" si="0"/>
        <v>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98</v>
      </c>
      <c r="C16" s="24">
        <v>72</v>
      </c>
      <c r="D16" s="24">
        <v>626</v>
      </c>
      <c r="E16" s="24">
        <v>582</v>
      </c>
      <c r="F16" s="13">
        <f t="shared" si="0"/>
        <v>-7.0287539936102235</v>
      </c>
      <c r="G16" s="1"/>
      <c r="H16" s="1"/>
      <c r="I16" s="1"/>
    </row>
    <row r="17" spans="1:9" x14ac:dyDescent="0.25">
      <c r="A17" s="8" t="s">
        <v>51</v>
      </c>
      <c r="B17" s="23">
        <v>357</v>
      </c>
      <c r="C17" s="23">
        <v>544</v>
      </c>
      <c r="D17" s="23">
        <v>3933</v>
      </c>
      <c r="E17" s="23">
        <v>3441</v>
      </c>
      <c r="F17" s="10">
        <f t="shared" si="0"/>
        <v>-12.509534706331038</v>
      </c>
      <c r="G17" s="1"/>
      <c r="H17" s="1"/>
      <c r="I17" s="1"/>
    </row>
    <row r="18" spans="1:9" x14ac:dyDescent="0.25">
      <c r="A18" s="11" t="s">
        <v>52</v>
      </c>
      <c r="B18" s="24">
        <v>10</v>
      </c>
      <c r="C18" s="24">
        <v>0</v>
      </c>
      <c r="D18" s="24">
        <v>40</v>
      </c>
      <c r="E18" s="24">
        <v>22</v>
      </c>
      <c r="F18" s="13">
        <f t="shared" si="0"/>
        <v>-45</v>
      </c>
      <c r="G18" s="1"/>
      <c r="H18" s="1"/>
      <c r="I18" s="1"/>
    </row>
    <row r="19" spans="1:9" x14ac:dyDescent="0.25">
      <c r="A19" s="8" t="s">
        <v>53</v>
      </c>
      <c r="B19" s="23">
        <v>8</v>
      </c>
      <c r="C19" s="23">
        <v>7</v>
      </c>
      <c r="D19" s="23">
        <v>97</v>
      </c>
      <c r="E19" s="23">
        <v>57</v>
      </c>
      <c r="F19" s="10">
        <f t="shared" si="0"/>
        <v>-41.237113402061858</v>
      </c>
      <c r="G19" s="1"/>
      <c r="H19" s="1"/>
      <c r="I19" s="1"/>
    </row>
    <row r="20" spans="1:9" x14ac:dyDescent="0.25">
      <c r="A20" s="11" t="s">
        <v>54</v>
      </c>
      <c r="B20" s="24">
        <v>6190</v>
      </c>
      <c r="C20" s="24">
        <v>312</v>
      </c>
      <c r="D20" s="24">
        <v>9627</v>
      </c>
      <c r="E20" s="24">
        <v>3744</v>
      </c>
      <c r="F20" s="13">
        <f t="shared" si="0"/>
        <v>-61.109379869118108</v>
      </c>
      <c r="G20" s="1"/>
      <c r="H20" s="1"/>
      <c r="I20" s="1"/>
    </row>
    <row r="21" spans="1:9" x14ac:dyDescent="0.25">
      <c r="A21" s="8" t="s">
        <v>55</v>
      </c>
      <c r="B21" s="23">
        <v>284</v>
      </c>
      <c r="C21" s="23">
        <v>392</v>
      </c>
      <c r="D21" s="23">
        <v>1294</v>
      </c>
      <c r="E21" s="23">
        <v>2350</v>
      </c>
      <c r="F21" s="10">
        <f t="shared" si="0"/>
        <v>81.60741885625967</v>
      </c>
      <c r="G21" s="1"/>
      <c r="H21" s="1"/>
      <c r="I21" s="1"/>
    </row>
    <row r="22" spans="1:9" x14ac:dyDescent="0.25">
      <c r="A22" s="11" t="s">
        <v>56</v>
      </c>
      <c r="B22" s="24">
        <v>428</v>
      </c>
      <c r="C22" s="24">
        <v>301</v>
      </c>
      <c r="D22" s="24">
        <v>2231</v>
      </c>
      <c r="E22" s="24">
        <v>1993</v>
      </c>
      <c r="F22" s="13">
        <f t="shared" si="0"/>
        <v>-10.667861945316005</v>
      </c>
      <c r="G22" s="1"/>
      <c r="H22" s="1"/>
      <c r="I22" s="1"/>
    </row>
    <row r="23" spans="1:9" x14ac:dyDescent="0.25">
      <c r="A23" s="8" t="s">
        <v>57</v>
      </c>
      <c r="B23" s="23">
        <v>239</v>
      </c>
      <c r="C23" s="23">
        <v>60</v>
      </c>
      <c r="D23" s="23">
        <v>901</v>
      </c>
      <c r="E23" s="23">
        <v>612</v>
      </c>
      <c r="F23" s="10">
        <f t="shared" si="0"/>
        <v>-32.075471698113205</v>
      </c>
      <c r="G23" s="1"/>
      <c r="H23" s="1"/>
      <c r="I23" s="1"/>
    </row>
    <row r="24" spans="1:9" x14ac:dyDescent="0.25">
      <c r="A24" s="11" t="s">
        <v>58</v>
      </c>
      <c r="B24" s="24">
        <v>371</v>
      </c>
      <c r="C24" s="24">
        <v>302</v>
      </c>
      <c r="D24" s="24">
        <v>2387</v>
      </c>
      <c r="E24" s="24">
        <v>1997</v>
      </c>
      <c r="F24" s="13">
        <f t="shared" si="0"/>
        <v>-16.338500209467952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411</v>
      </c>
      <c r="C26" s="24">
        <v>270</v>
      </c>
      <c r="D26" s="24">
        <v>1751</v>
      </c>
      <c r="E26" s="24">
        <v>1135</v>
      </c>
      <c r="F26" s="13">
        <f t="shared" si="0"/>
        <v>-35.17989720159909</v>
      </c>
      <c r="G26" s="1"/>
      <c r="H26" s="1"/>
      <c r="I26" s="1"/>
    </row>
    <row r="27" spans="1:9" x14ac:dyDescent="0.25">
      <c r="A27" s="8" t="s">
        <v>61</v>
      </c>
      <c r="B27" s="23">
        <v>745</v>
      </c>
      <c r="C27" s="23">
        <v>988</v>
      </c>
      <c r="D27" s="23">
        <v>6582</v>
      </c>
      <c r="E27" s="23">
        <v>5552</v>
      </c>
      <c r="F27" s="10">
        <f t="shared" si="0"/>
        <v>-15.64873898511091</v>
      </c>
      <c r="G27" s="1"/>
      <c r="H27" s="1"/>
      <c r="I27" s="1"/>
    </row>
    <row r="28" spans="1:9" x14ac:dyDescent="0.25">
      <c r="A28" s="11" t="s">
        <v>62</v>
      </c>
      <c r="B28" s="24">
        <v>1046</v>
      </c>
      <c r="C28" s="24">
        <v>410</v>
      </c>
      <c r="D28" s="24">
        <v>2764</v>
      </c>
      <c r="E28" s="24">
        <v>1985</v>
      </c>
      <c r="F28" s="13">
        <f t="shared" si="0"/>
        <v>-28.183791606367578</v>
      </c>
      <c r="G28" s="1"/>
      <c r="H28" s="1"/>
      <c r="I28" s="1"/>
    </row>
    <row r="29" spans="1:9" x14ac:dyDescent="0.25">
      <c r="A29" s="8" t="s">
        <v>63</v>
      </c>
      <c r="B29" s="23">
        <v>195</v>
      </c>
      <c r="C29" s="23">
        <v>634</v>
      </c>
      <c r="D29" s="23">
        <v>5195</v>
      </c>
      <c r="E29" s="23">
        <v>5545</v>
      </c>
      <c r="F29" s="10">
        <f t="shared" si="0"/>
        <v>6.7372473532242481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285</v>
      </c>
      <c r="C31" s="23">
        <v>324</v>
      </c>
      <c r="D31" s="23">
        <v>1677</v>
      </c>
      <c r="E31" s="23">
        <v>1990</v>
      </c>
      <c r="F31" s="10">
        <f t="shared" si="0"/>
        <v>18.664281454979132</v>
      </c>
      <c r="G31" s="1"/>
      <c r="H31" s="1"/>
      <c r="I31" s="1"/>
    </row>
    <row r="32" spans="1:9" x14ac:dyDescent="0.25">
      <c r="A32" s="11" t="s">
        <v>66</v>
      </c>
      <c r="B32" s="24">
        <v>175</v>
      </c>
      <c r="C32" s="24">
        <v>119</v>
      </c>
      <c r="D32" s="24">
        <v>877</v>
      </c>
      <c r="E32" s="24">
        <v>665</v>
      </c>
      <c r="F32" s="13">
        <f t="shared" si="0"/>
        <v>-24.173318129988601</v>
      </c>
      <c r="G32" s="1"/>
      <c r="H32" s="1"/>
      <c r="I32" s="1"/>
    </row>
    <row r="33" spans="1:9" x14ac:dyDescent="0.25">
      <c r="A33" s="8" t="s">
        <v>67</v>
      </c>
      <c r="B33" s="23">
        <v>8739</v>
      </c>
      <c r="C33" s="23">
        <v>7453</v>
      </c>
      <c r="D33" s="23">
        <v>38436</v>
      </c>
      <c r="E33" s="23">
        <v>35763</v>
      </c>
      <c r="F33" s="10">
        <f t="shared" si="0"/>
        <v>-6.9544177333749673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28049</v>
      </c>
      <c r="C35" s="15">
        <f t="shared" ref="C35:E35" si="1">SUM(C7:C34)</f>
        <v>18489</v>
      </c>
      <c r="D35" s="15">
        <f t="shared" si="1"/>
        <v>121858</v>
      </c>
      <c r="E35" s="15">
        <f t="shared" si="1"/>
        <v>106731</v>
      </c>
      <c r="F35" s="16">
        <f t="shared" si="0"/>
        <v>-12.413628977990783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16381</v>
      </c>
      <c r="C38" s="41">
        <f>D7</f>
        <v>16198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35763</v>
      </c>
      <c r="G38" s="42">
        <f>LOOKUP(E38,$A$38:$A$65,$C$38:$C$65)</f>
        <v>38436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1605</v>
      </c>
      <c r="C39" s="41">
        <f t="shared" ref="C39:C65" si="5">D8</f>
        <v>796</v>
      </c>
      <c r="D39" s="41">
        <f t="shared" ref="D39:D65" si="6">_xlfn.RANK.EQ(B39,$B$38:$B$65)+COUNTIF($B$38:$B$65,B39)-1</f>
        <v>16</v>
      </c>
      <c r="E39" s="42" t="str">
        <f t="shared" si="2"/>
        <v>A CORUÑA</v>
      </c>
      <c r="F39" s="42">
        <f t="shared" ref="F39:F54" si="7">LOOKUP(E39,$A$38:$A$65,$B$38:$B$65)</f>
        <v>16381</v>
      </c>
      <c r="G39" s="42">
        <f t="shared" ref="G39:G65" si="8">LOOKUP(E39,$A$38:$A$65,$C$38:$C$65)</f>
        <v>16198</v>
      </c>
    </row>
    <row r="40" spans="1:9" x14ac:dyDescent="0.25">
      <c r="A40" s="42" t="str">
        <f t="shared" si="3"/>
        <v>ALMERIA</v>
      </c>
      <c r="B40" s="41">
        <f t="shared" si="4"/>
        <v>1783</v>
      </c>
      <c r="C40" s="41">
        <f t="shared" si="5"/>
        <v>2976</v>
      </c>
      <c r="D40" s="41">
        <f t="shared" si="6"/>
        <v>15</v>
      </c>
      <c r="E40" s="42" t="str">
        <f t="shared" si="2"/>
        <v>BAHIA DE CADIZ</v>
      </c>
      <c r="F40" s="42">
        <f t="shared" si="7"/>
        <v>10323</v>
      </c>
      <c r="G40" s="42">
        <f t="shared" si="8"/>
        <v>10899</v>
      </c>
    </row>
    <row r="41" spans="1:9" x14ac:dyDescent="0.25">
      <c r="A41" s="42" t="str">
        <f t="shared" si="3"/>
        <v>AVILES</v>
      </c>
      <c r="B41" s="41">
        <f t="shared" si="4"/>
        <v>5400</v>
      </c>
      <c r="C41" s="41">
        <f t="shared" si="5"/>
        <v>8626</v>
      </c>
      <c r="D41" s="41">
        <f t="shared" si="6"/>
        <v>6</v>
      </c>
      <c r="E41" s="42" t="str">
        <f t="shared" si="2"/>
        <v>PASAIA</v>
      </c>
      <c r="F41" s="42">
        <f t="shared" si="7"/>
        <v>5552</v>
      </c>
      <c r="G41" s="42">
        <f t="shared" si="8"/>
        <v>6582</v>
      </c>
    </row>
    <row r="42" spans="1:9" x14ac:dyDescent="0.25">
      <c r="A42" s="42" t="str">
        <f t="shared" si="3"/>
        <v>BAHIA DE ALGECIRAS</v>
      </c>
      <c r="B42" s="41">
        <f t="shared" si="4"/>
        <v>727</v>
      </c>
      <c r="C42" s="41">
        <f t="shared" si="5"/>
        <v>563</v>
      </c>
      <c r="D42" s="41">
        <f t="shared" si="6"/>
        <v>19</v>
      </c>
      <c r="E42" s="42" t="str">
        <f t="shared" si="2"/>
        <v>SANTANDER</v>
      </c>
      <c r="F42" s="42">
        <f t="shared" si="7"/>
        <v>5545</v>
      </c>
      <c r="G42" s="42">
        <f t="shared" si="8"/>
        <v>5195</v>
      </c>
    </row>
    <row r="43" spans="1:9" x14ac:dyDescent="0.25">
      <c r="A43" s="42" t="str">
        <f t="shared" si="3"/>
        <v>BAHIA DE CADIZ</v>
      </c>
      <c r="B43" s="41">
        <f t="shared" si="4"/>
        <v>10323</v>
      </c>
      <c r="C43" s="41">
        <f t="shared" si="5"/>
        <v>10899</v>
      </c>
      <c r="D43" s="41">
        <f t="shared" si="6"/>
        <v>3</v>
      </c>
      <c r="E43" s="42" t="str">
        <f t="shared" si="2"/>
        <v>AVILES</v>
      </c>
      <c r="F43" s="42">
        <f t="shared" si="7"/>
        <v>5400</v>
      </c>
      <c r="G43" s="42">
        <f t="shared" si="8"/>
        <v>8626</v>
      </c>
    </row>
    <row r="44" spans="1:9" x14ac:dyDescent="0.25">
      <c r="A44" s="42" t="str">
        <f t="shared" si="3"/>
        <v>BALEARES</v>
      </c>
      <c r="B44" s="41">
        <f t="shared" si="4"/>
        <v>1046</v>
      </c>
      <c r="C44" s="41">
        <f t="shared" si="5"/>
        <v>1349</v>
      </c>
      <c r="D44" s="41">
        <f t="shared" si="6"/>
        <v>18</v>
      </c>
      <c r="E44" s="42" t="str">
        <f t="shared" si="2"/>
        <v>GIJON</v>
      </c>
      <c r="F44" s="42">
        <f t="shared" si="7"/>
        <v>3744</v>
      </c>
      <c r="G44" s="42">
        <f t="shared" si="8"/>
        <v>9627</v>
      </c>
    </row>
    <row r="45" spans="1:9" x14ac:dyDescent="0.25">
      <c r="A45" s="42" t="str">
        <f t="shared" si="3"/>
        <v>BARCELONA</v>
      </c>
      <c r="B45" s="41">
        <f t="shared" si="4"/>
        <v>2033</v>
      </c>
      <c r="C45" s="41">
        <f t="shared" si="5"/>
        <v>2033</v>
      </c>
      <c r="D45" s="41">
        <f t="shared" si="6"/>
        <v>10</v>
      </c>
      <c r="E45" s="42" t="str">
        <f t="shared" si="2"/>
        <v>CASTELLON</v>
      </c>
      <c r="F45" s="42">
        <f t="shared" si="7"/>
        <v>3441</v>
      </c>
      <c r="G45" s="42">
        <f t="shared" si="8"/>
        <v>3933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HUELVA</v>
      </c>
      <c r="F46" s="42">
        <f t="shared" si="7"/>
        <v>2350</v>
      </c>
      <c r="G46" s="42">
        <f t="shared" si="8"/>
        <v>1294</v>
      </c>
    </row>
    <row r="47" spans="1:9" x14ac:dyDescent="0.25">
      <c r="A47" s="42" t="str">
        <f t="shared" si="3"/>
        <v>CARTAGENA</v>
      </c>
      <c r="B47" s="41">
        <f t="shared" si="4"/>
        <v>582</v>
      </c>
      <c r="C47" s="41">
        <f t="shared" si="5"/>
        <v>626</v>
      </c>
      <c r="D47" s="41">
        <f t="shared" si="6"/>
        <v>22</v>
      </c>
      <c r="E47" s="42" t="str">
        <f t="shared" si="2"/>
        <v>BARCELONA</v>
      </c>
      <c r="F47" s="42">
        <f t="shared" si="7"/>
        <v>2033</v>
      </c>
      <c r="G47" s="42">
        <f t="shared" si="8"/>
        <v>2033</v>
      </c>
    </row>
    <row r="48" spans="1:9" x14ac:dyDescent="0.25">
      <c r="A48" s="42" t="str">
        <f t="shared" si="3"/>
        <v>CASTELLON</v>
      </c>
      <c r="B48" s="41">
        <f t="shared" si="4"/>
        <v>3441</v>
      </c>
      <c r="C48" s="41">
        <f t="shared" si="5"/>
        <v>3933</v>
      </c>
      <c r="D48" s="41">
        <f t="shared" si="6"/>
        <v>8</v>
      </c>
      <c r="E48" s="42" t="str">
        <f t="shared" si="2"/>
        <v>MARIN Y RIA DE PONTEVEDRA</v>
      </c>
      <c r="F48" s="42">
        <f t="shared" si="7"/>
        <v>1997</v>
      </c>
      <c r="G48" s="42">
        <f t="shared" si="8"/>
        <v>2387</v>
      </c>
    </row>
    <row r="49" spans="1:7" x14ac:dyDescent="0.25">
      <c r="A49" s="42" t="str">
        <f t="shared" si="3"/>
        <v>CEUTA</v>
      </c>
      <c r="B49" s="41">
        <f t="shared" si="4"/>
        <v>22</v>
      </c>
      <c r="C49" s="41">
        <f t="shared" si="5"/>
        <v>40</v>
      </c>
      <c r="D49" s="41">
        <f t="shared" si="6"/>
        <v>24</v>
      </c>
      <c r="E49" s="42" t="str">
        <f t="shared" si="2"/>
        <v>LAS PALMAS</v>
      </c>
      <c r="F49" s="42">
        <f t="shared" si="7"/>
        <v>1993</v>
      </c>
      <c r="G49" s="42">
        <f t="shared" si="8"/>
        <v>2231</v>
      </c>
    </row>
    <row r="50" spans="1:7" x14ac:dyDescent="0.25">
      <c r="A50" s="42" t="str">
        <f t="shared" si="3"/>
        <v>FERROL-SAN CIBRAO</v>
      </c>
      <c r="B50" s="41">
        <f t="shared" si="4"/>
        <v>57</v>
      </c>
      <c r="C50" s="41">
        <f t="shared" si="5"/>
        <v>97</v>
      </c>
      <c r="D50" s="41">
        <f t="shared" si="6"/>
        <v>23</v>
      </c>
      <c r="E50" s="42" t="str">
        <f t="shared" si="2"/>
        <v>TARRAGONA</v>
      </c>
      <c r="F50" s="42">
        <f t="shared" si="7"/>
        <v>1990</v>
      </c>
      <c r="G50" s="42">
        <f t="shared" si="8"/>
        <v>1677</v>
      </c>
    </row>
    <row r="51" spans="1:7" x14ac:dyDescent="0.25">
      <c r="A51" s="42" t="str">
        <f t="shared" si="3"/>
        <v>GIJON</v>
      </c>
      <c r="B51" s="41">
        <f t="shared" si="4"/>
        <v>3744</v>
      </c>
      <c r="C51" s="41">
        <f t="shared" si="5"/>
        <v>9627</v>
      </c>
      <c r="D51" s="41">
        <f t="shared" si="6"/>
        <v>7</v>
      </c>
      <c r="E51" s="42" t="str">
        <f t="shared" si="2"/>
        <v>SANTA CRUZ DE TENERIFE</v>
      </c>
      <c r="F51" s="42">
        <f t="shared" si="7"/>
        <v>1985</v>
      </c>
      <c r="G51" s="42">
        <f t="shared" si="8"/>
        <v>2764</v>
      </c>
    </row>
    <row r="52" spans="1:7" x14ac:dyDescent="0.25">
      <c r="A52" s="42" t="str">
        <f t="shared" si="3"/>
        <v>HUELVA</v>
      </c>
      <c r="B52" s="41">
        <f t="shared" si="4"/>
        <v>2350</v>
      </c>
      <c r="C52" s="41">
        <f t="shared" si="5"/>
        <v>1294</v>
      </c>
      <c r="D52" s="41">
        <f t="shared" si="6"/>
        <v>9</v>
      </c>
      <c r="E52" s="42" t="str">
        <f t="shared" si="2"/>
        <v>ALMERIA</v>
      </c>
      <c r="F52" s="42">
        <f t="shared" si="7"/>
        <v>1783</v>
      </c>
      <c r="G52" s="42">
        <f t="shared" si="8"/>
        <v>2976</v>
      </c>
    </row>
    <row r="53" spans="1:7" x14ac:dyDescent="0.25">
      <c r="A53" s="42" t="str">
        <f t="shared" si="3"/>
        <v>LAS PALMAS</v>
      </c>
      <c r="B53" s="41">
        <f t="shared" si="4"/>
        <v>1993</v>
      </c>
      <c r="C53" s="41">
        <f t="shared" si="5"/>
        <v>2231</v>
      </c>
      <c r="D53" s="41">
        <f t="shared" si="6"/>
        <v>12</v>
      </c>
      <c r="E53" s="42" t="str">
        <f t="shared" si="2"/>
        <v>ALICANTE</v>
      </c>
      <c r="F53" s="42">
        <f t="shared" si="7"/>
        <v>1605</v>
      </c>
      <c r="G53" s="42">
        <f t="shared" si="8"/>
        <v>796</v>
      </c>
    </row>
    <row r="54" spans="1:7" x14ac:dyDescent="0.25">
      <c r="A54" s="42" t="str">
        <f t="shared" si="3"/>
        <v>MALAGA</v>
      </c>
      <c r="B54" s="41">
        <f t="shared" si="4"/>
        <v>612</v>
      </c>
      <c r="C54" s="41">
        <f t="shared" si="5"/>
        <v>901</v>
      </c>
      <c r="D54" s="41">
        <f t="shared" si="6"/>
        <v>21</v>
      </c>
      <c r="E54" s="42" t="str">
        <f t="shared" si="2"/>
        <v>MOTRIL</v>
      </c>
      <c r="F54" s="42">
        <f t="shared" si="7"/>
        <v>1135</v>
      </c>
      <c r="G54" s="42">
        <f t="shared" si="8"/>
        <v>1751</v>
      </c>
    </row>
    <row r="55" spans="1:7" x14ac:dyDescent="0.25">
      <c r="A55" s="42" t="str">
        <f t="shared" si="3"/>
        <v>MARIN Y RIA DE PONTEVEDRA</v>
      </c>
      <c r="B55" s="41">
        <f t="shared" si="4"/>
        <v>1997</v>
      </c>
      <c r="C55" s="41">
        <f t="shared" si="5"/>
        <v>2387</v>
      </c>
      <c r="D55" s="41">
        <f t="shared" si="6"/>
        <v>11</v>
      </c>
      <c r="E55" s="42" t="str">
        <f t="shared" si="2"/>
        <v>BALEARES</v>
      </c>
      <c r="F55" s="42">
        <f t="shared" ref="F55:F65" si="9">LOOKUP(E55,$A$38:$A$65,$B$38:$B$65)</f>
        <v>1046</v>
      </c>
      <c r="G55" s="42">
        <f t="shared" si="8"/>
        <v>1349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727</v>
      </c>
      <c r="G56" s="42">
        <f t="shared" si="8"/>
        <v>563</v>
      </c>
    </row>
    <row r="57" spans="1:7" x14ac:dyDescent="0.25">
      <c r="A57" s="42" t="str">
        <f t="shared" si="3"/>
        <v>MOTRIL</v>
      </c>
      <c r="B57" s="41">
        <f t="shared" si="4"/>
        <v>1135</v>
      </c>
      <c r="C57" s="41">
        <f t="shared" si="5"/>
        <v>1751</v>
      </c>
      <c r="D57" s="41">
        <f t="shared" si="6"/>
        <v>17</v>
      </c>
      <c r="E57" s="42" t="str">
        <f t="shared" si="2"/>
        <v>VALENCIA</v>
      </c>
      <c r="F57" s="42">
        <f t="shared" si="9"/>
        <v>665</v>
      </c>
      <c r="G57" s="42">
        <f t="shared" si="8"/>
        <v>877</v>
      </c>
    </row>
    <row r="58" spans="1:7" x14ac:dyDescent="0.25">
      <c r="A58" s="42" t="str">
        <f t="shared" si="3"/>
        <v>PASAIA</v>
      </c>
      <c r="B58" s="41">
        <f t="shared" si="4"/>
        <v>5552</v>
      </c>
      <c r="C58" s="41">
        <f t="shared" si="5"/>
        <v>6582</v>
      </c>
      <c r="D58" s="41">
        <f t="shared" si="6"/>
        <v>4</v>
      </c>
      <c r="E58" s="42" t="str">
        <f t="shared" si="2"/>
        <v>MALAGA</v>
      </c>
      <c r="F58" s="42">
        <f t="shared" si="9"/>
        <v>612</v>
      </c>
      <c r="G58" s="42">
        <f t="shared" si="8"/>
        <v>901</v>
      </c>
    </row>
    <row r="59" spans="1:7" x14ac:dyDescent="0.25">
      <c r="A59" s="42" t="str">
        <f t="shared" si="3"/>
        <v>SANTA CRUZ DE TENERIFE</v>
      </c>
      <c r="B59" s="41">
        <f t="shared" si="4"/>
        <v>1985</v>
      </c>
      <c r="C59" s="41">
        <f t="shared" si="5"/>
        <v>2764</v>
      </c>
      <c r="D59" s="41">
        <f t="shared" si="6"/>
        <v>14</v>
      </c>
      <c r="E59" s="42" t="str">
        <f t="shared" si="2"/>
        <v>CARTAGENA</v>
      </c>
      <c r="F59" s="42">
        <f t="shared" si="9"/>
        <v>582</v>
      </c>
      <c r="G59" s="42">
        <f t="shared" si="8"/>
        <v>626</v>
      </c>
    </row>
    <row r="60" spans="1:7" x14ac:dyDescent="0.25">
      <c r="A60" s="42" t="str">
        <f t="shared" si="3"/>
        <v>SANTANDER</v>
      </c>
      <c r="B60" s="41">
        <f t="shared" si="4"/>
        <v>5545</v>
      </c>
      <c r="C60" s="41">
        <f t="shared" si="5"/>
        <v>5195</v>
      </c>
      <c r="D60" s="41">
        <f t="shared" si="6"/>
        <v>5</v>
      </c>
      <c r="E60" s="42" t="str">
        <f t="shared" si="2"/>
        <v>FERROL-SAN CIBRAO</v>
      </c>
      <c r="F60" s="42">
        <f t="shared" si="9"/>
        <v>57</v>
      </c>
      <c r="G60" s="42">
        <f t="shared" si="8"/>
        <v>97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22</v>
      </c>
      <c r="G61" s="42">
        <f t="shared" si="8"/>
        <v>40</v>
      </c>
    </row>
    <row r="62" spans="1:7" x14ac:dyDescent="0.25">
      <c r="A62" s="42" t="str">
        <f t="shared" si="3"/>
        <v>TARRAGONA</v>
      </c>
      <c r="B62" s="41">
        <f t="shared" si="4"/>
        <v>1990</v>
      </c>
      <c r="C62" s="41">
        <f t="shared" si="5"/>
        <v>1677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665</v>
      </c>
      <c r="C63" s="41">
        <f t="shared" si="5"/>
        <v>877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35763</v>
      </c>
      <c r="C64" s="41">
        <f t="shared" si="5"/>
        <v>38436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5959</v>
      </c>
      <c r="C7" s="25">
        <v>2541</v>
      </c>
      <c r="D7" s="25">
        <v>34582</v>
      </c>
      <c r="E7" s="25">
        <v>31507</v>
      </c>
      <c r="F7" s="10">
        <f>((E7*100)/D7)-100</f>
        <v>-8.8919090856514913</v>
      </c>
      <c r="G7" s="1"/>
      <c r="H7" s="1"/>
      <c r="I7" s="1"/>
    </row>
    <row r="8" spans="1:12" x14ac:dyDescent="0.25">
      <c r="A8" s="11" t="s">
        <v>42</v>
      </c>
      <c r="B8" s="26">
        <v>6869</v>
      </c>
      <c r="C8" s="26">
        <v>6715</v>
      </c>
      <c r="D8" s="26">
        <v>30857</v>
      </c>
      <c r="E8" s="26">
        <v>31178</v>
      </c>
      <c r="F8" s="13">
        <f t="shared" ref="F8:F35" si="0">((E8*100)/D8)-100</f>
        <v>1.0402825939008977</v>
      </c>
      <c r="G8" s="1"/>
      <c r="H8" s="1"/>
      <c r="I8" s="1"/>
    </row>
    <row r="9" spans="1:12" x14ac:dyDescent="0.25">
      <c r="A9" s="8" t="s">
        <v>43</v>
      </c>
      <c r="B9" s="25">
        <v>10364</v>
      </c>
      <c r="C9" s="25">
        <v>12314</v>
      </c>
      <c r="D9" s="25">
        <v>51568</v>
      </c>
      <c r="E9" s="25">
        <v>53550</v>
      </c>
      <c r="F9" s="10">
        <f t="shared" si="0"/>
        <v>3.8434688178715533</v>
      </c>
      <c r="G9" s="1"/>
      <c r="H9" s="1"/>
      <c r="I9" s="1"/>
    </row>
    <row r="10" spans="1:12" x14ac:dyDescent="0.25">
      <c r="A10" s="11" t="s">
        <v>44</v>
      </c>
      <c r="B10" s="26">
        <v>4676</v>
      </c>
      <c r="C10" s="26">
        <v>4996</v>
      </c>
      <c r="D10" s="26">
        <v>27930</v>
      </c>
      <c r="E10" s="26">
        <v>23166</v>
      </c>
      <c r="F10" s="13">
        <f t="shared" si="0"/>
        <v>-17.056928034371637</v>
      </c>
      <c r="G10" s="1"/>
      <c r="H10" s="1"/>
      <c r="I10" s="1"/>
    </row>
    <row r="11" spans="1:12" x14ac:dyDescent="0.25">
      <c r="A11" s="8" t="s">
        <v>45</v>
      </c>
      <c r="B11" s="25">
        <v>263101</v>
      </c>
      <c r="C11" s="25">
        <v>276296</v>
      </c>
      <c r="D11" s="25">
        <v>1569629</v>
      </c>
      <c r="E11" s="25">
        <v>1622281</v>
      </c>
      <c r="F11" s="10">
        <f t="shared" si="0"/>
        <v>3.3544232426898333</v>
      </c>
      <c r="G11" s="1"/>
      <c r="H11" s="1"/>
      <c r="I11" s="1"/>
    </row>
    <row r="12" spans="1:12" x14ac:dyDescent="0.25">
      <c r="A12" s="11" t="s">
        <v>46</v>
      </c>
      <c r="B12" s="26">
        <v>9422</v>
      </c>
      <c r="C12" s="26">
        <v>8194</v>
      </c>
      <c r="D12" s="26">
        <v>44537</v>
      </c>
      <c r="E12" s="26">
        <v>39621</v>
      </c>
      <c r="F12" s="13">
        <f t="shared" si="0"/>
        <v>-11.038013337225223</v>
      </c>
      <c r="G12" s="1"/>
      <c r="H12" s="1"/>
      <c r="I12" s="1"/>
    </row>
    <row r="13" spans="1:12" x14ac:dyDescent="0.25">
      <c r="A13" s="8" t="s">
        <v>47</v>
      </c>
      <c r="B13" s="25">
        <v>29228</v>
      </c>
      <c r="C13" s="25">
        <v>21728</v>
      </c>
      <c r="D13" s="25">
        <v>84000</v>
      </c>
      <c r="E13" s="25">
        <v>85591</v>
      </c>
      <c r="F13" s="10">
        <f t="shared" si="0"/>
        <v>1.8940476190476261</v>
      </c>
      <c r="G13" s="1"/>
      <c r="H13" s="1"/>
      <c r="I13" s="1"/>
    </row>
    <row r="14" spans="1:12" x14ac:dyDescent="0.25">
      <c r="A14" s="11" t="s">
        <v>48</v>
      </c>
      <c r="B14" s="26">
        <v>86832</v>
      </c>
      <c r="C14" s="26">
        <v>129086</v>
      </c>
      <c r="D14" s="26">
        <v>553019</v>
      </c>
      <c r="E14" s="26">
        <v>608706</v>
      </c>
      <c r="F14" s="13">
        <f t="shared" si="0"/>
        <v>10.069635943792164</v>
      </c>
      <c r="G14" s="1"/>
      <c r="H14" s="1"/>
      <c r="I14" s="1"/>
    </row>
    <row r="15" spans="1:12" x14ac:dyDescent="0.25">
      <c r="A15" s="8" t="s">
        <v>49</v>
      </c>
      <c r="B15" s="25">
        <v>13305</v>
      </c>
      <c r="C15" s="25">
        <v>13025</v>
      </c>
      <c r="D15" s="25">
        <v>69105</v>
      </c>
      <c r="E15" s="25">
        <v>71150</v>
      </c>
      <c r="F15" s="10">
        <f t="shared" si="0"/>
        <v>2.959264886766519</v>
      </c>
      <c r="G15" s="1"/>
      <c r="H15" s="1"/>
      <c r="I15" s="1"/>
    </row>
    <row r="16" spans="1:12" x14ac:dyDescent="0.25">
      <c r="A16" s="11" t="s">
        <v>50</v>
      </c>
      <c r="B16" s="26">
        <v>10803</v>
      </c>
      <c r="C16" s="26">
        <v>8081</v>
      </c>
      <c r="D16" s="26">
        <v>58524</v>
      </c>
      <c r="E16" s="26">
        <v>46559</v>
      </c>
      <c r="F16" s="13">
        <f t="shared" si="0"/>
        <v>-20.444603923176814</v>
      </c>
      <c r="G16" s="1"/>
      <c r="H16" s="1"/>
      <c r="I16" s="1"/>
    </row>
    <row r="17" spans="1:9" x14ac:dyDescent="0.25">
      <c r="A17" s="8" t="s">
        <v>51</v>
      </c>
      <c r="B17" s="25">
        <v>3946</v>
      </c>
      <c r="C17" s="25">
        <v>4361</v>
      </c>
      <c r="D17" s="25">
        <v>20118</v>
      </c>
      <c r="E17" s="25">
        <v>27810</v>
      </c>
      <c r="F17" s="10">
        <f t="shared" si="0"/>
        <v>38.234416940053677</v>
      </c>
      <c r="G17" s="1"/>
      <c r="H17" s="1"/>
      <c r="I17" s="1"/>
    </row>
    <row r="18" spans="1:9" x14ac:dyDescent="0.25">
      <c r="A18" s="11" t="s">
        <v>52</v>
      </c>
      <c r="B18" s="26">
        <v>50673</v>
      </c>
      <c r="C18" s="26">
        <v>50674</v>
      </c>
      <c r="D18" s="26">
        <v>259255</v>
      </c>
      <c r="E18" s="26">
        <v>276181</v>
      </c>
      <c r="F18" s="13">
        <f t="shared" si="0"/>
        <v>6.5287072573335081</v>
      </c>
      <c r="G18" s="1"/>
      <c r="H18" s="1"/>
      <c r="I18" s="1"/>
    </row>
    <row r="19" spans="1:9" x14ac:dyDescent="0.25">
      <c r="A19" s="8" t="s">
        <v>53</v>
      </c>
      <c r="B19" s="25">
        <v>1550</v>
      </c>
      <c r="C19" s="25">
        <v>3068</v>
      </c>
      <c r="D19" s="25">
        <v>7519</v>
      </c>
      <c r="E19" s="25">
        <v>16360</v>
      </c>
      <c r="F19" s="10">
        <f t="shared" si="0"/>
        <v>117.58212528261737</v>
      </c>
      <c r="G19" s="1"/>
      <c r="H19" s="1"/>
      <c r="I19" s="1"/>
    </row>
    <row r="20" spans="1:9" x14ac:dyDescent="0.25">
      <c r="A20" s="11" t="s">
        <v>54</v>
      </c>
      <c r="B20" s="26">
        <v>13545</v>
      </c>
      <c r="C20" s="26">
        <v>17685</v>
      </c>
      <c r="D20" s="26">
        <v>108445</v>
      </c>
      <c r="E20" s="26">
        <v>119953</v>
      </c>
      <c r="F20" s="13">
        <f t="shared" si="0"/>
        <v>10.611830882013919</v>
      </c>
      <c r="G20" s="1"/>
      <c r="H20" s="1"/>
      <c r="I20" s="1"/>
    </row>
    <row r="21" spans="1:9" x14ac:dyDescent="0.25">
      <c r="A21" s="8" t="s">
        <v>55</v>
      </c>
      <c r="B21" s="25">
        <v>8570</v>
      </c>
      <c r="C21" s="25">
        <v>11614</v>
      </c>
      <c r="D21" s="25">
        <v>46567</v>
      </c>
      <c r="E21" s="25">
        <v>47108</v>
      </c>
      <c r="F21" s="10">
        <f t="shared" si="0"/>
        <v>1.1617669164859166</v>
      </c>
      <c r="G21" s="1"/>
      <c r="H21" s="1"/>
      <c r="I21" s="1"/>
    </row>
    <row r="22" spans="1:9" x14ac:dyDescent="0.25">
      <c r="A22" s="11" t="s">
        <v>56</v>
      </c>
      <c r="B22" s="26">
        <v>170757</v>
      </c>
      <c r="C22" s="26">
        <v>161633</v>
      </c>
      <c r="D22" s="26">
        <v>975225</v>
      </c>
      <c r="E22" s="26">
        <v>992330</v>
      </c>
      <c r="F22" s="13">
        <f t="shared" si="0"/>
        <v>1.7539542156938097</v>
      </c>
      <c r="G22" s="1"/>
      <c r="H22" s="1"/>
      <c r="I22" s="1"/>
    </row>
    <row r="23" spans="1:9" x14ac:dyDescent="0.25">
      <c r="A23" s="8" t="s">
        <v>57</v>
      </c>
      <c r="B23" s="25">
        <v>8717</v>
      </c>
      <c r="C23" s="25">
        <v>6686</v>
      </c>
      <c r="D23" s="25">
        <v>43259</v>
      </c>
      <c r="E23" s="25">
        <v>33456</v>
      </c>
      <c r="F23" s="10">
        <f t="shared" si="0"/>
        <v>-22.661180332416379</v>
      </c>
      <c r="G23" s="1"/>
      <c r="H23" s="1"/>
      <c r="I23" s="1"/>
    </row>
    <row r="24" spans="1:9" x14ac:dyDescent="0.25">
      <c r="A24" s="11" t="s">
        <v>58</v>
      </c>
      <c r="B24" s="26">
        <v>8032</v>
      </c>
      <c r="C24" s="26">
        <v>1892</v>
      </c>
      <c r="D24" s="26">
        <v>33729</v>
      </c>
      <c r="E24" s="26">
        <v>26298</v>
      </c>
      <c r="F24" s="13">
        <f t="shared" si="0"/>
        <v>-22.031486258116161</v>
      </c>
      <c r="G24" s="1"/>
      <c r="H24" s="1"/>
      <c r="I24" s="1"/>
    </row>
    <row r="25" spans="1:9" x14ac:dyDescent="0.25">
      <c r="A25" s="8" t="s">
        <v>59</v>
      </c>
      <c r="B25" s="25">
        <v>6820</v>
      </c>
      <c r="C25" s="25">
        <v>0</v>
      </c>
      <c r="D25" s="25">
        <v>17348</v>
      </c>
      <c r="E25" s="25">
        <v>28</v>
      </c>
      <c r="F25" s="10">
        <f t="shared" si="0"/>
        <v>-99.838598109292136</v>
      </c>
      <c r="G25" s="1"/>
      <c r="H25" s="1"/>
      <c r="I25" s="1"/>
    </row>
    <row r="26" spans="1:9" x14ac:dyDescent="0.25">
      <c r="A26" s="11" t="s">
        <v>60</v>
      </c>
      <c r="B26" s="26">
        <v>1924</v>
      </c>
      <c r="C26" s="26">
        <v>1589</v>
      </c>
      <c r="D26" s="26">
        <v>8848</v>
      </c>
      <c r="E26" s="26">
        <v>7985</v>
      </c>
      <c r="F26" s="13">
        <f t="shared" si="0"/>
        <v>-9.7536166365280224</v>
      </c>
      <c r="G26" s="1"/>
      <c r="H26" s="1"/>
      <c r="I26" s="1"/>
    </row>
    <row r="27" spans="1:9" x14ac:dyDescent="0.25">
      <c r="A27" s="8" t="s">
        <v>61</v>
      </c>
      <c r="B27" s="25">
        <v>3447</v>
      </c>
      <c r="C27" s="25">
        <v>3801</v>
      </c>
      <c r="D27" s="25">
        <v>24652</v>
      </c>
      <c r="E27" s="25">
        <v>23109</v>
      </c>
      <c r="F27" s="10">
        <f t="shared" si="0"/>
        <v>-6.2591270485153387</v>
      </c>
      <c r="G27" s="1"/>
      <c r="H27" s="1"/>
      <c r="I27" s="1"/>
    </row>
    <row r="28" spans="1:9" x14ac:dyDescent="0.25">
      <c r="A28" s="11" t="s">
        <v>62</v>
      </c>
      <c r="B28" s="26">
        <v>64715</v>
      </c>
      <c r="C28" s="26">
        <v>71563</v>
      </c>
      <c r="D28" s="26">
        <v>471574</v>
      </c>
      <c r="E28" s="26">
        <v>485851</v>
      </c>
      <c r="F28" s="13">
        <f t="shared" si="0"/>
        <v>3.0275206012205871</v>
      </c>
      <c r="G28" s="1"/>
      <c r="H28" s="1"/>
      <c r="I28" s="1"/>
    </row>
    <row r="29" spans="1:9" x14ac:dyDescent="0.25">
      <c r="A29" s="8" t="s">
        <v>63</v>
      </c>
      <c r="B29" s="25">
        <v>6931</v>
      </c>
      <c r="C29" s="25">
        <v>6523</v>
      </c>
      <c r="D29" s="25">
        <v>29535</v>
      </c>
      <c r="E29" s="25">
        <v>28207</v>
      </c>
      <c r="F29" s="10">
        <f t="shared" si="0"/>
        <v>-4.4963602505501967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13814</v>
      </c>
      <c r="C31" s="25">
        <v>16392</v>
      </c>
      <c r="D31" s="25">
        <v>92535</v>
      </c>
      <c r="E31" s="25">
        <v>89971</v>
      </c>
      <c r="F31" s="10">
        <f t="shared" si="0"/>
        <v>-2.7708434646350071</v>
      </c>
      <c r="G31" s="1"/>
      <c r="H31" s="1"/>
      <c r="I31" s="1"/>
    </row>
    <row r="32" spans="1:9" x14ac:dyDescent="0.25">
      <c r="A32" s="11" t="s">
        <v>66</v>
      </c>
      <c r="B32" s="26">
        <v>19544</v>
      </c>
      <c r="C32" s="26">
        <v>27908</v>
      </c>
      <c r="D32" s="26">
        <v>125528</v>
      </c>
      <c r="E32" s="26">
        <v>166619</v>
      </c>
      <c r="F32" s="13">
        <f t="shared" si="0"/>
        <v>32.734529348033902</v>
      </c>
      <c r="G32" s="1"/>
      <c r="H32" s="1"/>
      <c r="I32" s="1"/>
    </row>
    <row r="33" spans="1:9" x14ac:dyDescent="0.25">
      <c r="A33" s="8" t="s">
        <v>67</v>
      </c>
      <c r="B33" s="25">
        <v>35679</v>
      </c>
      <c r="C33" s="25">
        <v>31724</v>
      </c>
      <c r="D33" s="25">
        <v>211258</v>
      </c>
      <c r="E33" s="25">
        <v>189625</v>
      </c>
      <c r="F33" s="10">
        <f t="shared" si="0"/>
        <v>-10.240085582557825</v>
      </c>
      <c r="G33" s="1"/>
      <c r="H33" s="1"/>
      <c r="I33" s="1"/>
    </row>
    <row r="34" spans="1:9" x14ac:dyDescent="0.25">
      <c r="A34" s="11" t="s">
        <v>68</v>
      </c>
      <c r="B34" s="26">
        <v>584</v>
      </c>
      <c r="C34" s="26">
        <v>163</v>
      </c>
      <c r="D34" s="26">
        <v>4404</v>
      </c>
      <c r="E34" s="26">
        <v>4162</v>
      </c>
      <c r="F34" s="13">
        <f t="shared" si="0"/>
        <v>-5.4950045413260682</v>
      </c>
      <c r="G34" s="1"/>
      <c r="H34" s="1"/>
      <c r="I34" s="1"/>
    </row>
    <row r="35" spans="1:9" x14ac:dyDescent="0.25">
      <c r="A35" s="14" t="s">
        <v>69</v>
      </c>
      <c r="B35" s="15">
        <f>SUM(B7:B34)</f>
        <v>859807</v>
      </c>
      <c r="C35" s="15">
        <f t="shared" ref="C35:E35" si="1">SUM(C7:C34)</f>
        <v>900252</v>
      </c>
      <c r="D35" s="15">
        <f t="shared" si="1"/>
        <v>5003550</v>
      </c>
      <c r="E35" s="15">
        <f t="shared" si="1"/>
        <v>5148362</v>
      </c>
      <c r="F35" s="16">
        <f t="shared" si="0"/>
        <v>2.8941851285587177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31507</v>
      </c>
      <c r="C38" s="41">
        <f>D7</f>
        <v>34582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1622281</v>
      </c>
      <c r="G38" s="42">
        <f>LOOKUP(E38,$A$38:$A$65,$C$38:$C$65)</f>
        <v>1569629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31178</v>
      </c>
      <c r="C39" s="41">
        <f t="shared" ref="C39:C65" si="5">D8</f>
        <v>30857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992330</v>
      </c>
      <c r="G39" s="42">
        <f t="shared" ref="G39:G65" si="8">LOOKUP(E39,$A$38:$A$65,$C$38:$C$65)</f>
        <v>975225</v>
      </c>
    </row>
    <row r="40" spans="1:9" x14ac:dyDescent="0.25">
      <c r="A40" s="42" t="str">
        <f t="shared" si="3"/>
        <v>ALMERIA</v>
      </c>
      <c r="B40" s="41">
        <f t="shared" si="4"/>
        <v>53550</v>
      </c>
      <c r="C40" s="41">
        <f t="shared" si="5"/>
        <v>51568</v>
      </c>
      <c r="D40" s="41">
        <f t="shared" si="6"/>
        <v>12</v>
      </c>
      <c r="E40" s="42" t="str">
        <f t="shared" si="2"/>
        <v>BARCELONA</v>
      </c>
      <c r="F40" s="42">
        <f t="shared" si="7"/>
        <v>608706</v>
      </c>
      <c r="G40" s="42">
        <f t="shared" si="8"/>
        <v>553019</v>
      </c>
    </row>
    <row r="41" spans="1:9" x14ac:dyDescent="0.25">
      <c r="A41" s="42" t="str">
        <f t="shared" si="3"/>
        <v>AVILES</v>
      </c>
      <c r="B41" s="41">
        <f t="shared" si="4"/>
        <v>23166</v>
      </c>
      <c r="C41" s="41">
        <f t="shared" si="5"/>
        <v>27930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485851</v>
      </c>
      <c r="G41" s="42">
        <f t="shared" si="8"/>
        <v>471574</v>
      </c>
    </row>
    <row r="42" spans="1:9" x14ac:dyDescent="0.25">
      <c r="A42" s="42" t="str">
        <f t="shared" si="3"/>
        <v>BAHIA DE ALGECIRAS</v>
      </c>
      <c r="B42" s="41">
        <f t="shared" si="4"/>
        <v>1622281</v>
      </c>
      <c r="C42" s="41">
        <f t="shared" si="5"/>
        <v>1569629</v>
      </c>
      <c r="D42" s="41">
        <f t="shared" si="6"/>
        <v>1</v>
      </c>
      <c r="E42" s="42" t="str">
        <f t="shared" si="2"/>
        <v>CEUTA</v>
      </c>
      <c r="F42" s="42">
        <f t="shared" si="7"/>
        <v>276181</v>
      </c>
      <c r="G42" s="42">
        <f t="shared" si="8"/>
        <v>259255</v>
      </c>
    </row>
    <row r="43" spans="1:9" x14ac:dyDescent="0.25">
      <c r="A43" s="42" t="str">
        <f t="shared" si="3"/>
        <v>BAHIA DE CADIZ</v>
      </c>
      <c r="B43" s="41">
        <f t="shared" si="4"/>
        <v>39621</v>
      </c>
      <c r="C43" s="41">
        <f t="shared" si="5"/>
        <v>44537</v>
      </c>
      <c r="D43" s="41">
        <f t="shared" si="6"/>
        <v>15</v>
      </c>
      <c r="E43" s="42" t="str">
        <f t="shared" si="2"/>
        <v>VIGO</v>
      </c>
      <c r="F43" s="42">
        <f t="shared" si="7"/>
        <v>189625</v>
      </c>
      <c r="G43" s="42">
        <f t="shared" si="8"/>
        <v>211258</v>
      </c>
    </row>
    <row r="44" spans="1:9" x14ac:dyDescent="0.25">
      <c r="A44" s="42" t="str">
        <f t="shared" si="3"/>
        <v>BALEARES</v>
      </c>
      <c r="B44" s="41">
        <f t="shared" si="4"/>
        <v>85591</v>
      </c>
      <c r="C44" s="41">
        <f t="shared" si="5"/>
        <v>84000</v>
      </c>
      <c r="D44" s="41">
        <f t="shared" si="6"/>
        <v>10</v>
      </c>
      <c r="E44" s="42" t="str">
        <f t="shared" si="2"/>
        <v>VALENCIA</v>
      </c>
      <c r="F44" s="42">
        <f t="shared" si="7"/>
        <v>166619</v>
      </c>
      <c r="G44" s="42">
        <f t="shared" si="8"/>
        <v>125528</v>
      </c>
    </row>
    <row r="45" spans="1:9" x14ac:dyDescent="0.25">
      <c r="A45" s="42" t="str">
        <f t="shared" si="3"/>
        <v>BARCELONA</v>
      </c>
      <c r="B45" s="41">
        <f t="shared" si="4"/>
        <v>608706</v>
      </c>
      <c r="C45" s="41">
        <f t="shared" si="5"/>
        <v>553019</v>
      </c>
      <c r="D45" s="41">
        <f t="shared" si="6"/>
        <v>3</v>
      </c>
      <c r="E45" s="42" t="str">
        <f t="shared" si="2"/>
        <v>GIJON</v>
      </c>
      <c r="F45" s="42">
        <f t="shared" si="7"/>
        <v>119953</v>
      </c>
      <c r="G45" s="42">
        <f t="shared" si="8"/>
        <v>108445</v>
      </c>
    </row>
    <row r="46" spans="1:9" x14ac:dyDescent="0.25">
      <c r="A46" s="42" t="str">
        <f t="shared" si="3"/>
        <v>BILBAO</v>
      </c>
      <c r="B46" s="41">
        <f t="shared" si="4"/>
        <v>71150</v>
      </c>
      <c r="C46" s="41">
        <f t="shared" si="5"/>
        <v>69105</v>
      </c>
      <c r="D46" s="41">
        <f t="shared" si="6"/>
        <v>11</v>
      </c>
      <c r="E46" s="42" t="str">
        <f t="shared" si="2"/>
        <v>TARRAGONA</v>
      </c>
      <c r="F46" s="42">
        <f t="shared" si="7"/>
        <v>89971</v>
      </c>
      <c r="G46" s="42">
        <f t="shared" si="8"/>
        <v>92535</v>
      </c>
    </row>
    <row r="47" spans="1:9" x14ac:dyDescent="0.25">
      <c r="A47" s="42" t="str">
        <f t="shared" si="3"/>
        <v>CARTAGENA</v>
      </c>
      <c r="B47" s="41">
        <f t="shared" si="4"/>
        <v>46559</v>
      </c>
      <c r="C47" s="41">
        <f t="shared" si="5"/>
        <v>58524</v>
      </c>
      <c r="D47" s="41">
        <f t="shared" si="6"/>
        <v>14</v>
      </c>
      <c r="E47" s="42" t="str">
        <f t="shared" si="2"/>
        <v>BALEARES</v>
      </c>
      <c r="F47" s="42">
        <f t="shared" si="7"/>
        <v>85591</v>
      </c>
      <c r="G47" s="42">
        <f t="shared" si="8"/>
        <v>84000</v>
      </c>
    </row>
    <row r="48" spans="1:9" x14ac:dyDescent="0.25">
      <c r="A48" s="42" t="str">
        <f t="shared" si="3"/>
        <v>CASTELLON</v>
      </c>
      <c r="B48" s="41">
        <f t="shared" si="4"/>
        <v>27810</v>
      </c>
      <c r="C48" s="41">
        <f t="shared" si="5"/>
        <v>20118</v>
      </c>
      <c r="D48" s="41">
        <f t="shared" si="6"/>
        <v>20</v>
      </c>
      <c r="E48" s="42" t="str">
        <f t="shared" si="2"/>
        <v>BILBAO</v>
      </c>
      <c r="F48" s="42">
        <f t="shared" si="7"/>
        <v>71150</v>
      </c>
      <c r="G48" s="42">
        <f t="shared" si="8"/>
        <v>69105</v>
      </c>
    </row>
    <row r="49" spans="1:7" x14ac:dyDescent="0.25">
      <c r="A49" s="42" t="str">
        <f t="shared" si="3"/>
        <v>CEUTA</v>
      </c>
      <c r="B49" s="41">
        <f t="shared" si="4"/>
        <v>276181</v>
      </c>
      <c r="C49" s="41">
        <f t="shared" si="5"/>
        <v>259255</v>
      </c>
      <c r="D49" s="41">
        <f t="shared" si="6"/>
        <v>5</v>
      </c>
      <c r="E49" s="42" t="str">
        <f t="shared" si="2"/>
        <v>ALMERIA</v>
      </c>
      <c r="F49" s="42">
        <f t="shared" si="7"/>
        <v>53550</v>
      </c>
      <c r="G49" s="42">
        <f t="shared" si="8"/>
        <v>51568</v>
      </c>
    </row>
    <row r="50" spans="1:7" x14ac:dyDescent="0.25">
      <c r="A50" s="42" t="str">
        <f t="shared" si="3"/>
        <v>FERROL-SAN CIBRAO</v>
      </c>
      <c r="B50" s="41">
        <f t="shared" si="4"/>
        <v>16360</v>
      </c>
      <c r="C50" s="41">
        <f t="shared" si="5"/>
        <v>7519</v>
      </c>
      <c r="D50" s="41">
        <f t="shared" si="6"/>
        <v>24</v>
      </c>
      <c r="E50" s="42" t="str">
        <f t="shared" si="2"/>
        <v>HUELVA</v>
      </c>
      <c r="F50" s="42">
        <f t="shared" si="7"/>
        <v>47108</v>
      </c>
      <c r="G50" s="42">
        <f t="shared" si="8"/>
        <v>46567</v>
      </c>
    </row>
    <row r="51" spans="1:7" x14ac:dyDescent="0.25">
      <c r="A51" s="42" t="str">
        <f t="shared" si="3"/>
        <v>GIJON</v>
      </c>
      <c r="B51" s="41">
        <f t="shared" si="4"/>
        <v>119953</v>
      </c>
      <c r="C51" s="41">
        <f t="shared" si="5"/>
        <v>108445</v>
      </c>
      <c r="D51" s="41">
        <f t="shared" si="6"/>
        <v>8</v>
      </c>
      <c r="E51" s="42" t="str">
        <f t="shared" si="2"/>
        <v>CARTAGENA</v>
      </c>
      <c r="F51" s="42">
        <f t="shared" si="7"/>
        <v>46559</v>
      </c>
      <c r="G51" s="42">
        <f t="shared" si="8"/>
        <v>58524</v>
      </c>
    </row>
    <row r="52" spans="1:7" x14ac:dyDescent="0.25">
      <c r="A52" s="42" t="str">
        <f t="shared" si="3"/>
        <v>HUELVA</v>
      </c>
      <c r="B52" s="41">
        <f t="shared" si="4"/>
        <v>47108</v>
      </c>
      <c r="C52" s="41">
        <f t="shared" si="5"/>
        <v>46567</v>
      </c>
      <c r="D52" s="41">
        <f t="shared" si="6"/>
        <v>13</v>
      </c>
      <c r="E52" s="42" t="str">
        <f t="shared" si="2"/>
        <v>BAHIA DE CADIZ</v>
      </c>
      <c r="F52" s="42">
        <f t="shared" si="7"/>
        <v>39621</v>
      </c>
      <c r="G52" s="42">
        <f t="shared" si="8"/>
        <v>44537</v>
      </c>
    </row>
    <row r="53" spans="1:7" x14ac:dyDescent="0.25">
      <c r="A53" s="42" t="str">
        <f t="shared" si="3"/>
        <v>LAS PALMAS</v>
      </c>
      <c r="B53" s="41">
        <f t="shared" si="4"/>
        <v>992330</v>
      </c>
      <c r="C53" s="41">
        <f t="shared" si="5"/>
        <v>975225</v>
      </c>
      <c r="D53" s="41">
        <f t="shared" si="6"/>
        <v>2</v>
      </c>
      <c r="E53" s="42" t="str">
        <f t="shared" si="2"/>
        <v>MALAGA</v>
      </c>
      <c r="F53" s="42">
        <f t="shared" si="7"/>
        <v>33456</v>
      </c>
      <c r="G53" s="42">
        <f t="shared" si="8"/>
        <v>43259</v>
      </c>
    </row>
    <row r="54" spans="1:7" x14ac:dyDescent="0.25">
      <c r="A54" s="42" t="str">
        <f t="shared" si="3"/>
        <v>MALAGA</v>
      </c>
      <c r="B54" s="41">
        <f t="shared" si="4"/>
        <v>33456</v>
      </c>
      <c r="C54" s="41">
        <f t="shared" si="5"/>
        <v>43259</v>
      </c>
      <c r="D54" s="41">
        <f t="shared" si="6"/>
        <v>16</v>
      </c>
      <c r="E54" s="42" t="str">
        <f t="shared" si="2"/>
        <v>A CORUÑA</v>
      </c>
      <c r="F54" s="42">
        <f t="shared" si="7"/>
        <v>31507</v>
      </c>
      <c r="G54" s="42">
        <f t="shared" si="8"/>
        <v>34582</v>
      </c>
    </row>
    <row r="55" spans="1:7" x14ac:dyDescent="0.25">
      <c r="A55" s="42" t="str">
        <f t="shared" si="3"/>
        <v>MARIN Y RIA DE PONTEVEDRA</v>
      </c>
      <c r="B55" s="41">
        <f t="shared" si="4"/>
        <v>26298</v>
      </c>
      <c r="C55" s="41">
        <f t="shared" si="5"/>
        <v>33729</v>
      </c>
      <c r="D55" s="41">
        <f t="shared" si="6"/>
        <v>21</v>
      </c>
      <c r="E55" s="42" t="str">
        <f t="shared" si="2"/>
        <v>ALICANTE</v>
      </c>
      <c r="F55" s="42">
        <f t="shared" ref="F55:F65" si="9">LOOKUP(E55,$A$38:$A$65,$B$38:$B$65)</f>
        <v>31178</v>
      </c>
      <c r="G55" s="42">
        <f t="shared" si="8"/>
        <v>30857</v>
      </c>
    </row>
    <row r="56" spans="1:7" x14ac:dyDescent="0.25">
      <c r="A56" s="42" t="str">
        <f t="shared" si="3"/>
        <v>MELILLA</v>
      </c>
      <c r="B56" s="41">
        <f t="shared" si="4"/>
        <v>28</v>
      </c>
      <c r="C56" s="41">
        <f t="shared" si="5"/>
        <v>17348</v>
      </c>
      <c r="D56" s="41">
        <f t="shared" si="6"/>
        <v>27</v>
      </c>
      <c r="E56" s="42" t="str">
        <f t="shared" si="2"/>
        <v>SANTANDER</v>
      </c>
      <c r="F56" s="42">
        <f t="shared" si="9"/>
        <v>28207</v>
      </c>
      <c r="G56" s="42">
        <f t="shared" si="8"/>
        <v>29535</v>
      </c>
    </row>
    <row r="57" spans="1:7" x14ac:dyDescent="0.25">
      <c r="A57" s="42" t="str">
        <f t="shared" si="3"/>
        <v>MOTRIL</v>
      </c>
      <c r="B57" s="41">
        <f t="shared" si="4"/>
        <v>7985</v>
      </c>
      <c r="C57" s="41">
        <f t="shared" si="5"/>
        <v>8848</v>
      </c>
      <c r="D57" s="41">
        <f t="shared" si="6"/>
        <v>25</v>
      </c>
      <c r="E57" s="42" t="str">
        <f t="shared" si="2"/>
        <v>CASTELLON</v>
      </c>
      <c r="F57" s="42">
        <f t="shared" si="9"/>
        <v>27810</v>
      </c>
      <c r="G57" s="42">
        <f t="shared" si="8"/>
        <v>20118</v>
      </c>
    </row>
    <row r="58" spans="1:7" x14ac:dyDescent="0.25">
      <c r="A58" s="42" t="str">
        <f t="shared" si="3"/>
        <v>PASAIA</v>
      </c>
      <c r="B58" s="41">
        <f t="shared" si="4"/>
        <v>23109</v>
      </c>
      <c r="C58" s="41">
        <f t="shared" si="5"/>
        <v>24652</v>
      </c>
      <c r="D58" s="41">
        <f t="shared" si="6"/>
        <v>23</v>
      </c>
      <c r="E58" s="42" t="str">
        <f t="shared" si="2"/>
        <v>MARIN Y RIA DE PONTEVEDRA</v>
      </c>
      <c r="F58" s="42">
        <f t="shared" si="9"/>
        <v>26298</v>
      </c>
      <c r="G58" s="42">
        <f t="shared" si="8"/>
        <v>33729</v>
      </c>
    </row>
    <row r="59" spans="1:7" x14ac:dyDescent="0.25">
      <c r="A59" s="42" t="str">
        <f t="shared" si="3"/>
        <v>SANTA CRUZ DE TENERIFE</v>
      </c>
      <c r="B59" s="41">
        <f t="shared" si="4"/>
        <v>485851</v>
      </c>
      <c r="C59" s="41">
        <f t="shared" si="5"/>
        <v>471574</v>
      </c>
      <c r="D59" s="41">
        <f t="shared" si="6"/>
        <v>4</v>
      </c>
      <c r="E59" s="42" t="str">
        <f t="shared" si="2"/>
        <v>AVILES</v>
      </c>
      <c r="F59" s="42">
        <f t="shared" si="9"/>
        <v>23166</v>
      </c>
      <c r="G59" s="42">
        <f t="shared" si="8"/>
        <v>27930</v>
      </c>
    </row>
    <row r="60" spans="1:7" x14ac:dyDescent="0.25">
      <c r="A60" s="42" t="str">
        <f t="shared" si="3"/>
        <v>SANTANDER</v>
      </c>
      <c r="B60" s="41">
        <f t="shared" si="4"/>
        <v>28207</v>
      </c>
      <c r="C60" s="41">
        <f t="shared" si="5"/>
        <v>29535</v>
      </c>
      <c r="D60" s="41">
        <f t="shared" si="6"/>
        <v>19</v>
      </c>
      <c r="E60" s="42" t="str">
        <f t="shared" si="2"/>
        <v>PASAIA</v>
      </c>
      <c r="F60" s="42">
        <f t="shared" si="9"/>
        <v>23109</v>
      </c>
      <c r="G60" s="42">
        <f t="shared" si="8"/>
        <v>24652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16360</v>
      </c>
      <c r="G61" s="42">
        <f t="shared" si="8"/>
        <v>7519</v>
      </c>
    </row>
    <row r="62" spans="1:7" x14ac:dyDescent="0.25">
      <c r="A62" s="42" t="str">
        <f t="shared" si="3"/>
        <v>TARRAGONA</v>
      </c>
      <c r="B62" s="41">
        <f t="shared" si="4"/>
        <v>89971</v>
      </c>
      <c r="C62" s="41">
        <f t="shared" si="5"/>
        <v>92535</v>
      </c>
      <c r="D62" s="41">
        <f t="shared" si="6"/>
        <v>9</v>
      </c>
      <c r="E62" s="42" t="str">
        <f t="shared" si="2"/>
        <v>MOTRIL</v>
      </c>
      <c r="F62" s="42">
        <f t="shared" si="9"/>
        <v>7985</v>
      </c>
      <c r="G62" s="42">
        <f t="shared" si="8"/>
        <v>8848</v>
      </c>
    </row>
    <row r="63" spans="1:7" x14ac:dyDescent="0.25">
      <c r="A63" s="42" t="str">
        <f t="shared" si="3"/>
        <v>VALENCIA</v>
      </c>
      <c r="B63" s="41">
        <f t="shared" si="4"/>
        <v>166619</v>
      </c>
      <c r="C63" s="41">
        <f t="shared" si="5"/>
        <v>125528</v>
      </c>
      <c r="D63" s="41">
        <f t="shared" si="6"/>
        <v>7</v>
      </c>
      <c r="E63" s="42" t="str">
        <f t="shared" si="2"/>
        <v>VILAGARCIA</v>
      </c>
      <c r="F63" s="42">
        <f t="shared" si="9"/>
        <v>4162</v>
      </c>
      <c r="G63" s="42">
        <f t="shared" si="8"/>
        <v>4404</v>
      </c>
    </row>
    <row r="64" spans="1:7" x14ac:dyDescent="0.25">
      <c r="A64" s="42" t="str">
        <f t="shared" si="3"/>
        <v>VIGO</v>
      </c>
      <c r="B64" s="41">
        <f t="shared" si="4"/>
        <v>189625</v>
      </c>
      <c r="C64" s="41">
        <f t="shared" si="5"/>
        <v>211258</v>
      </c>
      <c r="D64" s="41">
        <f t="shared" si="6"/>
        <v>6</v>
      </c>
      <c r="E64" s="42" t="str">
        <f t="shared" si="2"/>
        <v>MELILLA</v>
      </c>
      <c r="F64" s="42">
        <f t="shared" si="9"/>
        <v>28</v>
      </c>
      <c r="G64" s="42">
        <f t="shared" si="8"/>
        <v>17348</v>
      </c>
    </row>
    <row r="65" spans="1:7" x14ac:dyDescent="0.25">
      <c r="A65" s="42" t="str">
        <f t="shared" si="3"/>
        <v>VILAGARCIA</v>
      </c>
      <c r="B65" s="41">
        <f t="shared" si="4"/>
        <v>4162</v>
      </c>
      <c r="C65" s="41">
        <f t="shared" si="5"/>
        <v>4404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6382</v>
      </c>
      <c r="E10" s="28">
        <v>1978</v>
      </c>
      <c r="F10" s="13">
        <f t="shared" si="0"/>
        <v>-69.006581009088052</v>
      </c>
      <c r="G10" s="1"/>
      <c r="H10" s="1"/>
      <c r="I10" s="1"/>
    </row>
    <row r="11" spans="1:12" x14ac:dyDescent="0.25">
      <c r="A11" s="8" t="s">
        <v>45</v>
      </c>
      <c r="B11" s="27">
        <v>2791101</v>
      </c>
      <c r="C11" s="27">
        <v>3067007</v>
      </c>
      <c r="D11" s="27">
        <v>16621696</v>
      </c>
      <c r="E11" s="27">
        <v>19301231</v>
      </c>
      <c r="F11" s="10">
        <f t="shared" si="0"/>
        <v>16.12070753790708</v>
      </c>
      <c r="G11" s="1"/>
      <c r="H11" s="1"/>
      <c r="I11" s="1"/>
    </row>
    <row r="12" spans="1:12" x14ac:dyDescent="0.25">
      <c r="A12" s="11" t="s">
        <v>46</v>
      </c>
      <c r="B12" s="28">
        <v>5618</v>
      </c>
      <c r="C12" s="28">
        <v>248606</v>
      </c>
      <c r="D12" s="28">
        <v>58221</v>
      </c>
      <c r="E12" s="28">
        <v>1109784</v>
      </c>
      <c r="F12" s="13">
        <f t="shared" si="0"/>
        <v>1806.1575720100996</v>
      </c>
      <c r="G12" s="1"/>
      <c r="H12" s="1"/>
      <c r="I12" s="1"/>
    </row>
    <row r="13" spans="1:12" x14ac:dyDescent="0.25">
      <c r="A13" s="8" t="s">
        <v>47</v>
      </c>
      <c r="B13" s="27">
        <v>2464</v>
      </c>
      <c r="C13" s="27">
        <v>2794</v>
      </c>
      <c r="D13" s="27">
        <v>13660</v>
      </c>
      <c r="E13" s="27">
        <v>12060</v>
      </c>
      <c r="F13" s="10">
        <f t="shared" si="0"/>
        <v>-11.713030746705712</v>
      </c>
      <c r="G13" s="1"/>
      <c r="H13" s="1"/>
      <c r="I13" s="1"/>
    </row>
    <row r="14" spans="1:12" x14ac:dyDescent="0.25">
      <c r="A14" s="11" t="s">
        <v>48</v>
      </c>
      <c r="B14" s="28">
        <v>944483</v>
      </c>
      <c r="C14" s="28">
        <v>877859</v>
      </c>
      <c r="D14" s="28">
        <v>4996194</v>
      </c>
      <c r="E14" s="28">
        <v>5948319</v>
      </c>
      <c r="F14" s="13">
        <f t="shared" si="0"/>
        <v>19.057006193114205</v>
      </c>
      <c r="G14" s="1"/>
      <c r="H14" s="1"/>
      <c r="I14" s="1"/>
    </row>
    <row r="15" spans="1:12" x14ac:dyDescent="0.25">
      <c r="A15" s="8" t="s">
        <v>49</v>
      </c>
      <c r="B15" s="27">
        <v>138983</v>
      </c>
      <c r="C15" s="27">
        <v>61395</v>
      </c>
      <c r="D15" s="27">
        <v>597608</v>
      </c>
      <c r="E15" s="27">
        <v>407941</v>
      </c>
      <c r="F15" s="10">
        <f t="shared" si="0"/>
        <v>-31.737694274507703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799</v>
      </c>
      <c r="D16" s="28">
        <v>0</v>
      </c>
      <c r="E16" s="28">
        <v>799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7">
        <v>333</v>
      </c>
      <c r="C17" s="27">
        <v>19</v>
      </c>
      <c r="D17" s="27">
        <v>1668</v>
      </c>
      <c r="E17" s="27">
        <v>1077</v>
      </c>
      <c r="F17" s="10">
        <f t="shared" si="0"/>
        <v>-35.431654676258987</v>
      </c>
      <c r="G17" s="1"/>
      <c r="H17" s="1"/>
      <c r="I17" s="1"/>
    </row>
    <row r="18" spans="1:9" x14ac:dyDescent="0.25">
      <c r="A18" s="11" t="s">
        <v>52</v>
      </c>
      <c r="B18" s="28">
        <v>84274</v>
      </c>
      <c r="C18" s="28">
        <v>42480</v>
      </c>
      <c r="D18" s="28">
        <v>423879</v>
      </c>
      <c r="E18" s="28">
        <v>455853</v>
      </c>
      <c r="F18" s="13">
        <f t="shared" si="0"/>
        <v>7.5431903915976051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11475</v>
      </c>
      <c r="C20" s="28">
        <v>25453</v>
      </c>
      <c r="D20" s="28">
        <v>81231</v>
      </c>
      <c r="E20" s="28">
        <v>95402</v>
      </c>
      <c r="F20" s="13">
        <f t="shared" si="0"/>
        <v>17.445310287944253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888105</v>
      </c>
      <c r="C22" s="28">
        <v>917767</v>
      </c>
      <c r="D22" s="28">
        <v>4614144</v>
      </c>
      <c r="E22" s="28">
        <v>4813900</v>
      </c>
      <c r="F22" s="13">
        <f t="shared" si="0"/>
        <v>4.3292103584110038</v>
      </c>
      <c r="G22" s="1"/>
      <c r="H22" s="1"/>
      <c r="I22" s="1"/>
    </row>
    <row r="23" spans="1:9" x14ac:dyDescent="0.25">
      <c r="A23" s="8" t="s">
        <v>57</v>
      </c>
      <c r="B23" s="27">
        <v>256102</v>
      </c>
      <c r="C23" s="27">
        <v>115937</v>
      </c>
      <c r="D23" s="27">
        <v>1243632</v>
      </c>
      <c r="E23" s="27">
        <v>694984</v>
      </c>
      <c r="F23" s="10">
        <f t="shared" si="0"/>
        <v>-44.116587543582021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10195</v>
      </c>
      <c r="D24" s="28">
        <v>0</v>
      </c>
      <c r="E24" s="28">
        <v>10274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2</v>
      </c>
      <c r="E26" s="28">
        <v>7</v>
      </c>
      <c r="F26" s="13">
        <f t="shared" si="0"/>
        <v>250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25331</v>
      </c>
      <c r="C28" s="28">
        <v>18898</v>
      </c>
      <c r="D28" s="28">
        <v>171625</v>
      </c>
      <c r="E28" s="28">
        <v>191893</v>
      </c>
      <c r="F28" s="13">
        <f t="shared" si="0"/>
        <v>11.809468317552799</v>
      </c>
      <c r="G28" s="1"/>
      <c r="H28" s="1"/>
      <c r="I28" s="1"/>
    </row>
    <row r="29" spans="1:9" x14ac:dyDescent="0.25">
      <c r="A29" s="8" t="s">
        <v>63</v>
      </c>
      <c r="B29" s="27">
        <v>1761</v>
      </c>
      <c r="C29" s="27">
        <v>1310</v>
      </c>
      <c r="D29" s="27">
        <v>5263</v>
      </c>
      <c r="E29" s="27">
        <v>7702</v>
      </c>
      <c r="F29" s="10">
        <f t="shared" si="0"/>
        <v>46.342390271708155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212897</v>
      </c>
      <c r="C31" s="27">
        <v>351905</v>
      </c>
      <c r="D31" s="27">
        <v>1357793</v>
      </c>
      <c r="E31" s="27">
        <v>1934562</v>
      </c>
      <c r="F31" s="10">
        <f t="shared" si="0"/>
        <v>42.478419022634512</v>
      </c>
      <c r="G31" s="1"/>
      <c r="H31" s="1"/>
      <c r="I31" s="1"/>
    </row>
    <row r="32" spans="1:9" x14ac:dyDescent="0.25">
      <c r="A32" s="11" t="s">
        <v>66</v>
      </c>
      <c r="B32" s="28">
        <v>947936</v>
      </c>
      <c r="C32" s="28">
        <v>1209009</v>
      </c>
      <c r="D32" s="28">
        <v>5276655</v>
      </c>
      <c r="E32" s="28">
        <v>6923204</v>
      </c>
      <c r="F32" s="13">
        <f t="shared" si="0"/>
        <v>31.20440885371508</v>
      </c>
      <c r="G32" s="1"/>
      <c r="H32" s="1"/>
      <c r="I32" s="1"/>
    </row>
    <row r="33" spans="1:9" x14ac:dyDescent="0.25">
      <c r="A33" s="8" t="s">
        <v>67</v>
      </c>
      <c r="B33" s="27">
        <v>9791</v>
      </c>
      <c r="C33" s="27">
        <v>11377</v>
      </c>
      <c r="D33" s="27">
        <v>42264</v>
      </c>
      <c r="E33" s="27">
        <v>68317</v>
      </c>
      <c r="F33" s="10">
        <f t="shared" si="0"/>
        <v>61.643479083853862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17483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6320654</v>
      </c>
      <c r="C35" s="15">
        <f t="shared" ref="C35:E35" si="1">SUM(C7:C34)</f>
        <v>6962810</v>
      </c>
      <c r="D35" s="15">
        <f t="shared" si="1"/>
        <v>35511917</v>
      </c>
      <c r="E35" s="15">
        <f t="shared" si="1"/>
        <v>41996890</v>
      </c>
      <c r="F35" s="16">
        <f t="shared" si="0"/>
        <v>18.261399405726252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19301231</v>
      </c>
      <c r="G38" s="42">
        <f>LOOKUP(E38,$A$38:$A$65,$C$38:$C$65)</f>
        <v>16621696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6923204</v>
      </c>
      <c r="G39" s="42">
        <f t="shared" ref="G39:G65" si="8">LOOKUP(E39,$A$38:$A$65,$C$38:$C$65)</f>
        <v>5276655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5948319</v>
      </c>
      <c r="G40" s="42">
        <f t="shared" si="8"/>
        <v>4996194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6382</v>
      </c>
      <c r="D41" s="41">
        <f t="shared" si="6"/>
        <v>17</v>
      </c>
      <c r="E41" s="42" t="str">
        <f t="shared" si="2"/>
        <v>LAS PALMAS</v>
      </c>
      <c r="F41" s="42">
        <f t="shared" si="7"/>
        <v>4813900</v>
      </c>
      <c r="G41" s="42">
        <f t="shared" si="8"/>
        <v>4614144</v>
      </c>
    </row>
    <row r="42" spans="1:9" x14ac:dyDescent="0.25">
      <c r="A42" s="42" t="str">
        <f t="shared" si="3"/>
        <v>BAHIA DE ALGECIRAS</v>
      </c>
      <c r="B42" s="41">
        <f t="shared" si="4"/>
        <v>19301231</v>
      </c>
      <c r="C42" s="41">
        <f t="shared" si="5"/>
        <v>16621696</v>
      </c>
      <c r="D42" s="41">
        <f t="shared" si="6"/>
        <v>1</v>
      </c>
      <c r="E42" s="42" t="str">
        <f t="shared" si="2"/>
        <v>TARRAGONA</v>
      </c>
      <c r="F42" s="42">
        <f t="shared" si="7"/>
        <v>1934562</v>
      </c>
      <c r="G42" s="42">
        <f t="shared" si="8"/>
        <v>1357793</v>
      </c>
    </row>
    <row r="43" spans="1:9" x14ac:dyDescent="0.25">
      <c r="A43" s="42" t="str">
        <f t="shared" si="3"/>
        <v>BAHIA DE CADIZ</v>
      </c>
      <c r="B43" s="41">
        <f t="shared" si="4"/>
        <v>1109784</v>
      </c>
      <c r="C43" s="41">
        <f t="shared" si="5"/>
        <v>58221</v>
      </c>
      <c r="D43" s="41">
        <f t="shared" si="6"/>
        <v>6</v>
      </c>
      <c r="E43" s="42" t="str">
        <f t="shared" si="2"/>
        <v>BAHIA DE CADIZ</v>
      </c>
      <c r="F43" s="42">
        <f t="shared" si="7"/>
        <v>1109784</v>
      </c>
      <c r="G43" s="42">
        <f t="shared" si="8"/>
        <v>58221</v>
      </c>
    </row>
    <row r="44" spans="1:9" x14ac:dyDescent="0.25">
      <c r="A44" s="42" t="str">
        <f t="shared" si="3"/>
        <v>BALEARES</v>
      </c>
      <c r="B44" s="41">
        <f t="shared" si="4"/>
        <v>12060</v>
      </c>
      <c r="C44" s="41">
        <f t="shared" si="5"/>
        <v>13660</v>
      </c>
      <c r="D44" s="41">
        <f t="shared" si="6"/>
        <v>14</v>
      </c>
      <c r="E44" s="42" t="str">
        <f t="shared" si="2"/>
        <v>MALAGA</v>
      </c>
      <c r="F44" s="42">
        <f t="shared" si="7"/>
        <v>694984</v>
      </c>
      <c r="G44" s="42">
        <f t="shared" si="8"/>
        <v>1243632</v>
      </c>
    </row>
    <row r="45" spans="1:9" x14ac:dyDescent="0.25">
      <c r="A45" s="42" t="str">
        <f t="shared" si="3"/>
        <v>BARCELONA</v>
      </c>
      <c r="B45" s="41">
        <f t="shared" si="4"/>
        <v>5948319</v>
      </c>
      <c r="C45" s="41">
        <f t="shared" si="5"/>
        <v>4996194</v>
      </c>
      <c r="D45" s="41">
        <f t="shared" si="6"/>
        <v>3</v>
      </c>
      <c r="E45" s="42" t="str">
        <f t="shared" si="2"/>
        <v>CEUTA</v>
      </c>
      <c r="F45" s="42">
        <f t="shared" si="7"/>
        <v>455853</v>
      </c>
      <c r="G45" s="42">
        <f t="shared" si="8"/>
        <v>423879</v>
      </c>
    </row>
    <row r="46" spans="1:9" x14ac:dyDescent="0.25">
      <c r="A46" s="42" t="str">
        <f t="shared" si="3"/>
        <v>BILBAO</v>
      </c>
      <c r="B46" s="41">
        <f t="shared" si="4"/>
        <v>407941</v>
      </c>
      <c r="C46" s="41">
        <f t="shared" si="5"/>
        <v>597608</v>
      </c>
      <c r="D46" s="41">
        <f t="shared" si="6"/>
        <v>9</v>
      </c>
      <c r="E46" s="42" t="str">
        <f t="shared" si="2"/>
        <v>BILBAO</v>
      </c>
      <c r="F46" s="42">
        <f t="shared" si="7"/>
        <v>407941</v>
      </c>
      <c r="G46" s="42">
        <f t="shared" si="8"/>
        <v>597608</v>
      </c>
    </row>
    <row r="47" spans="1:9" x14ac:dyDescent="0.25">
      <c r="A47" s="42" t="str">
        <f t="shared" si="3"/>
        <v>CARTAGENA</v>
      </c>
      <c r="B47" s="41">
        <f t="shared" si="4"/>
        <v>799</v>
      </c>
      <c r="C47" s="41">
        <f t="shared" si="5"/>
        <v>0</v>
      </c>
      <c r="D47" s="41">
        <f t="shared" si="6"/>
        <v>19</v>
      </c>
      <c r="E47" s="42" t="str">
        <f t="shared" si="2"/>
        <v>SANTA CRUZ DE TENERIFE</v>
      </c>
      <c r="F47" s="42">
        <f t="shared" si="7"/>
        <v>191893</v>
      </c>
      <c r="G47" s="42">
        <f t="shared" si="8"/>
        <v>171625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1668</v>
      </c>
      <c r="D48" s="41">
        <f t="shared" si="6"/>
        <v>18</v>
      </c>
      <c r="E48" s="42" t="str">
        <f t="shared" si="2"/>
        <v>GIJON</v>
      </c>
      <c r="F48" s="42">
        <f t="shared" si="7"/>
        <v>95402</v>
      </c>
      <c r="G48" s="42">
        <f t="shared" si="8"/>
        <v>81231</v>
      </c>
    </row>
    <row r="49" spans="1:7" x14ac:dyDescent="0.25">
      <c r="A49" s="42" t="str">
        <f t="shared" si="3"/>
        <v>CEUTA</v>
      </c>
      <c r="B49" s="41">
        <f t="shared" si="4"/>
        <v>455853</v>
      </c>
      <c r="C49" s="41">
        <f t="shared" si="5"/>
        <v>423879</v>
      </c>
      <c r="D49" s="41">
        <f t="shared" si="6"/>
        <v>8</v>
      </c>
      <c r="E49" s="42" t="str">
        <f t="shared" si="2"/>
        <v>VIGO</v>
      </c>
      <c r="F49" s="42">
        <f t="shared" si="7"/>
        <v>68317</v>
      </c>
      <c r="G49" s="42">
        <f t="shared" si="8"/>
        <v>42264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17483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95402</v>
      </c>
      <c r="C51" s="41">
        <f t="shared" si="5"/>
        <v>81231</v>
      </c>
      <c r="D51" s="41">
        <f t="shared" si="6"/>
        <v>11</v>
      </c>
      <c r="E51" s="42" t="str">
        <f t="shared" si="2"/>
        <v>BALEARES</v>
      </c>
      <c r="F51" s="42">
        <f t="shared" si="7"/>
        <v>12060</v>
      </c>
      <c r="G51" s="42">
        <f t="shared" si="8"/>
        <v>13660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10274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4813900</v>
      </c>
      <c r="C53" s="41">
        <f t="shared" si="5"/>
        <v>4614144</v>
      </c>
      <c r="D53" s="41">
        <f t="shared" si="6"/>
        <v>4</v>
      </c>
      <c r="E53" s="42" t="str">
        <f t="shared" si="2"/>
        <v>SANTANDER</v>
      </c>
      <c r="F53" s="42">
        <f t="shared" si="7"/>
        <v>7702</v>
      </c>
      <c r="G53" s="42">
        <f t="shared" si="8"/>
        <v>5263</v>
      </c>
    </row>
    <row r="54" spans="1:7" x14ac:dyDescent="0.25">
      <c r="A54" s="42" t="str">
        <f t="shared" si="3"/>
        <v>MALAGA</v>
      </c>
      <c r="B54" s="41">
        <f t="shared" si="4"/>
        <v>694984</v>
      </c>
      <c r="C54" s="41">
        <f t="shared" si="5"/>
        <v>1243632</v>
      </c>
      <c r="D54" s="41">
        <f t="shared" si="6"/>
        <v>7</v>
      </c>
      <c r="E54" s="42" t="str">
        <f t="shared" si="2"/>
        <v>AVILES</v>
      </c>
      <c r="F54" s="42">
        <f t="shared" si="7"/>
        <v>1978</v>
      </c>
      <c r="G54" s="42">
        <f t="shared" si="8"/>
        <v>6382</v>
      </c>
    </row>
    <row r="55" spans="1:7" x14ac:dyDescent="0.25">
      <c r="A55" s="42" t="str">
        <f t="shared" si="3"/>
        <v>MARIN Y RIA DE PONTEVEDRA</v>
      </c>
      <c r="B55" s="41">
        <f t="shared" si="4"/>
        <v>10274</v>
      </c>
      <c r="C55" s="41">
        <f t="shared" si="5"/>
        <v>0</v>
      </c>
      <c r="D55" s="41">
        <f t="shared" si="6"/>
        <v>15</v>
      </c>
      <c r="E55" s="42" t="str">
        <f t="shared" si="2"/>
        <v>CASTELLON</v>
      </c>
      <c r="F55" s="42">
        <f t="shared" ref="F55:F65" si="9">LOOKUP(E55,$A$38:$A$65,$B$38:$B$65)</f>
        <v>1077</v>
      </c>
      <c r="G55" s="42">
        <f t="shared" si="8"/>
        <v>1668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799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2</v>
      </c>
      <c r="D57" s="41">
        <f t="shared" si="6"/>
        <v>21</v>
      </c>
      <c r="E57" s="42" t="str">
        <f t="shared" si="2"/>
        <v>SEVILLA</v>
      </c>
      <c r="F57" s="42">
        <f t="shared" si="9"/>
        <v>120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</v>
      </c>
      <c r="G58" s="42">
        <f t="shared" si="8"/>
        <v>2</v>
      </c>
    </row>
    <row r="59" spans="1:7" x14ac:dyDescent="0.25">
      <c r="A59" s="42" t="str">
        <f t="shared" si="3"/>
        <v>SANTA CRUZ DE TENERIFE</v>
      </c>
      <c r="B59" s="41">
        <f t="shared" si="4"/>
        <v>191893</v>
      </c>
      <c r="C59" s="41">
        <f t="shared" si="5"/>
        <v>171625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7702</v>
      </c>
      <c r="C60" s="41">
        <f t="shared" si="5"/>
        <v>5263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1934562</v>
      </c>
      <c r="C62" s="41">
        <f t="shared" si="5"/>
        <v>1357793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6923204</v>
      </c>
      <c r="C63" s="41">
        <f t="shared" si="5"/>
        <v>5276655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68317</v>
      </c>
      <c r="C64" s="41">
        <f t="shared" si="5"/>
        <v>42264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17483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2900826</v>
      </c>
      <c r="C11" s="29">
        <v>3035174</v>
      </c>
      <c r="D11" s="29">
        <v>16615595</v>
      </c>
      <c r="E11" s="29">
        <v>19158360</v>
      </c>
      <c r="F11" s="10">
        <f t="shared" si="0"/>
        <v>15.303484467453615</v>
      </c>
      <c r="G11" s="1"/>
      <c r="H11" s="1"/>
      <c r="I11" s="1"/>
    </row>
    <row r="12" spans="1:12" x14ac:dyDescent="0.25">
      <c r="A12" s="11" t="s">
        <v>46</v>
      </c>
      <c r="B12" s="30">
        <v>5618</v>
      </c>
      <c r="C12" s="30">
        <v>1176</v>
      </c>
      <c r="D12" s="30">
        <v>42382</v>
      </c>
      <c r="E12" s="30">
        <v>5377</v>
      </c>
      <c r="F12" s="13">
        <f t="shared" si="0"/>
        <v>-87.313010240196306</v>
      </c>
      <c r="G12" s="1"/>
      <c r="H12" s="1"/>
      <c r="I12" s="1"/>
    </row>
    <row r="13" spans="1:12" x14ac:dyDescent="0.25">
      <c r="A13" s="8" t="s">
        <v>47</v>
      </c>
      <c r="B13" s="29">
        <v>536</v>
      </c>
      <c r="C13" s="29">
        <v>412</v>
      </c>
      <c r="D13" s="29">
        <v>3017</v>
      </c>
      <c r="E13" s="29">
        <v>1833</v>
      </c>
      <c r="F13" s="10">
        <f t="shared" si="0"/>
        <v>-39.244282399734836</v>
      </c>
      <c r="G13" s="1"/>
      <c r="H13" s="1"/>
      <c r="I13" s="1"/>
    </row>
    <row r="14" spans="1:12" x14ac:dyDescent="0.25">
      <c r="A14" s="11" t="s">
        <v>48</v>
      </c>
      <c r="B14" s="30">
        <v>922940</v>
      </c>
      <c r="C14" s="30">
        <v>818655</v>
      </c>
      <c r="D14" s="30">
        <v>4843227</v>
      </c>
      <c r="E14" s="30">
        <v>5767468</v>
      </c>
      <c r="F14" s="13">
        <f t="shared" si="0"/>
        <v>19.083165005480851</v>
      </c>
      <c r="G14" s="1"/>
      <c r="H14" s="1"/>
      <c r="I14" s="1"/>
    </row>
    <row r="15" spans="1:12" x14ac:dyDescent="0.25">
      <c r="A15" s="8" t="s">
        <v>49</v>
      </c>
      <c r="B15" s="29">
        <v>10041</v>
      </c>
      <c r="C15" s="29">
        <v>2286</v>
      </c>
      <c r="D15" s="29">
        <v>74499</v>
      </c>
      <c r="E15" s="29">
        <v>39589</v>
      </c>
      <c r="F15" s="10">
        <f t="shared" si="0"/>
        <v>-46.859689391803919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333</v>
      </c>
      <c r="C17" s="29">
        <v>19</v>
      </c>
      <c r="D17" s="29">
        <v>1668</v>
      </c>
      <c r="E17" s="29">
        <v>1077</v>
      </c>
      <c r="F17" s="10">
        <f t="shared" si="0"/>
        <v>-35.431654676258987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334</v>
      </c>
      <c r="D18" s="30">
        <v>0</v>
      </c>
      <c r="E18" s="30">
        <v>406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817813</v>
      </c>
      <c r="C22" s="30">
        <v>850846</v>
      </c>
      <c r="D22" s="30">
        <v>4433422</v>
      </c>
      <c r="E22" s="30">
        <v>4699066</v>
      </c>
      <c r="F22" s="13">
        <f t="shared" si="0"/>
        <v>5.9918500878102776</v>
      </c>
      <c r="G22" s="1"/>
      <c r="H22" s="1"/>
      <c r="I22" s="1"/>
    </row>
    <row r="23" spans="1:9" x14ac:dyDescent="0.25">
      <c r="A23" s="8" t="s">
        <v>57</v>
      </c>
      <c r="B23" s="29">
        <v>255854</v>
      </c>
      <c r="C23" s="29">
        <v>115937</v>
      </c>
      <c r="D23" s="29">
        <v>1242379</v>
      </c>
      <c r="E23" s="29">
        <v>694984</v>
      </c>
      <c r="F23" s="10">
        <f t="shared" si="0"/>
        <v>-44.060226388243848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10195</v>
      </c>
      <c r="D24" s="30">
        <v>0</v>
      </c>
      <c r="E24" s="30">
        <v>10274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23284</v>
      </c>
      <c r="C28" s="30">
        <v>16432</v>
      </c>
      <c r="D28" s="30">
        <v>155652</v>
      </c>
      <c r="E28" s="30">
        <v>172371</v>
      </c>
      <c r="F28" s="13">
        <f t="shared" si="0"/>
        <v>10.741268984658078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3307</v>
      </c>
      <c r="C31" s="29">
        <v>112</v>
      </c>
      <c r="D31" s="29">
        <v>11124</v>
      </c>
      <c r="E31" s="29">
        <v>893</v>
      </c>
      <c r="F31" s="10">
        <f t="shared" si="0"/>
        <v>-91.97231211794319</v>
      </c>
      <c r="G31" s="1"/>
      <c r="H31" s="1"/>
      <c r="I31" s="1"/>
    </row>
    <row r="32" spans="1:9" x14ac:dyDescent="0.25">
      <c r="A32" s="11" t="s">
        <v>66</v>
      </c>
      <c r="B32" s="30">
        <v>912449</v>
      </c>
      <c r="C32" s="30">
        <v>1198900</v>
      </c>
      <c r="D32" s="30">
        <v>5192020</v>
      </c>
      <c r="E32" s="30">
        <v>6898233</v>
      </c>
      <c r="F32" s="13">
        <f t="shared" si="0"/>
        <v>32.86221932889319</v>
      </c>
      <c r="G32" s="1"/>
      <c r="H32" s="1"/>
      <c r="I32" s="1"/>
    </row>
    <row r="33" spans="1:9" x14ac:dyDescent="0.25">
      <c r="A33" s="8" t="s">
        <v>67</v>
      </c>
      <c r="B33" s="29">
        <v>5131</v>
      </c>
      <c r="C33" s="29">
        <v>2159</v>
      </c>
      <c r="D33" s="29">
        <v>18336</v>
      </c>
      <c r="E33" s="29">
        <v>15813</v>
      </c>
      <c r="F33" s="10">
        <f t="shared" si="0"/>
        <v>-13.7598167539267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5858132</v>
      </c>
      <c r="C35" s="15">
        <f t="shared" ref="C35:E35" si="1">SUM(C7:C34)</f>
        <v>6052637</v>
      </c>
      <c r="D35" s="15">
        <f t="shared" si="1"/>
        <v>32633327</v>
      </c>
      <c r="E35" s="15">
        <f t="shared" si="1"/>
        <v>37465869</v>
      </c>
      <c r="F35" s="16">
        <f t="shared" si="0"/>
        <v>14.808609615562645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19158360</v>
      </c>
      <c r="G38" s="42">
        <f>LOOKUP(E38,$A$38:$A$65,$C$38:$C$65)</f>
        <v>16615595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6898233</v>
      </c>
      <c r="G39" s="42">
        <f t="shared" ref="G39:G65" si="8">LOOKUP(E39,$A$38:$A$65,$C$38:$C$65)</f>
        <v>5192020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5767468</v>
      </c>
      <c r="G40" s="42">
        <f t="shared" si="8"/>
        <v>4843227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4699066</v>
      </c>
      <c r="G41" s="42">
        <f t="shared" si="8"/>
        <v>4433422</v>
      </c>
    </row>
    <row r="42" spans="1:9" x14ac:dyDescent="0.25">
      <c r="A42" s="42" t="str">
        <f t="shared" si="3"/>
        <v>BAHIA DE ALGECIRAS</v>
      </c>
      <c r="B42" s="41">
        <f t="shared" si="4"/>
        <v>19158360</v>
      </c>
      <c r="C42" s="41">
        <f t="shared" si="5"/>
        <v>16615595</v>
      </c>
      <c r="D42" s="41">
        <f t="shared" si="6"/>
        <v>1</v>
      </c>
      <c r="E42" s="42" t="str">
        <f t="shared" si="2"/>
        <v>MALAGA</v>
      </c>
      <c r="F42" s="42">
        <f t="shared" si="7"/>
        <v>694984</v>
      </c>
      <c r="G42" s="42">
        <f t="shared" si="8"/>
        <v>1242379</v>
      </c>
    </row>
    <row r="43" spans="1:9" x14ac:dyDescent="0.25">
      <c r="A43" s="42" t="str">
        <f t="shared" si="3"/>
        <v>BAHIA DE CADIZ</v>
      </c>
      <c r="B43" s="41">
        <f t="shared" si="4"/>
        <v>5377</v>
      </c>
      <c r="C43" s="41">
        <f t="shared" si="5"/>
        <v>42382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172371</v>
      </c>
      <c r="G43" s="42">
        <f t="shared" si="8"/>
        <v>155652</v>
      </c>
    </row>
    <row r="44" spans="1:9" x14ac:dyDescent="0.25">
      <c r="A44" s="42" t="str">
        <f t="shared" si="3"/>
        <v>BALEARES</v>
      </c>
      <c r="B44" s="41">
        <f t="shared" si="4"/>
        <v>1833</v>
      </c>
      <c r="C44" s="41">
        <f t="shared" si="5"/>
        <v>3017</v>
      </c>
      <c r="D44" s="41">
        <f t="shared" si="6"/>
        <v>11</v>
      </c>
      <c r="E44" s="42" t="str">
        <f t="shared" si="2"/>
        <v>BILBAO</v>
      </c>
      <c r="F44" s="42">
        <f t="shared" si="7"/>
        <v>39589</v>
      </c>
      <c r="G44" s="42">
        <f t="shared" si="8"/>
        <v>74499</v>
      </c>
    </row>
    <row r="45" spans="1:9" x14ac:dyDescent="0.25">
      <c r="A45" s="42" t="str">
        <f t="shared" si="3"/>
        <v>BARCELONA</v>
      </c>
      <c r="B45" s="41">
        <f t="shared" si="4"/>
        <v>5767468</v>
      </c>
      <c r="C45" s="41">
        <f t="shared" si="5"/>
        <v>4843227</v>
      </c>
      <c r="D45" s="41">
        <f t="shared" si="6"/>
        <v>3</v>
      </c>
      <c r="E45" s="42" t="str">
        <f t="shared" si="2"/>
        <v>VIGO</v>
      </c>
      <c r="F45" s="42">
        <f t="shared" si="7"/>
        <v>15813</v>
      </c>
      <c r="G45" s="42">
        <f t="shared" si="8"/>
        <v>18336</v>
      </c>
    </row>
    <row r="46" spans="1:9" x14ac:dyDescent="0.25">
      <c r="A46" s="42" t="str">
        <f t="shared" si="3"/>
        <v>BILBAO</v>
      </c>
      <c r="B46" s="41">
        <f t="shared" si="4"/>
        <v>39589</v>
      </c>
      <c r="C46" s="41">
        <f t="shared" si="5"/>
        <v>74499</v>
      </c>
      <c r="D46" s="41">
        <f t="shared" si="6"/>
        <v>7</v>
      </c>
      <c r="E46" s="42" t="str">
        <f t="shared" si="2"/>
        <v>MARIN Y RIA DE PONTEVEDRA</v>
      </c>
      <c r="F46" s="42">
        <f t="shared" si="7"/>
        <v>10274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BAHIA DE CADIZ</v>
      </c>
      <c r="F47" s="42">
        <f t="shared" si="7"/>
        <v>5377</v>
      </c>
      <c r="G47" s="42">
        <f t="shared" si="8"/>
        <v>42382</v>
      </c>
    </row>
    <row r="48" spans="1:9" x14ac:dyDescent="0.25">
      <c r="A48" s="42" t="str">
        <f t="shared" si="3"/>
        <v>CASTELLON</v>
      </c>
      <c r="B48" s="41">
        <f t="shared" si="4"/>
        <v>1077</v>
      </c>
      <c r="C48" s="41">
        <f t="shared" si="5"/>
        <v>1668</v>
      </c>
      <c r="D48" s="41">
        <f t="shared" si="6"/>
        <v>12</v>
      </c>
      <c r="E48" s="42" t="str">
        <f t="shared" si="2"/>
        <v>BALEARES</v>
      </c>
      <c r="F48" s="42">
        <f t="shared" si="7"/>
        <v>1833</v>
      </c>
      <c r="G48" s="42">
        <f t="shared" si="8"/>
        <v>3017</v>
      </c>
    </row>
    <row r="49" spans="1:7" x14ac:dyDescent="0.25">
      <c r="A49" s="42" t="str">
        <f t="shared" si="3"/>
        <v>CEUTA</v>
      </c>
      <c r="B49" s="41">
        <f t="shared" si="4"/>
        <v>406</v>
      </c>
      <c r="C49" s="41">
        <f t="shared" si="5"/>
        <v>0</v>
      </c>
      <c r="D49" s="41">
        <f t="shared" si="6"/>
        <v>14</v>
      </c>
      <c r="E49" s="42" t="str">
        <f t="shared" si="2"/>
        <v>CASTELLON</v>
      </c>
      <c r="F49" s="42">
        <f t="shared" si="7"/>
        <v>1077</v>
      </c>
      <c r="G49" s="42">
        <f t="shared" si="8"/>
        <v>1668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893</v>
      </c>
      <c r="G50" s="42">
        <f t="shared" si="8"/>
        <v>11124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406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4699066</v>
      </c>
      <c r="C53" s="41">
        <f t="shared" si="5"/>
        <v>4433422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694984</v>
      </c>
      <c r="C54" s="41">
        <f t="shared" si="5"/>
        <v>1242379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10274</v>
      </c>
      <c r="C55" s="41">
        <f t="shared" si="5"/>
        <v>0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172371</v>
      </c>
      <c r="C59" s="41">
        <f t="shared" si="5"/>
        <v>155652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893</v>
      </c>
      <c r="C62" s="41">
        <f t="shared" si="5"/>
        <v>11124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6898233</v>
      </c>
      <c r="C63" s="41">
        <f t="shared" si="5"/>
        <v>5192020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15813</v>
      </c>
      <c r="C64" s="41">
        <f t="shared" si="5"/>
        <v>18336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12847</v>
      </c>
      <c r="D7" s="31">
        <v>0</v>
      </c>
      <c r="E7" s="31">
        <v>47634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86743</v>
      </c>
      <c r="C8" s="32">
        <v>105675</v>
      </c>
      <c r="D8" s="32">
        <v>558132</v>
      </c>
      <c r="E8" s="32">
        <v>655587</v>
      </c>
      <c r="F8" s="13">
        <f t="shared" ref="F8:F35" si="0">((E8*100)/D8)-100</f>
        <v>17.460923222463506</v>
      </c>
      <c r="G8" s="1"/>
      <c r="H8" s="1"/>
      <c r="I8" s="1"/>
    </row>
    <row r="9" spans="1:12" x14ac:dyDescent="0.25">
      <c r="A9" s="8" t="s">
        <v>43</v>
      </c>
      <c r="B9" s="31">
        <v>38</v>
      </c>
      <c r="C9" s="31">
        <v>16</v>
      </c>
      <c r="D9" s="31">
        <v>254</v>
      </c>
      <c r="E9" s="31">
        <v>113</v>
      </c>
      <c r="F9" s="10">
        <f t="shared" si="0"/>
        <v>-55.511811023622045</v>
      </c>
      <c r="G9" s="1"/>
      <c r="H9" s="1"/>
      <c r="I9" s="1"/>
    </row>
    <row r="10" spans="1:12" x14ac:dyDescent="0.25">
      <c r="A10" s="11" t="s">
        <v>44</v>
      </c>
      <c r="B10" s="32">
        <v>5376</v>
      </c>
      <c r="C10" s="32">
        <v>6161</v>
      </c>
      <c r="D10" s="32">
        <v>38693</v>
      </c>
      <c r="E10" s="32">
        <v>33385</v>
      </c>
      <c r="F10" s="17">
        <f t="shared" si="0"/>
        <v>-13.718243609955294</v>
      </c>
      <c r="G10" s="1"/>
      <c r="H10" s="1"/>
      <c r="I10" s="1"/>
    </row>
    <row r="11" spans="1:12" x14ac:dyDescent="0.25">
      <c r="A11" s="8" t="s">
        <v>45</v>
      </c>
      <c r="B11" s="31">
        <v>2951047</v>
      </c>
      <c r="C11" s="31">
        <v>3197657</v>
      </c>
      <c r="D11" s="31">
        <v>18000916</v>
      </c>
      <c r="E11" s="31">
        <v>20223005</v>
      </c>
      <c r="F11" s="10">
        <f t="shared" si="0"/>
        <v>12.34431070063323</v>
      </c>
      <c r="G11" s="1"/>
      <c r="H11" s="1"/>
      <c r="I11" s="1"/>
    </row>
    <row r="12" spans="1:12" x14ac:dyDescent="0.25">
      <c r="A12" s="11" t="s">
        <v>46</v>
      </c>
      <c r="B12" s="32">
        <v>94942</v>
      </c>
      <c r="C12" s="32">
        <v>110289</v>
      </c>
      <c r="D12" s="32">
        <v>618852</v>
      </c>
      <c r="E12" s="32">
        <v>612831</v>
      </c>
      <c r="F12" s="13">
        <f t="shared" si="0"/>
        <v>-0.97293052296834048</v>
      </c>
      <c r="G12" s="1"/>
      <c r="H12" s="1"/>
      <c r="I12" s="1"/>
    </row>
    <row r="13" spans="1:12" x14ac:dyDescent="0.25">
      <c r="A13" s="8" t="s">
        <v>47</v>
      </c>
      <c r="B13" s="31">
        <v>130986</v>
      </c>
      <c r="C13" s="31">
        <v>106148</v>
      </c>
      <c r="D13" s="31">
        <v>725111</v>
      </c>
      <c r="E13" s="31">
        <v>535232</v>
      </c>
      <c r="F13" s="10">
        <f t="shared" si="0"/>
        <v>-26.18619769938671</v>
      </c>
      <c r="G13" s="1"/>
      <c r="H13" s="1"/>
      <c r="I13" s="1"/>
    </row>
    <row r="14" spans="1:12" x14ac:dyDescent="0.25">
      <c r="A14" s="11" t="s">
        <v>48</v>
      </c>
      <c r="B14" s="32">
        <v>1983012</v>
      </c>
      <c r="C14" s="32">
        <v>2058570</v>
      </c>
      <c r="D14" s="32">
        <v>10994872</v>
      </c>
      <c r="E14" s="32">
        <v>12621283</v>
      </c>
      <c r="F14" s="13">
        <f t="shared" si="0"/>
        <v>14.792450516931893</v>
      </c>
      <c r="G14" s="1"/>
      <c r="H14" s="1"/>
      <c r="I14" s="1"/>
    </row>
    <row r="15" spans="1:12" x14ac:dyDescent="0.25">
      <c r="A15" s="8" t="s">
        <v>49</v>
      </c>
      <c r="B15" s="31">
        <v>511126</v>
      </c>
      <c r="C15" s="31">
        <v>450977</v>
      </c>
      <c r="D15" s="31">
        <v>2692685</v>
      </c>
      <c r="E15" s="31">
        <v>2799794</v>
      </c>
      <c r="F15" s="10">
        <f t="shared" si="0"/>
        <v>3.9777768287044353</v>
      </c>
      <c r="G15" s="1"/>
      <c r="H15" s="1"/>
      <c r="I15" s="1"/>
    </row>
    <row r="16" spans="1:12" x14ac:dyDescent="0.25">
      <c r="A16" s="11" t="s">
        <v>50</v>
      </c>
      <c r="B16" s="32">
        <v>40218</v>
      </c>
      <c r="C16" s="32">
        <v>50184</v>
      </c>
      <c r="D16" s="32">
        <v>227659</v>
      </c>
      <c r="E16" s="32">
        <v>221102</v>
      </c>
      <c r="F16" s="13">
        <f t="shared" si="0"/>
        <v>-2.8801848378495976</v>
      </c>
      <c r="G16" s="1"/>
      <c r="H16" s="1"/>
      <c r="I16" s="1"/>
    </row>
    <row r="17" spans="1:9" x14ac:dyDescent="0.25">
      <c r="A17" s="8" t="s">
        <v>51</v>
      </c>
      <c r="B17" s="31">
        <v>83410</v>
      </c>
      <c r="C17" s="31">
        <v>120537</v>
      </c>
      <c r="D17" s="31">
        <v>368571</v>
      </c>
      <c r="E17" s="31">
        <v>640165</v>
      </c>
      <c r="F17" s="10">
        <f t="shared" si="0"/>
        <v>73.6883802578065</v>
      </c>
      <c r="G17" s="1"/>
      <c r="H17" s="1"/>
      <c r="I17" s="1"/>
    </row>
    <row r="18" spans="1:9" x14ac:dyDescent="0.25">
      <c r="A18" s="11" t="s">
        <v>52</v>
      </c>
      <c r="B18" s="32">
        <v>4462</v>
      </c>
      <c r="C18" s="32">
        <v>5772</v>
      </c>
      <c r="D18" s="32">
        <v>28504</v>
      </c>
      <c r="E18" s="32">
        <v>33132</v>
      </c>
      <c r="F18" s="13">
        <f t="shared" si="0"/>
        <v>16.236317709795117</v>
      </c>
      <c r="G18" s="1"/>
      <c r="H18" s="1"/>
      <c r="I18" s="1"/>
    </row>
    <row r="19" spans="1:9" x14ac:dyDescent="0.25">
      <c r="A19" s="8" t="s">
        <v>53</v>
      </c>
      <c r="B19" s="31">
        <v>57</v>
      </c>
      <c r="C19" s="31">
        <v>4634</v>
      </c>
      <c r="D19" s="31">
        <v>294</v>
      </c>
      <c r="E19" s="31">
        <v>29808</v>
      </c>
      <c r="F19" s="10">
        <f t="shared" si="0"/>
        <v>10038.775510204081</v>
      </c>
      <c r="G19" s="1"/>
      <c r="H19" s="1"/>
      <c r="I19" s="1"/>
    </row>
    <row r="20" spans="1:9" x14ac:dyDescent="0.25">
      <c r="A20" s="11" t="s">
        <v>54</v>
      </c>
      <c r="B20" s="32">
        <v>4627</v>
      </c>
      <c r="C20" s="32">
        <v>13108</v>
      </c>
      <c r="D20" s="32">
        <v>25829</v>
      </c>
      <c r="E20" s="32">
        <v>69861</v>
      </c>
      <c r="F20" s="13">
        <f t="shared" si="0"/>
        <v>170.47504742731041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1157546</v>
      </c>
      <c r="C22" s="32">
        <v>1189501</v>
      </c>
      <c r="D22" s="32">
        <v>6348555</v>
      </c>
      <c r="E22" s="32">
        <v>6670432</v>
      </c>
      <c r="F22" s="13">
        <f t="shared" si="0"/>
        <v>5.0700828771271631</v>
      </c>
      <c r="G22" s="1"/>
      <c r="H22" s="1"/>
      <c r="I22" s="1"/>
    </row>
    <row r="23" spans="1:9" x14ac:dyDescent="0.25">
      <c r="A23" s="8" t="s">
        <v>57</v>
      </c>
      <c r="B23" s="31">
        <v>259093</v>
      </c>
      <c r="C23" s="31">
        <v>389734</v>
      </c>
      <c r="D23" s="31">
        <v>1286508</v>
      </c>
      <c r="E23" s="31">
        <v>1928447</v>
      </c>
      <c r="F23" s="10">
        <f t="shared" si="0"/>
        <v>49.897785322749655</v>
      </c>
      <c r="G23" s="1"/>
      <c r="H23" s="1"/>
      <c r="I23" s="1"/>
    </row>
    <row r="24" spans="1:9" x14ac:dyDescent="0.25">
      <c r="A24" s="11" t="s">
        <v>58</v>
      </c>
      <c r="B24" s="32">
        <v>25074</v>
      </c>
      <c r="C24" s="32">
        <v>49637</v>
      </c>
      <c r="D24" s="32">
        <v>159655</v>
      </c>
      <c r="E24" s="32">
        <v>207665</v>
      </c>
      <c r="F24" s="13">
        <f t="shared" si="0"/>
        <v>30.071090789514898</v>
      </c>
      <c r="G24" s="1"/>
      <c r="H24" s="1"/>
      <c r="I24" s="1"/>
    </row>
    <row r="25" spans="1:9" x14ac:dyDescent="0.25">
      <c r="A25" s="8" t="s">
        <v>59</v>
      </c>
      <c r="B25" s="31">
        <v>10833</v>
      </c>
      <c r="C25" s="31">
        <v>11850</v>
      </c>
      <c r="D25" s="31">
        <v>72529</v>
      </c>
      <c r="E25" s="31">
        <v>72570</v>
      </c>
      <c r="F25" s="10">
        <f t="shared" si="0"/>
        <v>5.6529112492938793E-2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5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172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306799</v>
      </c>
      <c r="C28" s="32">
        <v>295715</v>
      </c>
      <c r="D28" s="32">
        <v>1789255</v>
      </c>
      <c r="E28" s="32">
        <v>1933740</v>
      </c>
      <c r="F28" s="13">
        <f t="shared" si="0"/>
        <v>8.075148595365107</v>
      </c>
      <c r="G28" s="1"/>
      <c r="H28" s="1"/>
      <c r="I28" s="1"/>
    </row>
    <row r="29" spans="1:9" x14ac:dyDescent="0.25">
      <c r="A29" s="8" t="s">
        <v>63</v>
      </c>
      <c r="B29" s="31">
        <v>49</v>
      </c>
      <c r="C29" s="31">
        <v>97</v>
      </c>
      <c r="D29" s="31">
        <v>972</v>
      </c>
      <c r="E29" s="31">
        <v>1646</v>
      </c>
      <c r="F29" s="10">
        <f t="shared" si="0"/>
        <v>69.341563786008237</v>
      </c>
      <c r="G29" s="1"/>
      <c r="H29" s="1"/>
      <c r="I29" s="1"/>
    </row>
    <row r="30" spans="1:9" x14ac:dyDescent="0.25">
      <c r="A30" s="11" t="s">
        <v>64</v>
      </c>
      <c r="B30" s="32">
        <v>77409</v>
      </c>
      <c r="C30" s="32">
        <v>99681</v>
      </c>
      <c r="D30" s="32">
        <v>407027</v>
      </c>
      <c r="E30" s="32">
        <v>517679</v>
      </c>
      <c r="F30" s="13">
        <f t="shared" si="0"/>
        <v>27.185420131834007</v>
      </c>
      <c r="G30" s="1"/>
      <c r="H30" s="1"/>
      <c r="I30" s="1"/>
    </row>
    <row r="31" spans="1:9" x14ac:dyDescent="0.25">
      <c r="A31" s="8" t="s">
        <v>65</v>
      </c>
      <c r="B31" s="31">
        <v>5496</v>
      </c>
      <c r="C31" s="31">
        <v>15375</v>
      </c>
      <c r="D31" s="31">
        <v>31041</v>
      </c>
      <c r="E31" s="31">
        <v>168773</v>
      </c>
      <c r="F31" s="10">
        <f t="shared" si="0"/>
        <v>443.7099320253858</v>
      </c>
      <c r="G31" s="1"/>
      <c r="H31" s="1"/>
      <c r="I31" s="1"/>
    </row>
    <row r="32" spans="1:9" x14ac:dyDescent="0.25">
      <c r="A32" s="11" t="s">
        <v>66</v>
      </c>
      <c r="B32" s="32">
        <v>2458723</v>
      </c>
      <c r="C32" s="32">
        <v>2751300</v>
      </c>
      <c r="D32" s="32">
        <v>13822751</v>
      </c>
      <c r="E32" s="32">
        <v>16037694</v>
      </c>
      <c r="F32" s="13">
        <f t="shared" si="0"/>
        <v>16.023894230605762</v>
      </c>
      <c r="G32" s="1"/>
      <c r="H32" s="1"/>
      <c r="I32" s="1"/>
    </row>
    <row r="33" spans="1:9" x14ac:dyDescent="0.25">
      <c r="A33" s="8" t="s">
        <v>67</v>
      </c>
      <c r="B33" s="31">
        <v>193452</v>
      </c>
      <c r="C33" s="31">
        <v>240262</v>
      </c>
      <c r="D33" s="31">
        <v>1161947</v>
      </c>
      <c r="E33" s="31">
        <v>1244880</v>
      </c>
      <c r="F33" s="10">
        <f t="shared" si="0"/>
        <v>7.1374167668576973</v>
      </c>
      <c r="G33" s="1"/>
      <c r="H33" s="1"/>
      <c r="I33" s="1"/>
    </row>
    <row r="34" spans="1:9" x14ac:dyDescent="0.25">
      <c r="A34" s="11" t="s">
        <v>68</v>
      </c>
      <c r="B34" s="32">
        <v>61</v>
      </c>
      <c r="C34" s="32">
        <v>0</v>
      </c>
      <c r="D34" s="32">
        <v>61</v>
      </c>
      <c r="E34" s="3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10390579</v>
      </c>
      <c r="C35" s="15">
        <f t="shared" ref="C35:E35" si="1">SUM(C7:C34)</f>
        <v>11285727</v>
      </c>
      <c r="D35" s="15">
        <f t="shared" si="1"/>
        <v>59360845</v>
      </c>
      <c r="E35" s="15">
        <f t="shared" si="1"/>
        <v>67306463</v>
      </c>
      <c r="F35" s="16">
        <f t="shared" si="0"/>
        <v>13.38528452551509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47634</v>
      </c>
      <c r="C38" s="41">
        <f>D7</f>
        <v>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20223005</v>
      </c>
      <c r="G38" s="42">
        <f>LOOKUP(E38,$A$38:$A$65,$C$38:$C$65)</f>
        <v>18000916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655587</v>
      </c>
      <c r="C39" s="41">
        <f t="shared" ref="C39:C65" si="5">D8</f>
        <v>558132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16037694</v>
      </c>
      <c r="G39" s="42">
        <f t="shared" ref="G39:G65" si="8">LOOKUP(E39,$A$38:$A$65,$C$38:$C$65)</f>
        <v>13822751</v>
      </c>
    </row>
    <row r="40" spans="1:9" x14ac:dyDescent="0.25">
      <c r="A40" s="42" t="str">
        <f t="shared" si="3"/>
        <v>ALMERIA</v>
      </c>
      <c r="B40" s="41">
        <f t="shared" si="4"/>
        <v>113</v>
      </c>
      <c r="C40" s="41">
        <f t="shared" si="5"/>
        <v>254</v>
      </c>
      <c r="D40" s="41">
        <f t="shared" si="6"/>
        <v>24</v>
      </c>
      <c r="E40" s="42" t="str">
        <f t="shared" si="2"/>
        <v>BARCELONA</v>
      </c>
      <c r="F40" s="42">
        <f t="shared" si="7"/>
        <v>12621283</v>
      </c>
      <c r="G40" s="42">
        <f t="shared" si="8"/>
        <v>10994872</v>
      </c>
    </row>
    <row r="41" spans="1:9" x14ac:dyDescent="0.25">
      <c r="A41" s="42" t="str">
        <f t="shared" si="3"/>
        <v>AVILES</v>
      </c>
      <c r="B41" s="41">
        <f t="shared" si="4"/>
        <v>33385</v>
      </c>
      <c r="C41" s="41">
        <f t="shared" si="5"/>
        <v>38693</v>
      </c>
      <c r="D41" s="41">
        <f t="shared" si="6"/>
        <v>20</v>
      </c>
      <c r="E41" s="42" t="str">
        <f t="shared" si="2"/>
        <v>LAS PALMAS</v>
      </c>
      <c r="F41" s="42">
        <f t="shared" si="7"/>
        <v>6670432</v>
      </c>
      <c r="G41" s="42">
        <f t="shared" si="8"/>
        <v>6348555</v>
      </c>
    </row>
    <row r="42" spans="1:9" x14ac:dyDescent="0.25">
      <c r="A42" s="42" t="str">
        <f t="shared" si="3"/>
        <v>BAHIA DE ALGECIRAS</v>
      </c>
      <c r="B42" s="41">
        <f t="shared" si="4"/>
        <v>20223005</v>
      </c>
      <c r="C42" s="41">
        <f t="shared" si="5"/>
        <v>18000916</v>
      </c>
      <c r="D42" s="41">
        <f t="shared" si="6"/>
        <v>1</v>
      </c>
      <c r="E42" s="42" t="str">
        <f t="shared" si="2"/>
        <v>BILBAO</v>
      </c>
      <c r="F42" s="42">
        <f t="shared" si="7"/>
        <v>2799794</v>
      </c>
      <c r="G42" s="42">
        <f t="shared" si="8"/>
        <v>2692685</v>
      </c>
    </row>
    <row r="43" spans="1:9" x14ac:dyDescent="0.25">
      <c r="A43" s="42" t="str">
        <f t="shared" si="3"/>
        <v>BAHIA DE CADIZ</v>
      </c>
      <c r="B43" s="41">
        <f t="shared" si="4"/>
        <v>612831</v>
      </c>
      <c r="C43" s="41">
        <f t="shared" si="5"/>
        <v>618852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1933740</v>
      </c>
      <c r="G43" s="42">
        <f t="shared" si="8"/>
        <v>1789255</v>
      </c>
    </row>
    <row r="44" spans="1:9" x14ac:dyDescent="0.25">
      <c r="A44" s="42" t="str">
        <f t="shared" si="3"/>
        <v>BALEARES</v>
      </c>
      <c r="B44" s="41">
        <f t="shared" si="4"/>
        <v>535232</v>
      </c>
      <c r="C44" s="41">
        <f t="shared" si="5"/>
        <v>725111</v>
      </c>
      <c r="D44" s="41">
        <f t="shared" si="6"/>
        <v>12</v>
      </c>
      <c r="E44" s="42" t="str">
        <f t="shared" si="2"/>
        <v>MALAGA</v>
      </c>
      <c r="F44" s="42">
        <f t="shared" si="7"/>
        <v>1928447</v>
      </c>
      <c r="G44" s="42">
        <f t="shared" si="8"/>
        <v>1286508</v>
      </c>
    </row>
    <row r="45" spans="1:9" x14ac:dyDescent="0.25">
      <c r="A45" s="42" t="str">
        <f t="shared" si="3"/>
        <v>BARCELONA</v>
      </c>
      <c r="B45" s="41">
        <f t="shared" si="4"/>
        <v>12621283</v>
      </c>
      <c r="C45" s="41">
        <f t="shared" si="5"/>
        <v>10994872</v>
      </c>
      <c r="D45" s="41">
        <f t="shared" si="6"/>
        <v>3</v>
      </c>
      <c r="E45" s="42" t="str">
        <f t="shared" si="2"/>
        <v>VIGO</v>
      </c>
      <c r="F45" s="42">
        <f t="shared" si="7"/>
        <v>1244880</v>
      </c>
      <c r="G45" s="42">
        <f t="shared" si="8"/>
        <v>1161947</v>
      </c>
    </row>
    <row r="46" spans="1:9" x14ac:dyDescent="0.25">
      <c r="A46" s="42" t="str">
        <f t="shared" si="3"/>
        <v>BILBAO</v>
      </c>
      <c r="B46" s="41">
        <f t="shared" si="4"/>
        <v>2799794</v>
      </c>
      <c r="C46" s="41">
        <f t="shared" si="5"/>
        <v>2692685</v>
      </c>
      <c r="D46" s="41">
        <f t="shared" si="6"/>
        <v>5</v>
      </c>
      <c r="E46" s="42" t="str">
        <f t="shared" si="2"/>
        <v>ALICANTE</v>
      </c>
      <c r="F46" s="42">
        <f t="shared" si="7"/>
        <v>655587</v>
      </c>
      <c r="G46" s="42">
        <f t="shared" si="8"/>
        <v>558132</v>
      </c>
    </row>
    <row r="47" spans="1:9" x14ac:dyDescent="0.25">
      <c r="A47" s="42" t="str">
        <f t="shared" si="3"/>
        <v>CARTAGENA</v>
      </c>
      <c r="B47" s="41">
        <f t="shared" si="4"/>
        <v>221102</v>
      </c>
      <c r="C47" s="41">
        <f t="shared" si="5"/>
        <v>227659</v>
      </c>
      <c r="D47" s="41">
        <f t="shared" si="6"/>
        <v>14</v>
      </c>
      <c r="E47" s="42" t="str">
        <f t="shared" si="2"/>
        <v>CASTELLON</v>
      </c>
      <c r="F47" s="42">
        <f t="shared" si="7"/>
        <v>640165</v>
      </c>
      <c r="G47" s="42">
        <f t="shared" si="8"/>
        <v>368571</v>
      </c>
    </row>
    <row r="48" spans="1:9" x14ac:dyDescent="0.25">
      <c r="A48" s="42" t="str">
        <f t="shared" si="3"/>
        <v>CASTELLON</v>
      </c>
      <c r="B48" s="41">
        <f t="shared" si="4"/>
        <v>640165</v>
      </c>
      <c r="C48" s="41">
        <f t="shared" si="5"/>
        <v>368571</v>
      </c>
      <c r="D48" s="41">
        <f t="shared" si="6"/>
        <v>10</v>
      </c>
      <c r="E48" s="42" t="str">
        <f t="shared" si="2"/>
        <v>BAHIA DE CADIZ</v>
      </c>
      <c r="F48" s="42">
        <f t="shared" si="7"/>
        <v>612831</v>
      </c>
      <c r="G48" s="42">
        <f t="shared" si="8"/>
        <v>618852</v>
      </c>
    </row>
    <row r="49" spans="1:7" x14ac:dyDescent="0.25">
      <c r="A49" s="42" t="str">
        <f t="shared" si="3"/>
        <v>CEUTA</v>
      </c>
      <c r="B49" s="41">
        <f t="shared" si="4"/>
        <v>33132</v>
      </c>
      <c r="C49" s="41">
        <f t="shared" si="5"/>
        <v>28504</v>
      </c>
      <c r="D49" s="41">
        <f t="shared" si="6"/>
        <v>21</v>
      </c>
      <c r="E49" s="42" t="str">
        <f t="shared" si="2"/>
        <v>BALEARES</v>
      </c>
      <c r="F49" s="42">
        <f t="shared" si="7"/>
        <v>535232</v>
      </c>
      <c r="G49" s="42">
        <f t="shared" si="8"/>
        <v>725111</v>
      </c>
    </row>
    <row r="50" spans="1:7" x14ac:dyDescent="0.25">
      <c r="A50" s="42" t="str">
        <f t="shared" si="3"/>
        <v>FERROL-SAN CIBRAO</v>
      </c>
      <c r="B50" s="41">
        <f t="shared" si="4"/>
        <v>29808</v>
      </c>
      <c r="C50" s="41">
        <f t="shared" si="5"/>
        <v>294</v>
      </c>
      <c r="D50" s="41">
        <f t="shared" si="6"/>
        <v>22</v>
      </c>
      <c r="E50" s="42" t="str">
        <f t="shared" si="2"/>
        <v>SEVILLA</v>
      </c>
      <c r="F50" s="42">
        <f t="shared" si="7"/>
        <v>517679</v>
      </c>
      <c r="G50" s="42">
        <f t="shared" si="8"/>
        <v>407027</v>
      </c>
    </row>
    <row r="51" spans="1:7" x14ac:dyDescent="0.25">
      <c r="A51" s="42" t="str">
        <f t="shared" si="3"/>
        <v>GIJON</v>
      </c>
      <c r="B51" s="41">
        <f t="shared" si="4"/>
        <v>69861</v>
      </c>
      <c r="C51" s="41">
        <f t="shared" si="5"/>
        <v>25829</v>
      </c>
      <c r="D51" s="41">
        <f t="shared" si="6"/>
        <v>18</v>
      </c>
      <c r="E51" s="42" t="str">
        <f t="shared" si="2"/>
        <v>CARTAGENA</v>
      </c>
      <c r="F51" s="42">
        <f t="shared" si="7"/>
        <v>221102</v>
      </c>
      <c r="G51" s="42">
        <f t="shared" si="8"/>
        <v>227659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207665</v>
      </c>
      <c r="G52" s="42">
        <f t="shared" si="8"/>
        <v>159655</v>
      </c>
    </row>
    <row r="53" spans="1:7" x14ac:dyDescent="0.25">
      <c r="A53" s="42" t="str">
        <f t="shared" si="3"/>
        <v>LAS PALMAS</v>
      </c>
      <c r="B53" s="41">
        <f t="shared" si="4"/>
        <v>6670432</v>
      </c>
      <c r="C53" s="41">
        <f t="shared" si="5"/>
        <v>6348555</v>
      </c>
      <c r="D53" s="41">
        <f t="shared" si="6"/>
        <v>4</v>
      </c>
      <c r="E53" s="42" t="str">
        <f t="shared" si="2"/>
        <v>TARRAGONA</v>
      </c>
      <c r="F53" s="42">
        <f t="shared" si="7"/>
        <v>168773</v>
      </c>
      <c r="G53" s="42">
        <f t="shared" si="8"/>
        <v>31041</v>
      </c>
    </row>
    <row r="54" spans="1:7" x14ac:dyDescent="0.25">
      <c r="A54" s="42" t="str">
        <f t="shared" si="3"/>
        <v>MALAGA</v>
      </c>
      <c r="B54" s="41">
        <f t="shared" si="4"/>
        <v>1928447</v>
      </c>
      <c r="C54" s="41">
        <f t="shared" si="5"/>
        <v>1286508</v>
      </c>
      <c r="D54" s="41">
        <f t="shared" si="6"/>
        <v>7</v>
      </c>
      <c r="E54" s="42" t="str">
        <f t="shared" si="2"/>
        <v>MELILLA</v>
      </c>
      <c r="F54" s="42">
        <f t="shared" si="7"/>
        <v>72570</v>
      </c>
      <c r="G54" s="42">
        <f t="shared" si="8"/>
        <v>72529</v>
      </c>
    </row>
    <row r="55" spans="1:7" x14ac:dyDescent="0.25">
      <c r="A55" s="42" t="str">
        <f t="shared" si="3"/>
        <v>MARIN Y RIA DE PONTEVEDRA</v>
      </c>
      <c r="B55" s="41">
        <f t="shared" si="4"/>
        <v>207665</v>
      </c>
      <c r="C55" s="41">
        <f t="shared" si="5"/>
        <v>159655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69861</v>
      </c>
      <c r="G55" s="42">
        <f t="shared" si="8"/>
        <v>25829</v>
      </c>
    </row>
    <row r="56" spans="1:7" x14ac:dyDescent="0.25">
      <c r="A56" s="42" t="str">
        <f t="shared" si="3"/>
        <v>MELILLA</v>
      </c>
      <c r="B56" s="41">
        <f t="shared" si="4"/>
        <v>72570</v>
      </c>
      <c r="C56" s="41">
        <f t="shared" si="5"/>
        <v>72529</v>
      </c>
      <c r="D56" s="41">
        <f t="shared" si="6"/>
        <v>17</v>
      </c>
      <c r="E56" s="42" t="str">
        <f t="shared" si="2"/>
        <v>A CORUÑA</v>
      </c>
      <c r="F56" s="42">
        <f t="shared" si="9"/>
        <v>47634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0</v>
      </c>
      <c r="D57" s="41">
        <f t="shared" si="6"/>
        <v>25</v>
      </c>
      <c r="E57" s="42" t="str">
        <f t="shared" si="2"/>
        <v>AVILES</v>
      </c>
      <c r="F57" s="42">
        <f t="shared" si="9"/>
        <v>33385</v>
      </c>
      <c r="G57" s="42">
        <f t="shared" si="8"/>
        <v>38693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172</v>
      </c>
      <c r="D58" s="41">
        <f t="shared" si="6"/>
        <v>28</v>
      </c>
      <c r="E58" s="42" t="str">
        <f t="shared" si="2"/>
        <v>CEUTA</v>
      </c>
      <c r="F58" s="42">
        <f t="shared" si="9"/>
        <v>33132</v>
      </c>
      <c r="G58" s="42">
        <f t="shared" si="8"/>
        <v>28504</v>
      </c>
    </row>
    <row r="59" spans="1:7" x14ac:dyDescent="0.25">
      <c r="A59" s="42" t="str">
        <f t="shared" si="3"/>
        <v>SANTA CRUZ DE TENERIFE</v>
      </c>
      <c r="B59" s="41">
        <f t="shared" si="4"/>
        <v>1933740</v>
      </c>
      <c r="C59" s="41">
        <f t="shared" si="5"/>
        <v>1789255</v>
      </c>
      <c r="D59" s="41">
        <f t="shared" si="6"/>
        <v>6</v>
      </c>
      <c r="E59" s="42" t="str">
        <f t="shared" si="2"/>
        <v>FERROL-SAN CIBRAO</v>
      </c>
      <c r="F59" s="42">
        <f t="shared" si="9"/>
        <v>29808</v>
      </c>
      <c r="G59" s="42">
        <f t="shared" si="8"/>
        <v>294</v>
      </c>
    </row>
    <row r="60" spans="1:7" x14ac:dyDescent="0.25">
      <c r="A60" s="42" t="str">
        <f t="shared" si="3"/>
        <v>SANTANDER</v>
      </c>
      <c r="B60" s="41">
        <f t="shared" si="4"/>
        <v>1646</v>
      </c>
      <c r="C60" s="41">
        <f t="shared" si="5"/>
        <v>972</v>
      </c>
      <c r="D60" s="41">
        <f t="shared" si="6"/>
        <v>23</v>
      </c>
      <c r="E60" s="42" t="str">
        <f t="shared" si="2"/>
        <v>SANTANDER</v>
      </c>
      <c r="F60" s="42">
        <f t="shared" si="9"/>
        <v>1646</v>
      </c>
      <c r="G60" s="42">
        <f t="shared" si="8"/>
        <v>972</v>
      </c>
    </row>
    <row r="61" spans="1:7" x14ac:dyDescent="0.25">
      <c r="A61" s="42" t="str">
        <f t="shared" si="3"/>
        <v>SEVILLA</v>
      </c>
      <c r="B61" s="41">
        <f t="shared" si="4"/>
        <v>517679</v>
      </c>
      <c r="C61" s="41">
        <f t="shared" si="5"/>
        <v>407027</v>
      </c>
      <c r="D61" s="41">
        <f t="shared" si="6"/>
        <v>13</v>
      </c>
      <c r="E61" s="42" t="str">
        <f t="shared" si="2"/>
        <v>ALMERIA</v>
      </c>
      <c r="F61" s="42">
        <f t="shared" si="9"/>
        <v>113</v>
      </c>
      <c r="G61" s="42">
        <f t="shared" si="8"/>
        <v>254</v>
      </c>
    </row>
    <row r="62" spans="1:7" x14ac:dyDescent="0.25">
      <c r="A62" s="42" t="str">
        <f t="shared" si="3"/>
        <v>TARRAGONA</v>
      </c>
      <c r="B62" s="41">
        <f t="shared" si="4"/>
        <v>168773</v>
      </c>
      <c r="C62" s="41">
        <f t="shared" si="5"/>
        <v>31041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16037694</v>
      </c>
      <c r="C63" s="41">
        <f t="shared" si="5"/>
        <v>13822751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1244880</v>
      </c>
      <c r="C64" s="41">
        <f t="shared" si="5"/>
        <v>1161947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30496</v>
      </c>
      <c r="C8" s="34">
        <v>33474</v>
      </c>
      <c r="D8" s="34">
        <v>161578</v>
      </c>
      <c r="E8" s="34">
        <v>172667</v>
      </c>
      <c r="F8" s="13">
        <f t="shared" ref="F8:F35" si="0">((E8*100)/D8)-100</f>
        <v>6.8629392615331284</v>
      </c>
      <c r="G8" s="1"/>
      <c r="H8" s="1"/>
      <c r="I8" s="1"/>
    </row>
    <row r="9" spans="1:12" x14ac:dyDescent="0.25">
      <c r="A9" s="8" t="s">
        <v>43</v>
      </c>
      <c r="B9" s="33">
        <v>34998</v>
      </c>
      <c r="C9" s="33">
        <v>38135</v>
      </c>
      <c r="D9" s="33">
        <v>208227</v>
      </c>
      <c r="E9" s="33">
        <v>225639</v>
      </c>
      <c r="F9" s="10">
        <f t="shared" si="0"/>
        <v>8.3620279790805228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305490</v>
      </c>
      <c r="C11" s="33">
        <v>354789</v>
      </c>
      <c r="D11" s="33">
        <v>2207848</v>
      </c>
      <c r="E11" s="33">
        <v>2520183</v>
      </c>
      <c r="F11" s="10">
        <f t="shared" si="0"/>
        <v>14.146580742877234</v>
      </c>
      <c r="G11" s="1"/>
      <c r="H11" s="1"/>
      <c r="I11" s="1"/>
    </row>
    <row r="12" spans="1:12" x14ac:dyDescent="0.25">
      <c r="A12" s="11" t="s">
        <v>46</v>
      </c>
      <c r="B12" s="34">
        <v>141690</v>
      </c>
      <c r="C12" s="34">
        <v>101083</v>
      </c>
      <c r="D12" s="34">
        <v>870628</v>
      </c>
      <c r="E12" s="34">
        <v>655815</v>
      </c>
      <c r="F12" s="13">
        <f t="shared" si="0"/>
        <v>-24.673339244775036</v>
      </c>
      <c r="G12" s="1"/>
      <c r="H12" s="1"/>
      <c r="I12" s="1"/>
    </row>
    <row r="13" spans="1:12" x14ac:dyDescent="0.25">
      <c r="A13" s="8" t="s">
        <v>47</v>
      </c>
      <c r="B13" s="33">
        <v>990923</v>
      </c>
      <c r="C13" s="33">
        <v>931448</v>
      </c>
      <c r="D13" s="33">
        <v>4907840</v>
      </c>
      <c r="E13" s="33">
        <v>5051141</v>
      </c>
      <c r="F13" s="10">
        <f t="shared" si="0"/>
        <v>2.9198384625415628</v>
      </c>
      <c r="G13" s="1"/>
      <c r="H13" s="1"/>
      <c r="I13" s="1"/>
    </row>
    <row r="14" spans="1:12" x14ac:dyDescent="0.25">
      <c r="A14" s="11" t="s">
        <v>48</v>
      </c>
      <c r="B14" s="34">
        <v>897180</v>
      </c>
      <c r="C14" s="34">
        <v>976017</v>
      </c>
      <c r="D14" s="34">
        <v>4613788</v>
      </c>
      <c r="E14" s="34">
        <v>5134777</v>
      </c>
      <c r="F14" s="13">
        <f t="shared" si="0"/>
        <v>11.292001279642676</v>
      </c>
      <c r="G14" s="1"/>
      <c r="H14" s="1"/>
      <c r="I14" s="1"/>
    </row>
    <row r="15" spans="1:12" x14ac:dyDescent="0.25">
      <c r="A15" s="8" t="s">
        <v>49</v>
      </c>
      <c r="B15" s="33">
        <v>59574</v>
      </c>
      <c r="C15" s="33">
        <v>42303</v>
      </c>
      <c r="D15" s="33">
        <v>294337</v>
      </c>
      <c r="E15" s="33">
        <v>273908</v>
      </c>
      <c r="F15" s="10">
        <f t="shared" si="0"/>
        <v>-6.9406836381426729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32419</v>
      </c>
      <c r="C17" s="33">
        <v>14293</v>
      </c>
      <c r="D17" s="33">
        <v>129281</v>
      </c>
      <c r="E17" s="33">
        <v>94118</v>
      </c>
      <c r="F17" s="10">
        <f t="shared" si="0"/>
        <v>-27.198892335300627</v>
      </c>
      <c r="G17" s="1"/>
      <c r="H17" s="1"/>
      <c r="I17" s="1"/>
    </row>
    <row r="18" spans="1:9" x14ac:dyDescent="0.25">
      <c r="A18" s="11" t="s">
        <v>52</v>
      </c>
      <c r="B18" s="34">
        <v>68330</v>
      </c>
      <c r="C18" s="34">
        <v>77868</v>
      </c>
      <c r="D18" s="34">
        <v>411067</v>
      </c>
      <c r="E18" s="34">
        <v>465636</v>
      </c>
      <c r="F18" s="13">
        <f t="shared" si="0"/>
        <v>13.274964908396925</v>
      </c>
      <c r="G18" s="1"/>
      <c r="H18" s="1"/>
      <c r="I18" s="1"/>
    </row>
    <row r="19" spans="1:9" x14ac:dyDescent="0.25">
      <c r="A19" s="8" t="s">
        <v>53</v>
      </c>
      <c r="B19" s="33">
        <v>16348</v>
      </c>
      <c r="C19" s="33">
        <v>9131</v>
      </c>
      <c r="D19" s="33">
        <v>98313</v>
      </c>
      <c r="E19" s="33">
        <v>106369</v>
      </c>
      <c r="F19" s="10">
        <f t="shared" si="0"/>
        <v>8.1942367743838531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265900</v>
      </c>
      <c r="C22" s="34">
        <v>265900</v>
      </c>
      <c r="D22" s="34">
        <v>1413415</v>
      </c>
      <c r="E22" s="34">
        <v>1319937</v>
      </c>
      <c r="F22" s="13">
        <f t="shared" si="0"/>
        <v>-6.6136272786124408</v>
      </c>
      <c r="G22" s="1"/>
      <c r="H22" s="1"/>
      <c r="I22" s="1"/>
    </row>
    <row r="23" spans="1:9" x14ac:dyDescent="0.25">
      <c r="A23" s="8" t="s">
        <v>57</v>
      </c>
      <c r="B23" s="33">
        <v>36946</v>
      </c>
      <c r="C23" s="33">
        <v>39658</v>
      </c>
      <c r="D23" s="33">
        <v>209006</v>
      </c>
      <c r="E23" s="33">
        <v>239507</v>
      </c>
      <c r="F23" s="10">
        <f t="shared" si="0"/>
        <v>14.593360956144807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46372</v>
      </c>
      <c r="C25" s="33">
        <v>46809</v>
      </c>
      <c r="D25" s="33">
        <v>274522</v>
      </c>
      <c r="E25" s="33">
        <v>271369</v>
      </c>
      <c r="F25" s="10">
        <f t="shared" si="0"/>
        <v>-1.1485418290701688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53957</v>
      </c>
      <c r="C27" s="33">
        <v>69511</v>
      </c>
      <c r="D27" s="33">
        <v>268448</v>
      </c>
      <c r="E27" s="33">
        <v>343925</v>
      </c>
      <c r="F27" s="10">
        <f t="shared" si="0"/>
        <v>28.116059721063294</v>
      </c>
      <c r="G27" s="1"/>
      <c r="H27" s="1"/>
      <c r="I27" s="1"/>
    </row>
    <row r="28" spans="1:9" x14ac:dyDescent="0.25">
      <c r="A28" s="11" t="s">
        <v>62</v>
      </c>
      <c r="B28" s="34">
        <v>332400</v>
      </c>
      <c r="C28" s="34">
        <v>314132</v>
      </c>
      <c r="D28" s="34">
        <v>1862294</v>
      </c>
      <c r="E28" s="34">
        <v>1936083</v>
      </c>
      <c r="F28" s="13">
        <f t="shared" si="0"/>
        <v>3.9622637456813976</v>
      </c>
      <c r="G28" s="1"/>
      <c r="H28" s="1"/>
      <c r="I28" s="1"/>
    </row>
    <row r="29" spans="1:9" x14ac:dyDescent="0.25">
      <c r="A29" s="8" t="s">
        <v>63</v>
      </c>
      <c r="B29" s="33">
        <v>92554</v>
      </c>
      <c r="C29" s="33">
        <v>85853</v>
      </c>
      <c r="D29" s="33">
        <v>469044</v>
      </c>
      <c r="E29" s="33">
        <v>478392</v>
      </c>
      <c r="F29" s="10">
        <f t="shared" si="0"/>
        <v>1.9929899966740834</v>
      </c>
      <c r="G29" s="1"/>
      <c r="H29" s="1"/>
      <c r="I29" s="1"/>
    </row>
    <row r="30" spans="1:9" x14ac:dyDescent="0.25">
      <c r="A30" s="11" t="s">
        <v>64</v>
      </c>
      <c r="B30" s="34">
        <v>15562</v>
      </c>
      <c r="C30" s="34">
        <v>18400</v>
      </c>
      <c r="D30" s="34">
        <v>108159</v>
      </c>
      <c r="E30" s="34">
        <v>121769</v>
      </c>
      <c r="F30" s="13">
        <f t="shared" si="0"/>
        <v>12.583326399097629</v>
      </c>
      <c r="G30" s="1"/>
      <c r="H30" s="1"/>
      <c r="I30" s="1"/>
    </row>
    <row r="31" spans="1:9" x14ac:dyDescent="0.25">
      <c r="A31" s="8" t="s">
        <v>65</v>
      </c>
      <c r="B31" s="33">
        <v>97611</v>
      </c>
      <c r="C31" s="33">
        <v>39828</v>
      </c>
      <c r="D31" s="33">
        <v>467488</v>
      </c>
      <c r="E31" s="33">
        <v>314567</v>
      </c>
      <c r="F31" s="10">
        <f t="shared" si="0"/>
        <v>-32.711213977684992</v>
      </c>
      <c r="G31" s="1"/>
      <c r="H31" s="1"/>
      <c r="I31" s="1"/>
    </row>
    <row r="32" spans="1:9" x14ac:dyDescent="0.25">
      <c r="A32" s="11" t="s">
        <v>66</v>
      </c>
      <c r="B32" s="34">
        <v>402034</v>
      </c>
      <c r="C32" s="34">
        <v>422200</v>
      </c>
      <c r="D32" s="34">
        <v>1937747</v>
      </c>
      <c r="E32" s="34">
        <v>2391145</v>
      </c>
      <c r="F32" s="13">
        <f t="shared" si="0"/>
        <v>23.398204203128685</v>
      </c>
      <c r="G32" s="1"/>
      <c r="H32" s="1"/>
      <c r="I32" s="1"/>
    </row>
    <row r="33" spans="1:9" x14ac:dyDescent="0.25">
      <c r="A33" s="8" t="s">
        <v>67</v>
      </c>
      <c r="B33" s="33">
        <v>89815</v>
      </c>
      <c r="C33" s="33">
        <v>123856</v>
      </c>
      <c r="D33" s="33">
        <v>537759</v>
      </c>
      <c r="E33" s="33">
        <v>702870</v>
      </c>
      <c r="F33" s="10">
        <f t="shared" si="0"/>
        <v>30.703530763780805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4010599</v>
      </c>
      <c r="C35" s="15">
        <f t="shared" ref="C35:E35" si="1">SUM(C7:C34)</f>
        <v>4004688</v>
      </c>
      <c r="D35" s="15">
        <f t="shared" si="1"/>
        <v>21451801</v>
      </c>
      <c r="E35" s="15">
        <f t="shared" si="1"/>
        <v>22819817</v>
      </c>
      <c r="F35" s="16">
        <f t="shared" si="0"/>
        <v>6.3771615259716441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5134777</v>
      </c>
      <c r="G38" s="42">
        <f>LOOKUP(E38,$A$38:$A$65,$C$38:$C$65)</f>
        <v>4613788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172667</v>
      </c>
      <c r="C39" s="41">
        <f t="shared" ref="C39:C65" si="5">D8</f>
        <v>161578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5051141</v>
      </c>
      <c r="G39" s="42">
        <f t="shared" ref="G39:G65" si="8">LOOKUP(E39,$A$38:$A$65,$C$38:$C$65)</f>
        <v>4907840</v>
      </c>
    </row>
    <row r="40" spans="1:9" x14ac:dyDescent="0.25">
      <c r="A40" s="42" t="str">
        <f t="shared" si="3"/>
        <v>ALMERIA</v>
      </c>
      <c r="B40" s="41">
        <f t="shared" si="4"/>
        <v>225639</v>
      </c>
      <c r="C40" s="41">
        <f t="shared" si="5"/>
        <v>208227</v>
      </c>
      <c r="D40" s="41">
        <f t="shared" si="6"/>
        <v>16</v>
      </c>
      <c r="E40" s="42" t="str">
        <f t="shared" si="2"/>
        <v>BAHIA DE ALGECIRAS</v>
      </c>
      <c r="F40" s="42">
        <f t="shared" si="7"/>
        <v>2520183</v>
      </c>
      <c r="G40" s="42">
        <f t="shared" si="8"/>
        <v>2207848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2391145</v>
      </c>
      <c r="G41" s="42">
        <f t="shared" si="8"/>
        <v>1937747</v>
      </c>
    </row>
    <row r="42" spans="1:9" x14ac:dyDescent="0.25">
      <c r="A42" s="42" t="str">
        <f t="shared" si="3"/>
        <v>BAHIA DE ALGECIRAS</v>
      </c>
      <c r="B42" s="41">
        <f t="shared" si="4"/>
        <v>2520183</v>
      </c>
      <c r="C42" s="41">
        <f t="shared" si="5"/>
        <v>2207848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1936083</v>
      </c>
      <c r="G42" s="42">
        <f t="shared" si="8"/>
        <v>1862294</v>
      </c>
    </row>
    <row r="43" spans="1:9" x14ac:dyDescent="0.25">
      <c r="A43" s="42" t="str">
        <f t="shared" si="3"/>
        <v>BAHIA DE CADIZ</v>
      </c>
      <c r="B43" s="41">
        <f t="shared" si="4"/>
        <v>655815</v>
      </c>
      <c r="C43" s="41">
        <f t="shared" si="5"/>
        <v>870628</v>
      </c>
      <c r="D43" s="41">
        <f t="shared" si="6"/>
        <v>8</v>
      </c>
      <c r="E43" s="42" t="str">
        <f t="shared" si="2"/>
        <v>LAS PALMAS</v>
      </c>
      <c r="F43" s="42">
        <f t="shared" si="7"/>
        <v>1319937</v>
      </c>
      <c r="G43" s="42">
        <f t="shared" si="8"/>
        <v>1413415</v>
      </c>
    </row>
    <row r="44" spans="1:9" x14ac:dyDescent="0.25">
      <c r="A44" s="42" t="str">
        <f t="shared" si="3"/>
        <v>BALEARES</v>
      </c>
      <c r="B44" s="41">
        <f t="shared" si="4"/>
        <v>5051141</v>
      </c>
      <c r="C44" s="41">
        <f t="shared" si="5"/>
        <v>4907840</v>
      </c>
      <c r="D44" s="41">
        <f t="shared" si="6"/>
        <v>2</v>
      </c>
      <c r="E44" s="42" t="str">
        <f t="shared" si="2"/>
        <v>VIGO</v>
      </c>
      <c r="F44" s="42">
        <f t="shared" si="7"/>
        <v>702870</v>
      </c>
      <c r="G44" s="42">
        <f t="shared" si="8"/>
        <v>537759</v>
      </c>
    </row>
    <row r="45" spans="1:9" x14ac:dyDescent="0.25">
      <c r="A45" s="42" t="str">
        <f t="shared" si="3"/>
        <v>BARCELONA</v>
      </c>
      <c r="B45" s="41">
        <f t="shared" si="4"/>
        <v>5134777</v>
      </c>
      <c r="C45" s="41">
        <f t="shared" si="5"/>
        <v>4613788</v>
      </c>
      <c r="D45" s="41">
        <f t="shared" si="6"/>
        <v>1</v>
      </c>
      <c r="E45" s="42" t="str">
        <f t="shared" si="2"/>
        <v>BAHIA DE CADIZ</v>
      </c>
      <c r="F45" s="42">
        <f t="shared" si="7"/>
        <v>655815</v>
      </c>
      <c r="G45" s="42">
        <f t="shared" si="8"/>
        <v>870628</v>
      </c>
    </row>
    <row r="46" spans="1:9" x14ac:dyDescent="0.25">
      <c r="A46" s="42" t="str">
        <f t="shared" si="3"/>
        <v>BILBAO</v>
      </c>
      <c r="B46" s="41">
        <f t="shared" si="4"/>
        <v>273908</v>
      </c>
      <c r="C46" s="41">
        <f t="shared" si="5"/>
        <v>294337</v>
      </c>
      <c r="D46" s="41">
        <f t="shared" si="6"/>
        <v>13</v>
      </c>
      <c r="E46" s="42" t="str">
        <f t="shared" si="2"/>
        <v>SANTANDER</v>
      </c>
      <c r="F46" s="42">
        <f t="shared" si="7"/>
        <v>478392</v>
      </c>
      <c r="G46" s="42">
        <f t="shared" si="8"/>
        <v>469044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CEUTA</v>
      </c>
      <c r="F47" s="42">
        <f t="shared" si="7"/>
        <v>465636</v>
      </c>
      <c r="G47" s="42">
        <f t="shared" si="8"/>
        <v>411067</v>
      </c>
    </row>
    <row r="48" spans="1:9" x14ac:dyDescent="0.25">
      <c r="A48" s="42" t="str">
        <f t="shared" si="3"/>
        <v>CASTELLON</v>
      </c>
      <c r="B48" s="41">
        <f t="shared" si="4"/>
        <v>94118</v>
      </c>
      <c r="C48" s="41">
        <f t="shared" si="5"/>
        <v>129281</v>
      </c>
      <c r="D48" s="41">
        <f t="shared" si="6"/>
        <v>20</v>
      </c>
      <c r="E48" s="42" t="str">
        <f t="shared" si="2"/>
        <v>PASAIA</v>
      </c>
      <c r="F48" s="42">
        <f t="shared" si="7"/>
        <v>343925</v>
      </c>
      <c r="G48" s="42">
        <f t="shared" si="8"/>
        <v>268448</v>
      </c>
    </row>
    <row r="49" spans="1:7" x14ac:dyDescent="0.25">
      <c r="A49" s="42" t="str">
        <f t="shared" si="3"/>
        <v>CEUTA</v>
      </c>
      <c r="B49" s="41">
        <f t="shared" si="4"/>
        <v>465636</v>
      </c>
      <c r="C49" s="41">
        <f t="shared" si="5"/>
        <v>411067</v>
      </c>
      <c r="D49" s="41">
        <f t="shared" si="6"/>
        <v>10</v>
      </c>
      <c r="E49" s="42" t="str">
        <f t="shared" si="2"/>
        <v>TARRAGONA</v>
      </c>
      <c r="F49" s="42">
        <f t="shared" si="7"/>
        <v>314567</v>
      </c>
      <c r="G49" s="42">
        <f t="shared" si="8"/>
        <v>467488</v>
      </c>
    </row>
    <row r="50" spans="1:7" x14ac:dyDescent="0.25">
      <c r="A50" s="42" t="str">
        <f t="shared" si="3"/>
        <v>FERROL-SAN CIBRAO</v>
      </c>
      <c r="B50" s="41">
        <f t="shared" si="4"/>
        <v>106369</v>
      </c>
      <c r="C50" s="41">
        <f t="shared" si="5"/>
        <v>98313</v>
      </c>
      <c r="D50" s="41">
        <f t="shared" si="6"/>
        <v>19</v>
      </c>
      <c r="E50" s="42" t="str">
        <f t="shared" si="2"/>
        <v>BILBAO</v>
      </c>
      <c r="F50" s="42">
        <f t="shared" si="7"/>
        <v>273908</v>
      </c>
      <c r="G50" s="42">
        <f t="shared" si="8"/>
        <v>294337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MELILLA</v>
      </c>
      <c r="F51" s="42">
        <f t="shared" si="7"/>
        <v>271369</v>
      </c>
      <c r="G51" s="42">
        <f t="shared" si="8"/>
        <v>274522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239507</v>
      </c>
      <c r="G52" s="42">
        <f t="shared" si="8"/>
        <v>209006</v>
      </c>
    </row>
    <row r="53" spans="1:7" x14ac:dyDescent="0.25">
      <c r="A53" s="42" t="str">
        <f t="shared" si="3"/>
        <v>LAS PALMAS</v>
      </c>
      <c r="B53" s="41">
        <f t="shared" si="4"/>
        <v>1319937</v>
      </c>
      <c r="C53" s="41">
        <f t="shared" si="5"/>
        <v>1413415</v>
      </c>
      <c r="D53" s="41">
        <f t="shared" si="6"/>
        <v>6</v>
      </c>
      <c r="E53" s="42" t="str">
        <f t="shared" si="2"/>
        <v>ALMERIA</v>
      </c>
      <c r="F53" s="42">
        <f t="shared" si="7"/>
        <v>225639</v>
      </c>
      <c r="G53" s="42">
        <f t="shared" si="8"/>
        <v>208227</v>
      </c>
    </row>
    <row r="54" spans="1:7" x14ac:dyDescent="0.25">
      <c r="A54" s="42" t="str">
        <f t="shared" si="3"/>
        <v>MALAGA</v>
      </c>
      <c r="B54" s="41">
        <f t="shared" si="4"/>
        <v>239507</v>
      </c>
      <c r="C54" s="41">
        <f t="shared" si="5"/>
        <v>209006</v>
      </c>
      <c r="D54" s="41">
        <f t="shared" si="6"/>
        <v>15</v>
      </c>
      <c r="E54" s="42" t="str">
        <f t="shared" si="2"/>
        <v>ALICANTE</v>
      </c>
      <c r="F54" s="42">
        <f t="shared" si="7"/>
        <v>172667</v>
      </c>
      <c r="G54" s="42">
        <f t="shared" si="8"/>
        <v>161578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121769</v>
      </c>
      <c r="G55" s="42">
        <f t="shared" si="8"/>
        <v>108159</v>
      </c>
    </row>
    <row r="56" spans="1:7" x14ac:dyDescent="0.25">
      <c r="A56" s="42" t="str">
        <f t="shared" si="3"/>
        <v>MELILLA</v>
      </c>
      <c r="B56" s="41">
        <f t="shared" si="4"/>
        <v>271369</v>
      </c>
      <c r="C56" s="41">
        <f t="shared" si="5"/>
        <v>274522</v>
      </c>
      <c r="D56" s="41">
        <f t="shared" si="6"/>
        <v>14</v>
      </c>
      <c r="E56" s="42" t="str">
        <f t="shared" si="2"/>
        <v>FERROL-SAN CIBRAO</v>
      </c>
      <c r="F56" s="42">
        <f t="shared" si="9"/>
        <v>106369</v>
      </c>
      <c r="G56" s="42">
        <f t="shared" si="8"/>
        <v>98313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94118</v>
      </c>
      <c r="G57" s="42">
        <f t="shared" si="8"/>
        <v>129281</v>
      </c>
    </row>
    <row r="58" spans="1:7" x14ac:dyDescent="0.25">
      <c r="A58" s="42" t="str">
        <f t="shared" si="3"/>
        <v>PASAIA</v>
      </c>
      <c r="B58" s="41">
        <f t="shared" si="4"/>
        <v>343925</v>
      </c>
      <c r="C58" s="41">
        <f t="shared" si="5"/>
        <v>268448</v>
      </c>
      <c r="D58" s="41">
        <f t="shared" si="6"/>
        <v>11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1936083</v>
      </c>
      <c r="C59" s="41">
        <f t="shared" si="5"/>
        <v>1862294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478392</v>
      </c>
      <c r="C60" s="41">
        <f t="shared" si="5"/>
        <v>469044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121769</v>
      </c>
      <c r="C61" s="41">
        <f t="shared" si="5"/>
        <v>108159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314567</v>
      </c>
      <c r="C62" s="41">
        <f t="shared" si="5"/>
        <v>467488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2391145</v>
      </c>
      <c r="C63" s="41">
        <f t="shared" si="5"/>
        <v>1937747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702870</v>
      </c>
      <c r="C64" s="41">
        <f t="shared" si="5"/>
        <v>537759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959</v>
      </c>
      <c r="D7" s="35">
        <v>0</v>
      </c>
      <c r="E7" s="35">
        <v>3242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12838</v>
      </c>
      <c r="C8" s="36">
        <v>14569</v>
      </c>
      <c r="D8" s="36">
        <v>81294</v>
      </c>
      <c r="E8" s="36">
        <v>90678</v>
      </c>
      <c r="F8" s="13">
        <f t="shared" ref="F8:F35" si="0">((E8*100)/D8)-100</f>
        <v>11.543287327478041</v>
      </c>
      <c r="G8" s="1"/>
      <c r="H8" s="1"/>
      <c r="I8" s="1"/>
    </row>
    <row r="9" spans="1:12" x14ac:dyDescent="0.25">
      <c r="A9" s="8" t="s">
        <v>43</v>
      </c>
      <c r="B9" s="35">
        <v>18</v>
      </c>
      <c r="C9" s="35">
        <v>7</v>
      </c>
      <c r="D9" s="35">
        <v>106</v>
      </c>
      <c r="E9" s="35">
        <v>47</v>
      </c>
      <c r="F9" s="10">
        <f t="shared" si="0"/>
        <v>-55.660377358490564</v>
      </c>
      <c r="G9" s="1"/>
      <c r="H9" s="1"/>
      <c r="I9" s="1"/>
    </row>
    <row r="10" spans="1:12" x14ac:dyDescent="0.25">
      <c r="A10" s="11" t="s">
        <v>44</v>
      </c>
      <c r="B10" s="36">
        <v>566</v>
      </c>
      <c r="C10" s="36">
        <v>720</v>
      </c>
      <c r="D10" s="36">
        <v>4838</v>
      </c>
      <c r="E10" s="36">
        <v>4085</v>
      </c>
      <c r="F10" s="17">
        <f t="shared" si="0"/>
        <v>-15.564282761471688</v>
      </c>
      <c r="G10" s="1"/>
      <c r="H10" s="1"/>
      <c r="I10" s="1"/>
    </row>
    <row r="11" spans="1:12" x14ac:dyDescent="0.25">
      <c r="A11" s="8" t="s">
        <v>45</v>
      </c>
      <c r="B11" s="35">
        <v>233446</v>
      </c>
      <c r="C11" s="35">
        <v>260221</v>
      </c>
      <c r="D11" s="35">
        <v>1492669</v>
      </c>
      <c r="E11" s="35">
        <v>1684004</v>
      </c>
      <c r="F11" s="10">
        <f t="shared" si="0"/>
        <v>12.818314040152231</v>
      </c>
      <c r="G11" s="1"/>
      <c r="H11" s="1"/>
      <c r="I11" s="1"/>
    </row>
    <row r="12" spans="1:12" x14ac:dyDescent="0.25">
      <c r="A12" s="11" t="s">
        <v>46</v>
      </c>
      <c r="B12" s="36">
        <v>10116.5</v>
      </c>
      <c r="C12" s="36">
        <v>14633.5</v>
      </c>
      <c r="D12" s="36">
        <v>72687.5</v>
      </c>
      <c r="E12" s="36">
        <v>65904</v>
      </c>
      <c r="F12" s="13">
        <f t="shared" si="0"/>
        <v>-9.3324161650902795</v>
      </c>
      <c r="G12" s="1"/>
      <c r="H12" s="1"/>
      <c r="I12" s="1"/>
    </row>
    <row r="13" spans="1:12" x14ac:dyDescent="0.25">
      <c r="A13" s="8" t="s">
        <v>47</v>
      </c>
      <c r="B13" s="35">
        <v>19695</v>
      </c>
      <c r="C13" s="35">
        <v>19538</v>
      </c>
      <c r="D13" s="35">
        <v>104740</v>
      </c>
      <c r="E13" s="35">
        <v>102389</v>
      </c>
      <c r="F13" s="10">
        <f t="shared" si="0"/>
        <v>-2.244605690280693</v>
      </c>
      <c r="G13" s="1"/>
      <c r="H13" s="1"/>
      <c r="I13" s="1"/>
    </row>
    <row r="14" spans="1:12" x14ac:dyDescent="0.25">
      <c r="A14" s="11" t="s">
        <v>48</v>
      </c>
      <c r="B14" s="36">
        <v>202207</v>
      </c>
      <c r="C14" s="36">
        <v>224126.5</v>
      </c>
      <c r="D14" s="36">
        <v>1121287</v>
      </c>
      <c r="E14" s="36">
        <v>1280495</v>
      </c>
      <c r="F14" s="13">
        <f t="shared" si="0"/>
        <v>14.198684190577438</v>
      </c>
      <c r="G14" s="1"/>
      <c r="H14" s="1"/>
      <c r="I14" s="1"/>
    </row>
    <row r="15" spans="1:12" x14ac:dyDescent="0.25">
      <c r="A15" s="8" t="s">
        <v>49</v>
      </c>
      <c r="B15" s="35">
        <v>47207</v>
      </c>
      <c r="C15" s="35">
        <v>42533</v>
      </c>
      <c r="D15" s="35">
        <v>253875</v>
      </c>
      <c r="E15" s="35">
        <v>264377</v>
      </c>
      <c r="F15" s="10">
        <f t="shared" si="0"/>
        <v>4.13668143771541</v>
      </c>
      <c r="G15" s="1"/>
      <c r="H15" s="1"/>
      <c r="I15" s="1"/>
    </row>
    <row r="16" spans="1:12" x14ac:dyDescent="0.25">
      <c r="A16" s="11" t="s">
        <v>50</v>
      </c>
      <c r="B16" s="36">
        <v>3421</v>
      </c>
      <c r="C16" s="36">
        <v>3642</v>
      </c>
      <c r="D16" s="36">
        <v>20821</v>
      </c>
      <c r="E16" s="36">
        <v>19222</v>
      </c>
      <c r="F16" s="13">
        <f t="shared" si="0"/>
        <v>-7.6797464098746389</v>
      </c>
      <c r="G16" s="1"/>
      <c r="H16" s="1"/>
      <c r="I16" s="1"/>
    </row>
    <row r="17" spans="1:9" x14ac:dyDescent="0.25">
      <c r="A17" s="8" t="s">
        <v>51</v>
      </c>
      <c r="B17" s="35">
        <v>6401</v>
      </c>
      <c r="C17" s="35">
        <v>9503</v>
      </c>
      <c r="D17" s="35">
        <v>28551</v>
      </c>
      <c r="E17" s="35">
        <v>48291</v>
      </c>
      <c r="F17" s="10">
        <f t="shared" si="0"/>
        <v>69.139434695807495</v>
      </c>
      <c r="G17" s="1"/>
      <c r="H17" s="1"/>
      <c r="I17" s="1"/>
    </row>
    <row r="18" spans="1:9" x14ac:dyDescent="0.25">
      <c r="A18" s="11" t="s">
        <v>52</v>
      </c>
      <c r="B18" s="36">
        <v>760</v>
      </c>
      <c r="C18" s="36">
        <v>1226</v>
      </c>
      <c r="D18" s="36">
        <v>4474</v>
      </c>
      <c r="E18" s="36">
        <v>6517</v>
      </c>
      <c r="F18" s="13">
        <f t="shared" si="0"/>
        <v>45.663835493965138</v>
      </c>
      <c r="G18" s="1"/>
      <c r="H18" s="1"/>
      <c r="I18" s="1"/>
    </row>
    <row r="19" spans="1:9" x14ac:dyDescent="0.25">
      <c r="A19" s="8" t="s">
        <v>53</v>
      </c>
      <c r="B19" s="35">
        <v>16</v>
      </c>
      <c r="C19" s="35">
        <v>678</v>
      </c>
      <c r="D19" s="35">
        <v>67</v>
      </c>
      <c r="E19" s="35">
        <v>4973</v>
      </c>
      <c r="F19" s="10">
        <f t="shared" si="0"/>
        <v>7322.3880597014922</v>
      </c>
      <c r="G19" s="1"/>
      <c r="H19" s="1"/>
      <c r="I19" s="1"/>
    </row>
    <row r="20" spans="1:9" x14ac:dyDescent="0.25">
      <c r="A20" s="11" t="s">
        <v>54</v>
      </c>
      <c r="B20" s="36">
        <v>457</v>
      </c>
      <c r="C20" s="36">
        <v>920</v>
      </c>
      <c r="D20" s="36">
        <v>2482</v>
      </c>
      <c r="E20" s="36">
        <v>5253</v>
      </c>
      <c r="F20" s="13">
        <f t="shared" si="0"/>
        <v>111.64383561643837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108934</v>
      </c>
      <c r="C22" s="36">
        <v>113744</v>
      </c>
      <c r="D22" s="36">
        <v>610354</v>
      </c>
      <c r="E22" s="36">
        <v>621410</v>
      </c>
      <c r="F22" s="13">
        <f t="shared" si="0"/>
        <v>1.8114078059617924</v>
      </c>
      <c r="G22" s="1"/>
      <c r="H22" s="1"/>
      <c r="I22" s="1"/>
    </row>
    <row r="23" spans="1:9" x14ac:dyDescent="0.25">
      <c r="A23" s="8" t="s">
        <v>57</v>
      </c>
      <c r="B23" s="35">
        <v>37605</v>
      </c>
      <c r="C23" s="35">
        <v>53372</v>
      </c>
      <c r="D23" s="35">
        <v>189462</v>
      </c>
      <c r="E23" s="35">
        <v>278140</v>
      </c>
      <c r="F23" s="10">
        <f t="shared" si="0"/>
        <v>46.805164096230385</v>
      </c>
      <c r="G23" s="1"/>
      <c r="H23" s="1"/>
      <c r="I23" s="1"/>
    </row>
    <row r="24" spans="1:9" x14ac:dyDescent="0.25">
      <c r="A24" s="11" t="s">
        <v>58</v>
      </c>
      <c r="B24" s="36">
        <v>2562</v>
      </c>
      <c r="C24" s="36">
        <v>5232</v>
      </c>
      <c r="D24" s="36">
        <v>18355</v>
      </c>
      <c r="E24" s="36">
        <v>22961</v>
      </c>
      <c r="F24" s="13">
        <f t="shared" si="0"/>
        <v>25.093979842004899</v>
      </c>
      <c r="G24" s="1"/>
      <c r="H24" s="1"/>
      <c r="I24" s="1"/>
    </row>
    <row r="25" spans="1:9" x14ac:dyDescent="0.25">
      <c r="A25" s="8" t="s">
        <v>59</v>
      </c>
      <c r="B25" s="35">
        <v>1402</v>
      </c>
      <c r="C25" s="35">
        <v>1687</v>
      </c>
      <c r="D25" s="35">
        <v>10121</v>
      </c>
      <c r="E25" s="35">
        <v>10082</v>
      </c>
      <c r="F25" s="10">
        <f t="shared" si="0"/>
        <v>-0.38533741725126447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39218</v>
      </c>
      <c r="C28" s="36">
        <v>38959</v>
      </c>
      <c r="D28" s="36">
        <v>226950</v>
      </c>
      <c r="E28" s="36">
        <v>248279</v>
      </c>
      <c r="F28" s="13">
        <f t="shared" si="0"/>
        <v>9.3981053095395453</v>
      </c>
      <c r="G28" s="1"/>
      <c r="H28" s="1"/>
      <c r="I28" s="1"/>
    </row>
    <row r="29" spans="1:9" x14ac:dyDescent="0.25">
      <c r="A29" s="8" t="s">
        <v>63</v>
      </c>
      <c r="B29" s="35">
        <v>4</v>
      </c>
      <c r="C29" s="35">
        <v>8</v>
      </c>
      <c r="D29" s="35">
        <v>68</v>
      </c>
      <c r="E29" s="35">
        <v>132</v>
      </c>
      <c r="F29" s="10">
        <f t="shared" si="0"/>
        <v>94.117647058823536</v>
      </c>
      <c r="G29" s="1"/>
      <c r="H29" s="1"/>
      <c r="I29" s="1"/>
    </row>
    <row r="30" spans="1:9" x14ac:dyDescent="0.25">
      <c r="A30" s="11" t="s">
        <v>64</v>
      </c>
      <c r="B30" s="36">
        <v>10738</v>
      </c>
      <c r="C30" s="36">
        <v>11454</v>
      </c>
      <c r="D30" s="36">
        <v>57861</v>
      </c>
      <c r="E30" s="36">
        <v>67489</v>
      </c>
      <c r="F30" s="13">
        <f t="shared" si="0"/>
        <v>16.639878329099048</v>
      </c>
      <c r="G30" s="1"/>
      <c r="H30" s="1"/>
      <c r="I30" s="1"/>
    </row>
    <row r="31" spans="1:9" x14ac:dyDescent="0.25">
      <c r="A31" s="8" t="s">
        <v>65</v>
      </c>
      <c r="B31" s="35">
        <v>637.5</v>
      </c>
      <c r="C31" s="35">
        <v>2227</v>
      </c>
      <c r="D31" s="35">
        <v>3841.5</v>
      </c>
      <c r="E31" s="35">
        <v>21285</v>
      </c>
      <c r="F31" s="10">
        <f t="shared" si="0"/>
        <v>454.08043732916826</v>
      </c>
      <c r="G31" s="1"/>
      <c r="H31" s="1"/>
      <c r="I31" s="1"/>
    </row>
    <row r="32" spans="1:9" x14ac:dyDescent="0.25">
      <c r="A32" s="11" t="s">
        <v>66</v>
      </c>
      <c r="B32" s="36">
        <v>236837</v>
      </c>
      <c r="C32" s="36">
        <v>255635</v>
      </c>
      <c r="D32" s="36">
        <v>1287093</v>
      </c>
      <c r="E32" s="36">
        <v>1475907</v>
      </c>
      <c r="F32" s="13">
        <f t="shared" si="0"/>
        <v>14.669802415210086</v>
      </c>
      <c r="G32" s="1"/>
      <c r="H32" s="1"/>
      <c r="I32" s="1"/>
    </row>
    <row r="33" spans="1:9" x14ac:dyDescent="0.25">
      <c r="A33" s="8" t="s">
        <v>67</v>
      </c>
      <c r="B33" s="35">
        <v>19122</v>
      </c>
      <c r="C33" s="35">
        <v>23439</v>
      </c>
      <c r="D33" s="35">
        <v>112829</v>
      </c>
      <c r="E33" s="35">
        <v>118466</v>
      </c>
      <c r="F33" s="10">
        <f t="shared" si="0"/>
        <v>4.9960559785161678</v>
      </c>
      <c r="G33" s="1"/>
      <c r="H33" s="1"/>
      <c r="I33" s="1"/>
    </row>
    <row r="34" spans="1:9" x14ac:dyDescent="0.25">
      <c r="A34" s="11" t="s">
        <v>68</v>
      </c>
      <c r="B34" s="36">
        <v>19</v>
      </c>
      <c r="C34" s="36">
        <v>0</v>
      </c>
      <c r="D34" s="36">
        <v>38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994227</v>
      </c>
      <c r="C35" s="15">
        <f t="shared" ref="C35:E35" si="1">SUM(C7:C34)</f>
        <v>1099033</v>
      </c>
      <c r="D35" s="15">
        <f t="shared" si="1"/>
        <v>5704866.5</v>
      </c>
      <c r="E35" s="15">
        <f t="shared" si="1"/>
        <v>6443630</v>
      </c>
      <c r="F35" s="16">
        <f t="shared" si="0"/>
        <v>12.949707061506174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3242</v>
      </c>
      <c r="C38" s="41">
        <f>D7</f>
        <v>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1684004</v>
      </c>
      <c r="G38" s="42">
        <f>LOOKUP(E38,$A$38:$A$65,$C$38:$C$65)</f>
        <v>1492669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90678</v>
      </c>
      <c r="C39" s="41">
        <f t="shared" ref="C39:C65" si="5">D8</f>
        <v>81294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1475907</v>
      </c>
      <c r="G39" s="42">
        <f t="shared" ref="G39:G65" si="8">LOOKUP(E39,$A$38:$A$65,$C$38:$C$65)</f>
        <v>1287093</v>
      </c>
    </row>
    <row r="40" spans="1:9" x14ac:dyDescent="0.25">
      <c r="A40" s="42" t="str">
        <f t="shared" si="3"/>
        <v>ALMERIA</v>
      </c>
      <c r="B40" s="41">
        <f t="shared" si="4"/>
        <v>47</v>
      </c>
      <c r="C40" s="41">
        <f t="shared" si="5"/>
        <v>106</v>
      </c>
      <c r="D40" s="41">
        <f t="shared" si="6"/>
        <v>24</v>
      </c>
      <c r="E40" s="42" t="str">
        <f t="shared" si="2"/>
        <v>BARCELONA</v>
      </c>
      <c r="F40" s="42">
        <f t="shared" si="7"/>
        <v>1280495</v>
      </c>
      <c r="G40" s="42">
        <f t="shared" si="8"/>
        <v>1121287</v>
      </c>
    </row>
    <row r="41" spans="1:9" x14ac:dyDescent="0.25">
      <c r="A41" s="42" t="str">
        <f t="shared" si="3"/>
        <v>AVILES</v>
      </c>
      <c r="B41" s="41">
        <f t="shared" si="4"/>
        <v>4085</v>
      </c>
      <c r="C41" s="41">
        <f t="shared" si="5"/>
        <v>4838</v>
      </c>
      <c r="D41" s="41">
        <f t="shared" si="6"/>
        <v>21</v>
      </c>
      <c r="E41" s="42" t="str">
        <f t="shared" si="2"/>
        <v>LAS PALMAS</v>
      </c>
      <c r="F41" s="42">
        <f t="shared" si="7"/>
        <v>621410</v>
      </c>
      <c r="G41" s="42">
        <f t="shared" si="8"/>
        <v>610354</v>
      </c>
    </row>
    <row r="42" spans="1:9" x14ac:dyDescent="0.25">
      <c r="A42" s="42" t="str">
        <f t="shared" si="3"/>
        <v>BAHIA DE ALGECIRAS</v>
      </c>
      <c r="B42" s="41">
        <f t="shared" si="4"/>
        <v>1684004</v>
      </c>
      <c r="C42" s="41">
        <f t="shared" si="5"/>
        <v>1492669</v>
      </c>
      <c r="D42" s="41">
        <f t="shared" si="6"/>
        <v>1</v>
      </c>
      <c r="E42" s="42" t="str">
        <f t="shared" si="2"/>
        <v>MALAGA</v>
      </c>
      <c r="F42" s="42">
        <f t="shared" si="7"/>
        <v>278140</v>
      </c>
      <c r="G42" s="42">
        <f t="shared" si="8"/>
        <v>189462</v>
      </c>
    </row>
    <row r="43" spans="1:9" x14ac:dyDescent="0.25">
      <c r="A43" s="42" t="str">
        <f t="shared" si="3"/>
        <v>BAHIA DE CADIZ</v>
      </c>
      <c r="B43" s="41">
        <f t="shared" si="4"/>
        <v>65904</v>
      </c>
      <c r="C43" s="41">
        <f t="shared" si="5"/>
        <v>72687.5</v>
      </c>
      <c r="D43" s="41">
        <f t="shared" si="6"/>
        <v>12</v>
      </c>
      <c r="E43" s="42" t="str">
        <f t="shared" si="2"/>
        <v>BILBAO</v>
      </c>
      <c r="F43" s="42">
        <f t="shared" si="7"/>
        <v>264377</v>
      </c>
      <c r="G43" s="42">
        <f t="shared" si="8"/>
        <v>253875</v>
      </c>
    </row>
    <row r="44" spans="1:9" x14ac:dyDescent="0.25">
      <c r="A44" s="42" t="str">
        <f t="shared" si="3"/>
        <v>BALEARES</v>
      </c>
      <c r="B44" s="41">
        <f t="shared" si="4"/>
        <v>102389</v>
      </c>
      <c r="C44" s="41">
        <f t="shared" si="5"/>
        <v>104740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248279</v>
      </c>
      <c r="G44" s="42">
        <f t="shared" si="8"/>
        <v>226950</v>
      </c>
    </row>
    <row r="45" spans="1:9" x14ac:dyDescent="0.25">
      <c r="A45" s="42" t="str">
        <f t="shared" si="3"/>
        <v>BARCELONA</v>
      </c>
      <c r="B45" s="41">
        <f t="shared" si="4"/>
        <v>1280495</v>
      </c>
      <c r="C45" s="41">
        <f t="shared" si="5"/>
        <v>1121287</v>
      </c>
      <c r="D45" s="41">
        <f t="shared" si="6"/>
        <v>3</v>
      </c>
      <c r="E45" s="42" t="str">
        <f t="shared" si="2"/>
        <v>VIGO</v>
      </c>
      <c r="F45" s="42">
        <f t="shared" si="7"/>
        <v>118466</v>
      </c>
      <c r="G45" s="42">
        <f t="shared" si="8"/>
        <v>112829</v>
      </c>
    </row>
    <row r="46" spans="1:9" x14ac:dyDescent="0.25">
      <c r="A46" s="42" t="str">
        <f t="shared" si="3"/>
        <v>BILBAO</v>
      </c>
      <c r="B46" s="41">
        <f t="shared" si="4"/>
        <v>264377</v>
      </c>
      <c r="C46" s="41">
        <f t="shared" si="5"/>
        <v>253875</v>
      </c>
      <c r="D46" s="41">
        <f t="shared" si="6"/>
        <v>6</v>
      </c>
      <c r="E46" s="42" t="str">
        <f t="shared" si="2"/>
        <v>BALEARES</v>
      </c>
      <c r="F46" s="42">
        <f t="shared" si="7"/>
        <v>102389</v>
      </c>
      <c r="G46" s="42">
        <f t="shared" si="8"/>
        <v>104740</v>
      </c>
    </row>
    <row r="47" spans="1:9" x14ac:dyDescent="0.25">
      <c r="A47" s="42" t="str">
        <f t="shared" si="3"/>
        <v>CARTAGENA</v>
      </c>
      <c r="B47" s="41">
        <f t="shared" si="4"/>
        <v>19222</v>
      </c>
      <c r="C47" s="41">
        <f t="shared" si="5"/>
        <v>20821</v>
      </c>
      <c r="D47" s="41">
        <f t="shared" si="6"/>
        <v>16</v>
      </c>
      <c r="E47" s="42" t="str">
        <f t="shared" si="2"/>
        <v>ALICANTE</v>
      </c>
      <c r="F47" s="42">
        <f t="shared" si="7"/>
        <v>90678</v>
      </c>
      <c r="G47" s="42">
        <f t="shared" si="8"/>
        <v>81294</v>
      </c>
    </row>
    <row r="48" spans="1:9" x14ac:dyDescent="0.25">
      <c r="A48" s="42" t="str">
        <f t="shared" si="3"/>
        <v>CASTELLON</v>
      </c>
      <c r="B48" s="41">
        <f t="shared" si="4"/>
        <v>48291</v>
      </c>
      <c r="C48" s="41">
        <f t="shared" si="5"/>
        <v>28551</v>
      </c>
      <c r="D48" s="41">
        <f t="shared" si="6"/>
        <v>13</v>
      </c>
      <c r="E48" s="42" t="str">
        <f t="shared" si="2"/>
        <v>SEVILLA</v>
      </c>
      <c r="F48" s="42">
        <f t="shared" si="7"/>
        <v>67489</v>
      </c>
      <c r="G48" s="42">
        <f t="shared" si="8"/>
        <v>57861</v>
      </c>
    </row>
    <row r="49" spans="1:7" x14ac:dyDescent="0.25">
      <c r="A49" s="42" t="str">
        <f t="shared" si="3"/>
        <v>CEUTA</v>
      </c>
      <c r="B49" s="41">
        <f t="shared" si="4"/>
        <v>6517</v>
      </c>
      <c r="C49" s="41">
        <f t="shared" si="5"/>
        <v>4474</v>
      </c>
      <c r="D49" s="41">
        <f t="shared" si="6"/>
        <v>18</v>
      </c>
      <c r="E49" s="42" t="str">
        <f t="shared" si="2"/>
        <v>BAHIA DE CADIZ</v>
      </c>
      <c r="F49" s="42">
        <f t="shared" si="7"/>
        <v>65904</v>
      </c>
      <c r="G49" s="42">
        <f t="shared" si="8"/>
        <v>72687.5</v>
      </c>
    </row>
    <row r="50" spans="1:7" x14ac:dyDescent="0.25">
      <c r="A50" s="42" t="str">
        <f t="shared" si="3"/>
        <v>FERROL-SAN CIBRAO</v>
      </c>
      <c r="B50" s="41">
        <f t="shared" si="4"/>
        <v>4973</v>
      </c>
      <c r="C50" s="41">
        <f t="shared" si="5"/>
        <v>67</v>
      </c>
      <c r="D50" s="41">
        <f t="shared" si="6"/>
        <v>20</v>
      </c>
      <c r="E50" s="42" t="str">
        <f t="shared" si="2"/>
        <v>CASTELLON</v>
      </c>
      <c r="F50" s="42">
        <f t="shared" si="7"/>
        <v>48291</v>
      </c>
      <c r="G50" s="42">
        <f t="shared" si="8"/>
        <v>28551</v>
      </c>
    </row>
    <row r="51" spans="1:7" x14ac:dyDescent="0.25">
      <c r="A51" s="42" t="str">
        <f t="shared" si="3"/>
        <v>GIJON</v>
      </c>
      <c r="B51" s="41">
        <f t="shared" si="4"/>
        <v>5253</v>
      </c>
      <c r="C51" s="41">
        <f t="shared" si="5"/>
        <v>2482</v>
      </c>
      <c r="D51" s="41">
        <f t="shared" si="6"/>
        <v>19</v>
      </c>
      <c r="E51" s="42" t="str">
        <f t="shared" si="2"/>
        <v>MARIN Y RIA DE PONTEVEDRA</v>
      </c>
      <c r="F51" s="42">
        <f t="shared" si="7"/>
        <v>22961</v>
      </c>
      <c r="G51" s="42">
        <f t="shared" si="8"/>
        <v>18355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21285</v>
      </c>
      <c r="G52" s="42">
        <f t="shared" si="8"/>
        <v>3841.5</v>
      </c>
    </row>
    <row r="53" spans="1:7" x14ac:dyDescent="0.25">
      <c r="A53" s="42" t="str">
        <f t="shared" si="3"/>
        <v>LAS PALMAS</v>
      </c>
      <c r="B53" s="41">
        <f t="shared" si="4"/>
        <v>621410</v>
      </c>
      <c r="C53" s="41">
        <f t="shared" si="5"/>
        <v>610354</v>
      </c>
      <c r="D53" s="41">
        <f t="shared" si="6"/>
        <v>4</v>
      </c>
      <c r="E53" s="42" t="str">
        <f t="shared" si="2"/>
        <v>CARTAGENA</v>
      </c>
      <c r="F53" s="42">
        <f t="shared" si="7"/>
        <v>19222</v>
      </c>
      <c r="G53" s="42">
        <f t="shared" si="8"/>
        <v>20821</v>
      </c>
    </row>
    <row r="54" spans="1:7" x14ac:dyDescent="0.25">
      <c r="A54" s="42" t="str">
        <f t="shared" si="3"/>
        <v>MALAGA</v>
      </c>
      <c r="B54" s="41">
        <f t="shared" si="4"/>
        <v>278140</v>
      </c>
      <c r="C54" s="41">
        <f t="shared" si="5"/>
        <v>189462</v>
      </c>
      <c r="D54" s="41">
        <f t="shared" si="6"/>
        <v>5</v>
      </c>
      <c r="E54" s="42" t="str">
        <f t="shared" si="2"/>
        <v>MELILLA</v>
      </c>
      <c r="F54" s="42">
        <f t="shared" si="7"/>
        <v>10082</v>
      </c>
      <c r="G54" s="42">
        <f t="shared" si="8"/>
        <v>10121</v>
      </c>
    </row>
    <row r="55" spans="1:7" x14ac:dyDescent="0.25">
      <c r="A55" s="42" t="str">
        <f t="shared" si="3"/>
        <v>MARIN Y RIA DE PONTEVEDRA</v>
      </c>
      <c r="B55" s="41">
        <f t="shared" si="4"/>
        <v>22961</v>
      </c>
      <c r="C55" s="41">
        <f t="shared" si="5"/>
        <v>18355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6517</v>
      </c>
      <c r="G55" s="42">
        <f t="shared" si="8"/>
        <v>4474</v>
      </c>
    </row>
    <row r="56" spans="1:7" x14ac:dyDescent="0.25">
      <c r="A56" s="42" t="str">
        <f t="shared" si="3"/>
        <v>MELILLA</v>
      </c>
      <c r="B56" s="41">
        <f t="shared" si="4"/>
        <v>10082</v>
      </c>
      <c r="C56" s="41">
        <f t="shared" si="5"/>
        <v>10121</v>
      </c>
      <c r="D56" s="41">
        <f t="shared" si="6"/>
        <v>17</v>
      </c>
      <c r="E56" s="42" t="str">
        <f t="shared" si="2"/>
        <v>GIJON</v>
      </c>
      <c r="F56" s="42">
        <f t="shared" si="9"/>
        <v>5253</v>
      </c>
      <c r="G56" s="42">
        <f t="shared" si="8"/>
        <v>2482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25</v>
      </c>
      <c r="E57" s="42" t="str">
        <f t="shared" si="2"/>
        <v>FERROL-SAN CIBRAO</v>
      </c>
      <c r="F57" s="42">
        <f t="shared" si="9"/>
        <v>4973</v>
      </c>
      <c r="G57" s="42">
        <f t="shared" si="8"/>
        <v>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AVILES</v>
      </c>
      <c r="F58" s="42">
        <f t="shared" si="9"/>
        <v>4085</v>
      </c>
      <c r="G58" s="42">
        <f t="shared" si="8"/>
        <v>4838</v>
      </c>
    </row>
    <row r="59" spans="1:7" x14ac:dyDescent="0.25">
      <c r="A59" s="42" t="str">
        <f t="shared" si="3"/>
        <v>SANTA CRUZ DE TENERIFE</v>
      </c>
      <c r="B59" s="41">
        <f t="shared" si="4"/>
        <v>248279</v>
      </c>
      <c r="C59" s="41">
        <f t="shared" si="5"/>
        <v>226950</v>
      </c>
      <c r="D59" s="41">
        <f t="shared" si="6"/>
        <v>7</v>
      </c>
      <c r="E59" s="42" t="str">
        <f t="shared" si="2"/>
        <v>A CORUÑA</v>
      </c>
      <c r="F59" s="42">
        <f t="shared" si="9"/>
        <v>3242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132</v>
      </c>
      <c r="C60" s="41">
        <f t="shared" si="5"/>
        <v>68</v>
      </c>
      <c r="D60" s="41">
        <f t="shared" si="6"/>
        <v>23</v>
      </c>
      <c r="E60" s="42" t="str">
        <f t="shared" si="2"/>
        <v>SANTANDER</v>
      </c>
      <c r="F60" s="42">
        <f t="shared" si="9"/>
        <v>132</v>
      </c>
      <c r="G60" s="42">
        <f t="shared" si="8"/>
        <v>68</v>
      </c>
    </row>
    <row r="61" spans="1:7" x14ac:dyDescent="0.25">
      <c r="A61" s="42" t="str">
        <f t="shared" si="3"/>
        <v>SEVILLA</v>
      </c>
      <c r="B61" s="41">
        <f t="shared" si="4"/>
        <v>67489</v>
      </c>
      <c r="C61" s="41">
        <f t="shared" si="5"/>
        <v>57861</v>
      </c>
      <c r="D61" s="41">
        <f t="shared" si="6"/>
        <v>11</v>
      </c>
      <c r="E61" s="42" t="str">
        <f t="shared" si="2"/>
        <v>ALMERIA</v>
      </c>
      <c r="F61" s="42">
        <f t="shared" si="9"/>
        <v>47</v>
      </c>
      <c r="G61" s="42">
        <f t="shared" si="8"/>
        <v>106</v>
      </c>
    </row>
    <row r="62" spans="1:7" x14ac:dyDescent="0.25">
      <c r="A62" s="42" t="str">
        <f t="shared" si="3"/>
        <v>TARRAGONA</v>
      </c>
      <c r="B62" s="41">
        <f t="shared" si="4"/>
        <v>21285</v>
      </c>
      <c r="C62" s="41">
        <f t="shared" si="5"/>
        <v>3841.5</v>
      </c>
      <c r="D62" s="41">
        <f t="shared" si="6"/>
        <v>15</v>
      </c>
      <c r="E62" s="42" t="str">
        <f t="shared" si="2"/>
        <v>MOTRIL</v>
      </c>
      <c r="F62" s="42">
        <f t="shared" si="9"/>
        <v>2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1475907</v>
      </c>
      <c r="C63" s="41">
        <f t="shared" si="5"/>
        <v>1287093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118466</v>
      </c>
      <c r="C64" s="41">
        <f t="shared" si="5"/>
        <v>112829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38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222220</v>
      </c>
      <c r="C11" s="37">
        <v>248139</v>
      </c>
      <c r="D11" s="37">
        <v>1231970</v>
      </c>
      <c r="E11" s="37">
        <v>1601578</v>
      </c>
      <c r="F11" s="10">
        <f t="shared" si="0"/>
        <v>30.001379903731419</v>
      </c>
      <c r="G11" s="1"/>
      <c r="H11" s="1"/>
      <c r="I11" s="1"/>
    </row>
    <row r="12" spans="1:12" x14ac:dyDescent="0.25">
      <c r="A12" s="11" t="s">
        <v>46</v>
      </c>
      <c r="B12" s="38">
        <v>337</v>
      </c>
      <c r="C12" s="38">
        <v>90</v>
      </c>
      <c r="D12" s="38">
        <v>11248</v>
      </c>
      <c r="E12" s="38">
        <v>2134</v>
      </c>
      <c r="F12" s="13">
        <f t="shared" si="0"/>
        <v>-81.027738264580364</v>
      </c>
      <c r="G12" s="1"/>
      <c r="H12" s="1"/>
      <c r="I12" s="1"/>
    </row>
    <row r="13" spans="1:12" x14ac:dyDescent="0.25">
      <c r="A13" s="8" t="s">
        <v>47</v>
      </c>
      <c r="B13" s="37">
        <v>83</v>
      </c>
      <c r="C13" s="37">
        <v>86</v>
      </c>
      <c r="D13" s="37">
        <v>428</v>
      </c>
      <c r="E13" s="37">
        <v>369</v>
      </c>
      <c r="F13" s="10">
        <f t="shared" si="0"/>
        <v>-13.785046728971963</v>
      </c>
      <c r="G13" s="1"/>
      <c r="H13" s="1"/>
      <c r="I13" s="1"/>
    </row>
    <row r="14" spans="1:12" x14ac:dyDescent="0.25">
      <c r="A14" s="11" t="s">
        <v>48</v>
      </c>
      <c r="B14" s="38">
        <v>77870</v>
      </c>
      <c r="C14" s="38">
        <v>80968</v>
      </c>
      <c r="D14" s="38">
        <v>413455</v>
      </c>
      <c r="E14" s="38">
        <v>486539.5</v>
      </c>
      <c r="F14" s="13">
        <f t="shared" si="0"/>
        <v>17.676530698625001</v>
      </c>
      <c r="G14" s="1"/>
      <c r="H14" s="1"/>
      <c r="I14" s="1"/>
    </row>
    <row r="15" spans="1:12" x14ac:dyDescent="0.25">
      <c r="A15" s="8" t="s">
        <v>49</v>
      </c>
      <c r="B15" s="37">
        <v>621</v>
      </c>
      <c r="C15" s="37">
        <v>161</v>
      </c>
      <c r="D15" s="37">
        <v>4135</v>
      </c>
      <c r="E15" s="37">
        <v>2738</v>
      </c>
      <c r="F15" s="10">
        <f t="shared" si="0"/>
        <v>-33.784764207980658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18</v>
      </c>
      <c r="C17" s="37">
        <v>1</v>
      </c>
      <c r="D17" s="37">
        <v>94</v>
      </c>
      <c r="E17" s="37">
        <v>78</v>
      </c>
      <c r="F17" s="10">
        <f t="shared" si="0"/>
        <v>-17.021276595744681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21</v>
      </c>
      <c r="D18" s="38">
        <v>0</v>
      </c>
      <c r="E18" s="38">
        <v>50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64097</v>
      </c>
      <c r="C22" s="38">
        <v>67879</v>
      </c>
      <c r="D22" s="38">
        <v>354120</v>
      </c>
      <c r="E22" s="38">
        <v>362039</v>
      </c>
      <c r="F22" s="13">
        <f t="shared" si="0"/>
        <v>2.2362475996837219</v>
      </c>
      <c r="G22" s="1"/>
      <c r="H22" s="1"/>
      <c r="I22" s="1"/>
    </row>
    <row r="23" spans="1:9" x14ac:dyDescent="0.25">
      <c r="A23" s="8" t="s">
        <v>57</v>
      </c>
      <c r="B23" s="37">
        <v>36886</v>
      </c>
      <c r="C23" s="37">
        <v>52489</v>
      </c>
      <c r="D23" s="37">
        <v>182830</v>
      </c>
      <c r="E23" s="37">
        <v>266497</v>
      </c>
      <c r="F23" s="10">
        <f t="shared" si="0"/>
        <v>45.76218344910572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806</v>
      </c>
      <c r="D24" s="38">
        <v>0</v>
      </c>
      <c r="E24" s="38">
        <v>810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1740</v>
      </c>
      <c r="C28" s="38">
        <v>1292</v>
      </c>
      <c r="D28" s="38">
        <v>11129</v>
      </c>
      <c r="E28" s="38">
        <v>12436</v>
      </c>
      <c r="F28" s="13">
        <f t="shared" si="0"/>
        <v>11.7440920118609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266</v>
      </c>
      <c r="C31" s="37">
        <v>40</v>
      </c>
      <c r="D31" s="37">
        <v>948</v>
      </c>
      <c r="E31" s="37">
        <v>326</v>
      </c>
      <c r="F31" s="10">
        <f t="shared" si="0"/>
        <v>-65.611814345991561</v>
      </c>
      <c r="G31" s="1"/>
      <c r="H31" s="1"/>
      <c r="I31" s="1"/>
    </row>
    <row r="32" spans="1:9" x14ac:dyDescent="0.25">
      <c r="A32" s="11" t="s">
        <v>66</v>
      </c>
      <c r="B32" s="38">
        <v>69470</v>
      </c>
      <c r="C32" s="38">
        <v>87255</v>
      </c>
      <c r="D32" s="38">
        <v>392801</v>
      </c>
      <c r="E32" s="38">
        <v>502699</v>
      </c>
      <c r="F32" s="13">
        <f t="shared" si="0"/>
        <v>27.978034679137778</v>
      </c>
      <c r="G32" s="1"/>
      <c r="H32" s="1"/>
      <c r="I32" s="1"/>
    </row>
    <row r="33" spans="1:9" x14ac:dyDescent="0.25">
      <c r="A33" s="8" t="s">
        <v>67</v>
      </c>
      <c r="B33" s="37">
        <v>337</v>
      </c>
      <c r="C33" s="37">
        <v>177</v>
      </c>
      <c r="D33" s="37">
        <v>1359</v>
      </c>
      <c r="E33" s="37">
        <v>1010</v>
      </c>
      <c r="F33" s="10">
        <f t="shared" si="0"/>
        <v>-25.680647534952172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473945</v>
      </c>
      <c r="C35" s="15">
        <f t="shared" ref="C35:E35" si="1">SUM(C7:C34)</f>
        <v>539404</v>
      </c>
      <c r="D35" s="15">
        <f t="shared" si="1"/>
        <v>2604518</v>
      </c>
      <c r="E35" s="15">
        <f t="shared" si="1"/>
        <v>3239310.5</v>
      </c>
      <c r="F35" s="16">
        <f t="shared" si="0"/>
        <v>24.372743824385168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1601578</v>
      </c>
      <c r="G38" s="42">
        <f>LOOKUP(E38,$A$38:$A$65,$C$38:$C$65)</f>
        <v>1231970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502699</v>
      </c>
      <c r="G39" s="42">
        <f t="shared" ref="G39:G65" si="8">LOOKUP(E39,$A$38:$A$65,$C$38:$C$65)</f>
        <v>392801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486539.5</v>
      </c>
      <c r="G40" s="42">
        <f t="shared" si="8"/>
        <v>413455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362039</v>
      </c>
      <c r="G41" s="42">
        <f t="shared" si="8"/>
        <v>354120</v>
      </c>
    </row>
    <row r="42" spans="1:9" x14ac:dyDescent="0.25">
      <c r="A42" s="42" t="str">
        <f t="shared" si="3"/>
        <v>BAHIA DE ALGECIRAS</v>
      </c>
      <c r="B42" s="41">
        <f t="shared" si="4"/>
        <v>1601578</v>
      </c>
      <c r="C42" s="41">
        <f t="shared" si="5"/>
        <v>1231970</v>
      </c>
      <c r="D42" s="41">
        <f t="shared" si="6"/>
        <v>1</v>
      </c>
      <c r="E42" s="42" t="str">
        <f t="shared" si="2"/>
        <v>MALAGA</v>
      </c>
      <c r="F42" s="42">
        <f t="shared" si="7"/>
        <v>266497</v>
      </c>
      <c r="G42" s="42">
        <f t="shared" si="8"/>
        <v>182830</v>
      </c>
    </row>
    <row r="43" spans="1:9" x14ac:dyDescent="0.25">
      <c r="A43" s="42" t="str">
        <f t="shared" si="3"/>
        <v>BAHIA DE CADIZ</v>
      </c>
      <c r="B43" s="41">
        <f t="shared" si="4"/>
        <v>2134</v>
      </c>
      <c r="C43" s="41">
        <f t="shared" si="5"/>
        <v>11248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12436</v>
      </c>
      <c r="G43" s="42">
        <f t="shared" si="8"/>
        <v>11129</v>
      </c>
    </row>
    <row r="44" spans="1:9" x14ac:dyDescent="0.25">
      <c r="A44" s="42" t="str">
        <f t="shared" si="3"/>
        <v>BALEARES</v>
      </c>
      <c r="B44" s="41">
        <f t="shared" si="4"/>
        <v>369</v>
      </c>
      <c r="C44" s="41">
        <f t="shared" si="5"/>
        <v>428</v>
      </c>
      <c r="D44" s="41">
        <f t="shared" si="6"/>
        <v>11</v>
      </c>
      <c r="E44" s="42" t="str">
        <f t="shared" si="2"/>
        <v>BILBAO</v>
      </c>
      <c r="F44" s="42">
        <f t="shared" si="7"/>
        <v>2738</v>
      </c>
      <c r="G44" s="42">
        <f t="shared" si="8"/>
        <v>4135</v>
      </c>
    </row>
    <row r="45" spans="1:9" x14ac:dyDescent="0.25">
      <c r="A45" s="42" t="str">
        <f t="shared" si="3"/>
        <v>BARCELONA</v>
      </c>
      <c r="B45" s="41">
        <f t="shared" si="4"/>
        <v>486539.5</v>
      </c>
      <c r="C45" s="41">
        <f t="shared" si="5"/>
        <v>413455</v>
      </c>
      <c r="D45" s="41">
        <f t="shared" si="6"/>
        <v>3</v>
      </c>
      <c r="E45" s="42" t="str">
        <f t="shared" si="2"/>
        <v>BAHIA DE CADIZ</v>
      </c>
      <c r="F45" s="42">
        <f t="shared" si="7"/>
        <v>2134</v>
      </c>
      <c r="G45" s="42">
        <f t="shared" si="8"/>
        <v>11248</v>
      </c>
    </row>
    <row r="46" spans="1:9" x14ac:dyDescent="0.25">
      <c r="A46" s="42" t="str">
        <f t="shared" si="3"/>
        <v>BILBAO</v>
      </c>
      <c r="B46" s="41">
        <f t="shared" si="4"/>
        <v>2738</v>
      </c>
      <c r="C46" s="41">
        <f t="shared" si="5"/>
        <v>4135</v>
      </c>
      <c r="D46" s="41">
        <f t="shared" si="6"/>
        <v>7</v>
      </c>
      <c r="E46" s="42" t="str">
        <f t="shared" si="2"/>
        <v>VIGO</v>
      </c>
      <c r="F46" s="42">
        <f t="shared" si="7"/>
        <v>1010</v>
      </c>
      <c r="G46" s="42">
        <f t="shared" si="8"/>
        <v>1359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810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78</v>
      </c>
      <c r="C48" s="41">
        <f t="shared" si="5"/>
        <v>94</v>
      </c>
      <c r="D48" s="41">
        <f t="shared" si="6"/>
        <v>13</v>
      </c>
      <c r="E48" s="42" t="str">
        <f t="shared" si="2"/>
        <v>BALEARES</v>
      </c>
      <c r="F48" s="42">
        <f t="shared" si="7"/>
        <v>369</v>
      </c>
      <c r="G48" s="42">
        <f t="shared" si="8"/>
        <v>428</v>
      </c>
    </row>
    <row r="49" spans="1:7" x14ac:dyDescent="0.25">
      <c r="A49" s="42" t="str">
        <f t="shared" si="3"/>
        <v>CEUTA</v>
      </c>
      <c r="B49" s="41">
        <f t="shared" si="4"/>
        <v>50</v>
      </c>
      <c r="C49" s="41">
        <f t="shared" si="5"/>
        <v>0</v>
      </c>
      <c r="D49" s="41">
        <f t="shared" si="6"/>
        <v>14</v>
      </c>
      <c r="E49" s="42" t="str">
        <f t="shared" si="2"/>
        <v>TARRAGONA</v>
      </c>
      <c r="F49" s="42">
        <f t="shared" si="7"/>
        <v>326</v>
      </c>
      <c r="G49" s="42">
        <f t="shared" si="8"/>
        <v>948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78</v>
      </c>
      <c r="G50" s="42">
        <f t="shared" si="8"/>
        <v>94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50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362039</v>
      </c>
      <c r="C53" s="41">
        <f t="shared" si="5"/>
        <v>354120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266497</v>
      </c>
      <c r="C54" s="41">
        <f t="shared" si="5"/>
        <v>182830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810</v>
      </c>
      <c r="C55" s="41">
        <f t="shared" si="5"/>
        <v>0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12436</v>
      </c>
      <c r="C59" s="41">
        <f t="shared" si="5"/>
        <v>11129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326</v>
      </c>
      <c r="C62" s="41">
        <f t="shared" si="5"/>
        <v>948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502699</v>
      </c>
      <c r="C63" s="41">
        <f t="shared" si="5"/>
        <v>392801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1010</v>
      </c>
      <c r="C64" s="41">
        <f t="shared" si="5"/>
        <v>1359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2958</v>
      </c>
      <c r="C7" s="9">
        <v>2407</v>
      </c>
      <c r="D7" s="9">
        <v>14758</v>
      </c>
      <c r="E7" s="9">
        <v>19636</v>
      </c>
      <c r="F7" s="10">
        <f>((E7*100)/D7)-100</f>
        <v>33.053259249220758</v>
      </c>
      <c r="G7" s="1"/>
      <c r="H7" s="1"/>
      <c r="I7" s="1"/>
    </row>
    <row r="8" spans="1:12" x14ac:dyDescent="0.25">
      <c r="A8" s="11" t="s">
        <v>42</v>
      </c>
      <c r="B8" s="12">
        <v>21767</v>
      </c>
      <c r="C8" s="12">
        <v>24502</v>
      </c>
      <c r="D8" s="12">
        <v>95495</v>
      </c>
      <c r="E8" s="12">
        <v>96600</v>
      </c>
      <c r="F8" s="13">
        <f t="shared" ref="F8:F35" si="0">((E8*100)/D8)-100</f>
        <v>1.1571286454788208</v>
      </c>
      <c r="G8" s="1"/>
      <c r="H8" s="1"/>
      <c r="I8" s="1"/>
    </row>
    <row r="9" spans="1:12" x14ac:dyDescent="0.25">
      <c r="A9" s="8" t="s">
        <v>43</v>
      </c>
      <c r="B9" s="9">
        <v>54707</v>
      </c>
      <c r="C9" s="9">
        <v>62255</v>
      </c>
      <c r="D9" s="9">
        <v>282278</v>
      </c>
      <c r="E9" s="9">
        <v>276651</v>
      </c>
      <c r="F9" s="10">
        <f t="shared" si="0"/>
        <v>-1.9934249215312576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314450</v>
      </c>
      <c r="C11" s="9">
        <v>350016</v>
      </c>
      <c r="D11" s="9">
        <v>1858027</v>
      </c>
      <c r="E11" s="9">
        <v>1995251</v>
      </c>
      <c r="F11" s="10">
        <f t="shared" si="0"/>
        <v>7.3854685642350688</v>
      </c>
      <c r="G11" s="1"/>
      <c r="H11" s="1"/>
      <c r="I11" s="1"/>
    </row>
    <row r="12" spans="1:12" x14ac:dyDescent="0.25">
      <c r="A12" s="11" t="s">
        <v>46</v>
      </c>
      <c r="B12" s="12">
        <v>14566</v>
      </c>
      <c r="C12" s="12">
        <v>15663</v>
      </c>
      <c r="D12" s="12">
        <v>81079</v>
      </c>
      <c r="E12" s="12">
        <v>80813</v>
      </c>
      <c r="F12" s="13">
        <f t="shared" si="0"/>
        <v>-0.32807508726057222</v>
      </c>
      <c r="G12" s="1"/>
      <c r="H12" s="1"/>
      <c r="I12" s="1"/>
    </row>
    <row r="13" spans="1:12" x14ac:dyDescent="0.25">
      <c r="A13" s="8" t="s">
        <v>47</v>
      </c>
      <c r="B13" s="9">
        <v>654068</v>
      </c>
      <c r="C13" s="9">
        <v>734363</v>
      </c>
      <c r="D13" s="9">
        <v>1940178</v>
      </c>
      <c r="E13" s="9">
        <v>2163030</v>
      </c>
      <c r="F13" s="10">
        <f t="shared" si="0"/>
        <v>11.486162609822401</v>
      </c>
      <c r="G13" s="1"/>
      <c r="H13" s="1"/>
      <c r="I13" s="1"/>
    </row>
    <row r="14" spans="1:12" x14ac:dyDescent="0.25">
      <c r="A14" s="11" t="s">
        <v>48</v>
      </c>
      <c r="B14" s="12">
        <v>272954</v>
      </c>
      <c r="C14" s="12">
        <v>327710</v>
      </c>
      <c r="D14" s="12">
        <v>874345</v>
      </c>
      <c r="E14" s="12">
        <v>1050702</v>
      </c>
      <c r="F14" s="13">
        <f t="shared" si="0"/>
        <v>20.170184538139978</v>
      </c>
      <c r="G14" s="1"/>
      <c r="H14" s="1"/>
      <c r="I14" s="1"/>
    </row>
    <row r="15" spans="1:12" x14ac:dyDescent="0.25">
      <c r="A15" s="8" t="s">
        <v>49</v>
      </c>
      <c r="B15" s="9">
        <v>18363</v>
      </c>
      <c r="C15" s="9">
        <v>13440</v>
      </c>
      <c r="D15" s="9">
        <v>68751</v>
      </c>
      <c r="E15" s="9">
        <v>65394</v>
      </c>
      <c r="F15" s="10">
        <f t="shared" si="0"/>
        <v>-4.8828380678099279</v>
      </c>
      <c r="G15" s="1"/>
      <c r="H15" s="1"/>
      <c r="I15" s="1"/>
    </row>
    <row r="16" spans="1:12" x14ac:dyDescent="0.25">
      <c r="A16" s="11" t="s">
        <v>50</v>
      </c>
      <c r="B16" s="12">
        <v>2697</v>
      </c>
      <c r="C16" s="12">
        <v>3379</v>
      </c>
      <c r="D16" s="12">
        <v>10629</v>
      </c>
      <c r="E16" s="12">
        <v>11929</v>
      </c>
      <c r="F16" s="13">
        <f t="shared" si="0"/>
        <v>12.230689622730267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162730</v>
      </c>
      <c r="C18" s="12">
        <v>193902</v>
      </c>
      <c r="D18" s="12">
        <v>935641</v>
      </c>
      <c r="E18" s="12">
        <v>1061240</v>
      </c>
      <c r="F18" s="13">
        <f t="shared" si="0"/>
        <v>13.423845256888058</v>
      </c>
      <c r="G18" s="1"/>
      <c r="H18" s="1"/>
      <c r="I18" s="1"/>
    </row>
    <row r="19" spans="1:9" x14ac:dyDescent="0.25">
      <c r="A19" s="8" t="s">
        <v>53</v>
      </c>
      <c r="B19" s="9">
        <v>48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1256</v>
      </c>
      <c r="E20" s="12">
        <v>752</v>
      </c>
      <c r="F20" s="13">
        <f t="shared" si="0"/>
        <v>-40.127388535031848</v>
      </c>
      <c r="G20" s="1"/>
      <c r="H20" s="1"/>
      <c r="I20" s="1"/>
    </row>
    <row r="21" spans="1:9" x14ac:dyDescent="0.25">
      <c r="A21" s="8" t="s">
        <v>55</v>
      </c>
      <c r="B21" s="9">
        <v>204</v>
      </c>
      <c r="C21" s="9">
        <v>0</v>
      </c>
      <c r="D21" s="9">
        <v>264</v>
      </c>
      <c r="E21" s="9">
        <v>207</v>
      </c>
      <c r="F21" s="10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28703</v>
      </c>
      <c r="C22" s="12">
        <v>52541</v>
      </c>
      <c r="D22" s="12">
        <v>316718</v>
      </c>
      <c r="E22" s="12">
        <v>369717</v>
      </c>
      <c r="F22" s="13">
        <f t="shared" si="0"/>
        <v>16.733813676519802</v>
      </c>
      <c r="G22" s="1"/>
      <c r="H22" s="1"/>
      <c r="I22" s="1"/>
    </row>
    <row r="23" spans="1:9" x14ac:dyDescent="0.25">
      <c r="A23" s="8" t="s">
        <v>57</v>
      </c>
      <c r="B23" s="9">
        <v>33926</v>
      </c>
      <c r="C23" s="9">
        <v>37057</v>
      </c>
      <c r="D23" s="9">
        <v>193185</v>
      </c>
      <c r="E23" s="9">
        <v>211590</v>
      </c>
      <c r="F23" s="10">
        <f t="shared" si="0"/>
        <v>9.5271372000931791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31423</v>
      </c>
      <c r="C25" s="9">
        <v>39240</v>
      </c>
      <c r="D25" s="9">
        <v>165527</v>
      </c>
      <c r="E25" s="9">
        <v>185207</v>
      </c>
      <c r="F25" s="10">
        <f t="shared" si="0"/>
        <v>11.889299026744879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89</v>
      </c>
      <c r="D26" s="12">
        <v>1157</v>
      </c>
      <c r="E26" s="12">
        <v>1657</v>
      </c>
      <c r="F26" s="13">
        <f t="shared" si="0"/>
        <v>43.215211754537592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311543</v>
      </c>
      <c r="C28" s="12">
        <v>390977</v>
      </c>
      <c r="D28" s="12">
        <v>2096151</v>
      </c>
      <c r="E28" s="12">
        <v>2230211</v>
      </c>
      <c r="F28" s="13">
        <f t="shared" si="0"/>
        <v>6.3955316196209111</v>
      </c>
      <c r="G28" s="1"/>
      <c r="H28" s="1"/>
      <c r="I28" s="1"/>
    </row>
    <row r="29" spans="1:9" x14ac:dyDescent="0.25">
      <c r="A29" s="8" t="s">
        <v>63</v>
      </c>
      <c r="B29" s="9">
        <v>20380</v>
      </c>
      <c r="C29" s="9">
        <v>17742</v>
      </c>
      <c r="D29" s="9">
        <v>58569</v>
      </c>
      <c r="E29" s="9">
        <v>63164</v>
      </c>
      <c r="F29" s="10">
        <f t="shared" si="0"/>
        <v>7.8454472502518371</v>
      </c>
      <c r="G29" s="1"/>
      <c r="H29" s="1"/>
      <c r="I29" s="1"/>
    </row>
    <row r="30" spans="1:9" x14ac:dyDescent="0.25">
      <c r="A30" s="11" t="s">
        <v>64</v>
      </c>
      <c r="B30" s="12">
        <v>1417</v>
      </c>
      <c r="C30" s="12">
        <v>1643</v>
      </c>
      <c r="D30" s="12">
        <v>6452</v>
      </c>
      <c r="E30" s="12">
        <v>7528</v>
      </c>
      <c r="F30" s="13">
        <f t="shared" si="0"/>
        <v>16.676999380037202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297</v>
      </c>
      <c r="E31" s="9">
        <v>826</v>
      </c>
      <c r="F31" s="10">
        <f t="shared" si="0"/>
        <v>178.11447811447812</v>
      </c>
      <c r="G31" s="1"/>
      <c r="H31" s="1"/>
      <c r="I31" s="1"/>
    </row>
    <row r="32" spans="1:9" x14ac:dyDescent="0.25">
      <c r="A32" s="11" t="s">
        <v>66</v>
      </c>
      <c r="B32" s="12">
        <v>28933</v>
      </c>
      <c r="C32" s="12">
        <v>43377</v>
      </c>
      <c r="D32" s="12">
        <v>119195</v>
      </c>
      <c r="E32" s="12">
        <v>170381</v>
      </c>
      <c r="F32" s="13">
        <f t="shared" si="0"/>
        <v>42.943076471328482</v>
      </c>
      <c r="G32" s="1"/>
      <c r="H32" s="1"/>
      <c r="I32" s="1"/>
    </row>
    <row r="33" spans="1:9" x14ac:dyDescent="0.25">
      <c r="A33" s="8" t="s">
        <v>67</v>
      </c>
      <c r="B33" s="9">
        <v>15270</v>
      </c>
      <c r="C33" s="9">
        <v>14289</v>
      </c>
      <c r="D33" s="9">
        <v>53621</v>
      </c>
      <c r="E33" s="9">
        <v>54746</v>
      </c>
      <c r="F33" s="10">
        <f t="shared" si="0"/>
        <v>2.0980585964454264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3211</v>
      </c>
      <c r="E34" s="12">
        <v>1520</v>
      </c>
      <c r="F34" s="13">
        <f t="shared" si="0"/>
        <v>-52.662721893491124</v>
      </c>
      <c r="G34" s="1"/>
      <c r="H34" s="1"/>
      <c r="I34" s="1"/>
    </row>
    <row r="35" spans="1:9" x14ac:dyDescent="0.25">
      <c r="A35" s="14" t="s">
        <v>69</v>
      </c>
      <c r="B35" s="15">
        <f>SUM(B7:B34)</f>
        <v>1991107</v>
      </c>
      <c r="C35" s="15">
        <f t="shared" ref="C35:E35" si="1">SUM(C7:C34)</f>
        <v>2324592</v>
      </c>
      <c r="D35" s="15">
        <f t="shared" si="1"/>
        <v>9178383</v>
      </c>
      <c r="E35" s="15">
        <f t="shared" si="1"/>
        <v>10120205</v>
      </c>
      <c r="F35" s="16">
        <f t="shared" si="0"/>
        <v>10.261306376079531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19636</v>
      </c>
      <c r="C38" s="41">
        <f>D7</f>
        <v>14758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2230211</v>
      </c>
      <c r="G38" s="42">
        <f>LOOKUP(E38,$A$38:$A$65,$C$38:$C$65)</f>
        <v>2096151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96600</v>
      </c>
      <c r="C39" s="41">
        <f t="shared" ref="C39:C65" si="5">D8</f>
        <v>95495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2163030</v>
      </c>
      <c r="G39" s="42">
        <f t="shared" ref="G39:G65" si="8">LOOKUP(E39,$A$38:$A$65,$C$38:$C$65)</f>
        <v>1940178</v>
      </c>
    </row>
    <row r="40" spans="1:9" x14ac:dyDescent="0.25">
      <c r="A40" s="42" t="str">
        <f t="shared" si="3"/>
        <v>ALMERIA</v>
      </c>
      <c r="B40" s="41">
        <f t="shared" si="4"/>
        <v>276651</v>
      </c>
      <c r="C40" s="41">
        <f t="shared" si="5"/>
        <v>282278</v>
      </c>
      <c r="D40" s="41">
        <f t="shared" si="6"/>
        <v>7</v>
      </c>
      <c r="E40" s="42" t="str">
        <f t="shared" si="2"/>
        <v>BAHIA DE ALGECIRAS</v>
      </c>
      <c r="F40" s="42">
        <f t="shared" si="7"/>
        <v>1995251</v>
      </c>
      <c r="G40" s="42">
        <f t="shared" si="8"/>
        <v>1858027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1061240</v>
      </c>
      <c r="G41" s="42">
        <f t="shared" si="8"/>
        <v>935641</v>
      </c>
    </row>
    <row r="42" spans="1:9" x14ac:dyDescent="0.25">
      <c r="A42" s="42" t="str">
        <f t="shared" si="3"/>
        <v>BAHIA DE ALGECIRAS</v>
      </c>
      <c r="B42" s="41">
        <f t="shared" si="4"/>
        <v>1995251</v>
      </c>
      <c r="C42" s="41">
        <f t="shared" si="5"/>
        <v>1858027</v>
      </c>
      <c r="D42" s="41">
        <f t="shared" si="6"/>
        <v>3</v>
      </c>
      <c r="E42" s="42" t="str">
        <f t="shared" si="2"/>
        <v>BARCELONA</v>
      </c>
      <c r="F42" s="42">
        <f t="shared" si="7"/>
        <v>1050702</v>
      </c>
      <c r="G42" s="42">
        <f t="shared" si="8"/>
        <v>874345</v>
      </c>
    </row>
    <row r="43" spans="1:9" x14ac:dyDescent="0.25">
      <c r="A43" s="42" t="str">
        <f t="shared" si="3"/>
        <v>BAHIA DE CADIZ</v>
      </c>
      <c r="B43" s="41">
        <f t="shared" si="4"/>
        <v>80813</v>
      </c>
      <c r="C43" s="41">
        <f t="shared" si="5"/>
        <v>81079</v>
      </c>
      <c r="D43" s="41">
        <f t="shared" si="6"/>
        <v>12</v>
      </c>
      <c r="E43" s="42" t="str">
        <f t="shared" si="2"/>
        <v>LAS PALMAS</v>
      </c>
      <c r="F43" s="42">
        <f t="shared" si="7"/>
        <v>369717</v>
      </c>
      <c r="G43" s="42">
        <f t="shared" si="8"/>
        <v>316718</v>
      </c>
    </row>
    <row r="44" spans="1:9" x14ac:dyDescent="0.25">
      <c r="A44" s="42" t="str">
        <f t="shared" si="3"/>
        <v>BALEARES</v>
      </c>
      <c r="B44" s="41">
        <f t="shared" si="4"/>
        <v>2163030</v>
      </c>
      <c r="C44" s="41">
        <f t="shared" si="5"/>
        <v>1940178</v>
      </c>
      <c r="D44" s="41">
        <f t="shared" si="6"/>
        <v>2</v>
      </c>
      <c r="E44" s="42" t="str">
        <f t="shared" si="2"/>
        <v>ALMERIA</v>
      </c>
      <c r="F44" s="42">
        <f t="shared" si="7"/>
        <v>276651</v>
      </c>
      <c r="G44" s="42">
        <f t="shared" si="8"/>
        <v>282278</v>
      </c>
    </row>
    <row r="45" spans="1:9" x14ac:dyDescent="0.25">
      <c r="A45" s="42" t="str">
        <f t="shared" si="3"/>
        <v>BARCELONA</v>
      </c>
      <c r="B45" s="41">
        <f t="shared" si="4"/>
        <v>1050702</v>
      </c>
      <c r="C45" s="41">
        <f t="shared" si="5"/>
        <v>874345</v>
      </c>
      <c r="D45" s="41">
        <f t="shared" si="6"/>
        <v>5</v>
      </c>
      <c r="E45" s="42" t="str">
        <f t="shared" si="2"/>
        <v>MALAGA</v>
      </c>
      <c r="F45" s="42">
        <f t="shared" si="7"/>
        <v>211590</v>
      </c>
      <c r="G45" s="42">
        <f t="shared" si="8"/>
        <v>193185</v>
      </c>
    </row>
    <row r="46" spans="1:9" x14ac:dyDescent="0.25">
      <c r="A46" s="42" t="str">
        <f t="shared" si="3"/>
        <v>BILBAO</v>
      </c>
      <c r="B46" s="41">
        <f t="shared" si="4"/>
        <v>65394</v>
      </c>
      <c r="C46" s="41">
        <f t="shared" si="5"/>
        <v>68751</v>
      </c>
      <c r="D46" s="41">
        <f t="shared" si="6"/>
        <v>13</v>
      </c>
      <c r="E46" s="42" t="str">
        <f t="shared" si="2"/>
        <v>MELILLA</v>
      </c>
      <c r="F46" s="42">
        <f t="shared" si="7"/>
        <v>185207</v>
      </c>
      <c r="G46" s="42">
        <f t="shared" si="8"/>
        <v>165527</v>
      </c>
    </row>
    <row r="47" spans="1:9" x14ac:dyDescent="0.25">
      <c r="A47" s="42" t="str">
        <f t="shared" si="3"/>
        <v>CARTAGENA</v>
      </c>
      <c r="B47" s="41">
        <f t="shared" si="4"/>
        <v>11929</v>
      </c>
      <c r="C47" s="41">
        <f t="shared" si="5"/>
        <v>10629</v>
      </c>
      <c r="D47" s="41">
        <f t="shared" si="6"/>
        <v>17</v>
      </c>
      <c r="E47" s="42" t="str">
        <f t="shared" si="2"/>
        <v>VALENCIA</v>
      </c>
      <c r="F47" s="42">
        <f t="shared" si="7"/>
        <v>170381</v>
      </c>
      <c r="G47" s="42">
        <f t="shared" si="8"/>
        <v>119195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96600</v>
      </c>
      <c r="G48" s="42">
        <f t="shared" si="8"/>
        <v>95495</v>
      </c>
    </row>
    <row r="49" spans="1:7" x14ac:dyDescent="0.25">
      <c r="A49" s="42" t="str">
        <f t="shared" si="3"/>
        <v>CEUTA</v>
      </c>
      <c r="B49" s="41">
        <f t="shared" si="4"/>
        <v>1061240</v>
      </c>
      <c r="C49" s="41">
        <f t="shared" si="5"/>
        <v>935641</v>
      </c>
      <c r="D49" s="41">
        <f t="shared" si="6"/>
        <v>4</v>
      </c>
      <c r="E49" s="42" t="str">
        <f t="shared" si="2"/>
        <v>BAHIA DE CADIZ</v>
      </c>
      <c r="F49" s="42">
        <f t="shared" si="7"/>
        <v>80813</v>
      </c>
      <c r="G49" s="42">
        <f t="shared" si="8"/>
        <v>81079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21</v>
      </c>
      <c r="E50" s="42" t="str">
        <f t="shared" si="2"/>
        <v>BILBAO</v>
      </c>
      <c r="F50" s="42">
        <f t="shared" si="7"/>
        <v>65394</v>
      </c>
      <c r="G50" s="42">
        <f t="shared" si="8"/>
        <v>68751</v>
      </c>
    </row>
    <row r="51" spans="1:7" x14ac:dyDescent="0.25">
      <c r="A51" s="42" t="str">
        <f t="shared" si="3"/>
        <v>GIJON</v>
      </c>
      <c r="B51" s="41">
        <f t="shared" si="4"/>
        <v>752</v>
      </c>
      <c r="C51" s="41">
        <f t="shared" si="5"/>
        <v>1256</v>
      </c>
      <c r="D51" s="41">
        <f t="shared" si="6"/>
        <v>23</v>
      </c>
      <c r="E51" s="42" t="str">
        <f t="shared" si="2"/>
        <v>SANTANDER</v>
      </c>
      <c r="F51" s="42">
        <f t="shared" si="7"/>
        <v>63164</v>
      </c>
      <c r="G51" s="42">
        <f t="shared" si="8"/>
        <v>58569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24</v>
      </c>
      <c r="E52" s="42" t="str">
        <f t="shared" si="2"/>
        <v>VIGO</v>
      </c>
      <c r="F52" s="42">
        <f t="shared" si="7"/>
        <v>54746</v>
      </c>
      <c r="G52" s="42">
        <f t="shared" si="8"/>
        <v>53621</v>
      </c>
    </row>
    <row r="53" spans="1:7" x14ac:dyDescent="0.25">
      <c r="A53" s="42" t="str">
        <f t="shared" si="3"/>
        <v>LAS PALMAS</v>
      </c>
      <c r="B53" s="41">
        <f t="shared" si="4"/>
        <v>369717</v>
      </c>
      <c r="C53" s="41">
        <f t="shared" si="5"/>
        <v>316718</v>
      </c>
      <c r="D53" s="41">
        <f t="shared" si="6"/>
        <v>6</v>
      </c>
      <c r="E53" s="42" t="str">
        <f t="shared" si="2"/>
        <v>A CORUÑA</v>
      </c>
      <c r="F53" s="42">
        <f t="shared" si="7"/>
        <v>19636</v>
      </c>
      <c r="G53" s="42">
        <f t="shared" si="8"/>
        <v>14758</v>
      </c>
    </row>
    <row r="54" spans="1:7" x14ac:dyDescent="0.25">
      <c r="A54" s="42" t="str">
        <f t="shared" si="3"/>
        <v>MALAGA</v>
      </c>
      <c r="B54" s="41">
        <f t="shared" si="4"/>
        <v>211590</v>
      </c>
      <c r="C54" s="41">
        <f t="shared" si="5"/>
        <v>193185</v>
      </c>
      <c r="D54" s="41">
        <f t="shared" si="6"/>
        <v>8</v>
      </c>
      <c r="E54" s="42" t="str">
        <f t="shared" si="2"/>
        <v>CARTAGENA</v>
      </c>
      <c r="F54" s="42">
        <f t="shared" si="7"/>
        <v>11929</v>
      </c>
      <c r="G54" s="42">
        <f t="shared" si="8"/>
        <v>10629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7528</v>
      </c>
      <c r="G55" s="42">
        <f t="shared" si="8"/>
        <v>6452</v>
      </c>
    </row>
    <row r="56" spans="1:7" x14ac:dyDescent="0.25">
      <c r="A56" s="42" t="str">
        <f t="shared" si="3"/>
        <v>MELILLA</v>
      </c>
      <c r="B56" s="41">
        <f t="shared" si="4"/>
        <v>185207</v>
      </c>
      <c r="C56" s="41">
        <f t="shared" si="5"/>
        <v>165527</v>
      </c>
      <c r="D56" s="41">
        <f t="shared" si="6"/>
        <v>9</v>
      </c>
      <c r="E56" s="42" t="str">
        <f t="shared" si="2"/>
        <v>MOTRIL</v>
      </c>
      <c r="F56" s="42">
        <f t="shared" si="9"/>
        <v>1657</v>
      </c>
      <c r="G56" s="42">
        <f t="shared" si="8"/>
        <v>1157</v>
      </c>
    </row>
    <row r="57" spans="1:7" x14ac:dyDescent="0.25">
      <c r="A57" s="42" t="str">
        <f t="shared" si="3"/>
        <v>MOTRIL</v>
      </c>
      <c r="B57" s="41">
        <f t="shared" si="4"/>
        <v>1657</v>
      </c>
      <c r="C57" s="41">
        <f t="shared" si="5"/>
        <v>1157</v>
      </c>
      <c r="D57" s="41">
        <f t="shared" si="6"/>
        <v>19</v>
      </c>
      <c r="E57" s="42" t="str">
        <f t="shared" si="2"/>
        <v>VILAGARCIA</v>
      </c>
      <c r="F57" s="42">
        <f t="shared" si="9"/>
        <v>1520</v>
      </c>
      <c r="G57" s="42">
        <f t="shared" si="8"/>
        <v>3211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1453</v>
      </c>
      <c r="G58" s="42">
        <f t="shared" si="8"/>
        <v>1599</v>
      </c>
    </row>
    <row r="59" spans="1:7" x14ac:dyDescent="0.25">
      <c r="A59" s="42" t="str">
        <f t="shared" si="3"/>
        <v>SANTA CRUZ DE TENERIFE</v>
      </c>
      <c r="B59" s="41">
        <f t="shared" si="4"/>
        <v>2230211</v>
      </c>
      <c r="C59" s="41">
        <f t="shared" si="5"/>
        <v>2096151</v>
      </c>
      <c r="D59" s="41">
        <f t="shared" si="6"/>
        <v>1</v>
      </c>
      <c r="E59" s="42" t="str">
        <f t="shared" si="2"/>
        <v>TARRAGONA</v>
      </c>
      <c r="F59" s="42">
        <f t="shared" si="9"/>
        <v>826</v>
      </c>
      <c r="G59" s="42">
        <f t="shared" si="8"/>
        <v>297</v>
      </c>
    </row>
    <row r="60" spans="1:7" x14ac:dyDescent="0.25">
      <c r="A60" s="42" t="str">
        <f t="shared" si="3"/>
        <v>SANTANDER</v>
      </c>
      <c r="B60" s="41">
        <f t="shared" si="4"/>
        <v>63164</v>
      </c>
      <c r="C60" s="41">
        <f t="shared" si="5"/>
        <v>58569</v>
      </c>
      <c r="D60" s="41">
        <f t="shared" si="6"/>
        <v>14</v>
      </c>
      <c r="E60" s="42" t="str">
        <f t="shared" si="2"/>
        <v>GIJON</v>
      </c>
      <c r="F60" s="42">
        <f t="shared" si="9"/>
        <v>752</v>
      </c>
      <c r="G60" s="42">
        <f t="shared" si="8"/>
        <v>1256</v>
      </c>
    </row>
    <row r="61" spans="1:7" x14ac:dyDescent="0.25">
      <c r="A61" s="42" t="str">
        <f t="shared" si="3"/>
        <v>SEVILLA</v>
      </c>
      <c r="B61" s="41">
        <f t="shared" si="4"/>
        <v>7528</v>
      </c>
      <c r="C61" s="41">
        <f t="shared" si="5"/>
        <v>6452</v>
      </c>
      <c r="D61" s="41">
        <f t="shared" si="6"/>
        <v>18</v>
      </c>
      <c r="E61" s="42" t="str">
        <f t="shared" si="2"/>
        <v>HUELVA</v>
      </c>
      <c r="F61" s="42">
        <f t="shared" si="9"/>
        <v>207</v>
      </c>
      <c r="G61" s="42">
        <f t="shared" si="8"/>
        <v>264</v>
      </c>
    </row>
    <row r="62" spans="1:7" x14ac:dyDescent="0.25">
      <c r="A62" s="42" t="str">
        <f t="shared" si="3"/>
        <v>TARRAGONA</v>
      </c>
      <c r="B62" s="41">
        <f t="shared" si="4"/>
        <v>826</v>
      </c>
      <c r="C62" s="41">
        <f t="shared" si="5"/>
        <v>297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170381</v>
      </c>
      <c r="C63" s="41">
        <f t="shared" si="5"/>
        <v>119195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54746</v>
      </c>
      <c r="C64" s="41">
        <f t="shared" si="5"/>
        <v>53621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1520</v>
      </c>
      <c r="C65" s="41">
        <f t="shared" si="5"/>
        <v>3211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2958</v>
      </c>
      <c r="C7" s="9">
        <v>2407</v>
      </c>
      <c r="D7" s="9">
        <v>14758</v>
      </c>
      <c r="E7" s="9">
        <v>19196</v>
      </c>
      <c r="F7" s="10">
        <f>((E7*100)/D7)-100</f>
        <v>30.071825450603058</v>
      </c>
      <c r="G7" s="1"/>
      <c r="H7" s="1"/>
      <c r="I7" s="1"/>
    </row>
    <row r="8" spans="1:12" x14ac:dyDescent="0.25">
      <c r="A8" s="11" t="s">
        <v>42</v>
      </c>
      <c r="B8" s="12">
        <v>3790</v>
      </c>
      <c r="C8" s="12">
        <v>3030</v>
      </c>
      <c r="D8" s="12">
        <v>21968</v>
      </c>
      <c r="E8" s="12">
        <v>14718</v>
      </c>
      <c r="F8" s="13">
        <f t="shared" ref="F8:F35" si="0">((E8*100)/D8)-100</f>
        <v>-33.002549162418063</v>
      </c>
      <c r="G8" s="1"/>
      <c r="H8" s="1"/>
      <c r="I8" s="1"/>
    </row>
    <row r="9" spans="1:12" x14ac:dyDescent="0.25">
      <c r="A9" s="8" t="s">
        <v>43</v>
      </c>
      <c r="B9" s="9">
        <v>2646</v>
      </c>
      <c r="C9" s="9">
        <v>2822</v>
      </c>
      <c r="D9" s="9">
        <v>10673</v>
      </c>
      <c r="E9" s="9">
        <v>12001</v>
      </c>
      <c r="F9" s="10">
        <f t="shared" si="0"/>
        <v>12.442612199006845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12100</v>
      </c>
      <c r="C12" s="12">
        <v>12448</v>
      </c>
      <c r="D12" s="12">
        <v>70432</v>
      </c>
      <c r="E12" s="12">
        <v>67436</v>
      </c>
      <c r="F12" s="13">
        <f t="shared" si="0"/>
        <v>-4.2537482962289914</v>
      </c>
      <c r="G12" s="1"/>
      <c r="H12" s="1"/>
      <c r="I12" s="1"/>
    </row>
    <row r="13" spans="1:12" x14ac:dyDescent="0.25">
      <c r="A13" s="8" t="s">
        <v>47</v>
      </c>
      <c r="B13" s="9">
        <v>121049</v>
      </c>
      <c r="C13" s="9">
        <v>156256</v>
      </c>
      <c r="D13" s="9">
        <v>334509</v>
      </c>
      <c r="E13" s="9">
        <v>444818</v>
      </c>
      <c r="F13" s="10">
        <f t="shared" si="0"/>
        <v>32.976392264483167</v>
      </c>
      <c r="G13" s="1"/>
      <c r="H13" s="1"/>
      <c r="I13" s="1"/>
    </row>
    <row r="14" spans="1:12" x14ac:dyDescent="0.25">
      <c r="A14" s="11" t="s">
        <v>48</v>
      </c>
      <c r="B14" s="12">
        <v>172695</v>
      </c>
      <c r="C14" s="12">
        <v>222292</v>
      </c>
      <c r="D14" s="12">
        <v>460085</v>
      </c>
      <c r="E14" s="12">
        <v>617190</v>
      </c>
      <c r="F14" s="13">
        <f t="shared" si="0"/>
        <v>34.146951106860683</v>
      </c>
      <c r="G14" s="1"/>
      <c r="H14" s="1"/>
      <c r="I14" s="1"/>
    </row>
    <row r="15" spans="1:12" x14ac:dyDescent="0.25">
      <c r="A15" s="8" t="s">
        <v>49</v>
      </c>
      <c r="B15" s="9">
        <v>649</v>
      </c>
      <c r="C15" s="9">
        <v>0</v>
      </c>
      <c r="D15" s="9">
        <v>8701</v>
      </c>
      <c r="E15" s="9">
        <v>11471</v>
      </c>
      <c r="F15" s="10">
        <f t="shared" si="0"/>
        <v>31.835421215952181</v>
      </c>
      <c r="G15" s="1"/>
      <c r="H15" s="1"/>
      <c r="I15" s="1"/>
    </row>
    <row r="16" spans="1:12" x14ac:dyDescent="0.25">
      <c r="A16" s="11" t="s">
        <v>50</v>
      </c>
      <c r="B16" s="12">
        <v>2697</v>
      </c>
      <c r="C16" s="12">
        <v>3379</v>
      </c>
      <c r="D16" s="12">
        <v>10629</v>
      </c>
      <c r="E16" s="12">
        <v>11929</v>
      </c>
      <c r="F16" s="13">
        <f t="shared" si="0"/>
        <v>12.230689622730267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1832</v>
      </c>
      <c r="E18" s="12">
        <v>4332</v>
      </c>
      <c r="F18" s="13">
        <f t="shared" si="0"/>
        <v>136.46288209606988</v>
      </c>
      <c r="G18" s="1"/>
      <c r="H18" s="1"/>
      <c r="I18" s="1"/>
    </row>
    <row r="19" spans="1:9" x14ac:dyDescent="0.25">
      <c r="A19" s="8" t="s">
        <v>53</v>
      </c>
      <c r="B19" s="9">
        <v>48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1256</v>
      </c>
      <c r="E20" s="12">
        <v>752</v>
      </c>
      <c r="F20" s="13">
        <f t="shared" si="0"/>
        <v>-40.127388535031848</v>
      </c>
      <c r="G20" s="1"/>
      <c r="H20" s="1"/>
      <c r="I20" s="1"/>
    </row>
    <row r="21" spans="1:9" x14ac:dyDescent="0.25">
      <c r="A21" s="8" t="s">
        <v>55</v>
      </c>
      <c r="B21" s="9">
        <v>204</v>
      </c>
      <c r="C21" s="9">
        <v>0</v>
      </c>
      <c r="D21" s="9">
        <v>264</v>
      </c>
      <c r="E21" s="9">
        <v>207</v>
      </c>
      <c r="F21" s="18">
        <f t="shared" si="0"/>
        <v>-21.590909090909093</v>
      </c>
      <c r="G21" s="1"/>
      <c r="H21" s="1"/>
      <c r="I21" s="1"/>
    </row>
    <row r="22" spans="1:9" x14ac:dyDescent="0.25">
      <c r="A22" s="11" t="s">
        <v>56</v>
      </c>
      <c r="B22" s="12">
        <v>2729</v>
      </c>
      <c r="C22" s="12">
        <v>19897</v>
      </c>
      <c r="D22" s="12">
        <v>172387</v>
      </c>
      <c r="E22" s="12">
        <v>229129</v>
      </c>
      <c r="F22" s="13">
        <f t="shared" si="0"/>
        <v>32.915475064825074</v>
      </c>
      <c r="G22" s="1"/>
      <c r="H22" s="1"/>
      <c r="I22" s="1"/>
    </row>
    <row r="23" spans="1:9" x14ac:dyDescent="0.25">
      <c r="A23" s="8" t="s">
        <v>57</v>
      </c>
      <c r="B23" s="9">
        <v>14528</v>
      </c>
      <c r="C23" s="9">
        <v>14731</v>
      </c>
      <c r="D23" s="9">
        <v>86074</v>
      </c>
      <c r="E23" s="9">
        <v>102156</v>
      </c>
      <c r="F23" s="10">
        <f t="shared" si="0"/>
        <v>18.683923135906312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214</v>
      </c>
      <c r="E25" s="9">
        <v>209</v>
      </c>
      <c r="F25" s="10">
        <f t="shared" si="0"/>
        <v>-2.3364485981308434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89</v>
      </c>
      <c r="D26" s="12">
        <v>1157</v>
      </c>
      <c r="E26" s="12">
        <v>1657</v>
      </c>
      <c r="F26" s="13">
        <f t="shared" si="0"/>
        <v>43.215211754537592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2024</v>
      </c>
      <c r="C28" s="12">
        <v>7245</v>
      </c>
      <c r="D28" s="12">
        <v>211096</v>
      </c>
      <c r="E28" s="12">
        <v>216237</v>
      </c>
      <c r="F28" s="13">
        <f t="shared" si="0"/>
        <v>2.4353848485996963</v>
      </c>
      <c r="G28" s="1"/>
      <c r="H28" s="1"/>
      <c r="I28" s="1"/>
    </row>
    <row r="29" spans="1:9" x14ac:dyDescent="0.25">
      <c r="A29" s="8" t="s">
        <v>63</v>
      </c>
      <c r="B29" s="9">
        <v>1147</v>
      </c>
      <c r="C29" s="9">
        <v>511</v>
      </c>
      <c r="D29" s="9">
        <v>3274</v>
      </c>
      <c r="E29" s="9">
        <v>2705</v>
      </c>
      <c r="F29" s="10">
        <f t="shared" si="0"/>
        <v>-17.379352474037873</v>
      </c>
      <c r="G29" s="1"/>
      <c r="H29" s="1"/>
      <c r="I29" s="1"/>
    </row>
    <row r="30" spans="1:9" x14ac:dyDescent="0.25">
      <c r="A30" s="11" t="s">
        <v>64</v>
      </c>
      <c r="B30" s="12">
        <v>1417</v>
      </c>
      <c r="C30" s="12">
        <v>1643</v>
      </c>
      <c r="D30" s="12">
        <v>6452</v>
      </c>
      <c r="E30" s="12">
        <v>7528</v>
      </c>
      <c r="F30" s="13">
        <f t="shared" si="0"/>
        <v>16.676999380037202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297</v>
      </c>
      <c r="E31" s="9">
        <v>826</v>
      </c>
      <c r="F31" s="10">
        <f t="shared" si="0"/>
        <v>178.11447811447812</v>
      </c>
      <c r="G31" s="1"/>
      <c r="H31" s="1"/>
      <c r="I31" s="1"/>
    </row>
    <row r="32" spans="1:9" x14ac:dyDescent="0.25">
      <c r="A32" s="11" t="s">
        <v>66</v>
      </c>
      <c r="B32" s="12">
        <v>4964</v>
      </c>
      <c r="C32" s="12">
        <v>15885</v>
      </c>
      <c r="D32" s="12">
        <v>36385</v>
      </c>
      <c r="E32" s="12">
        <v>66869</v>
      </c>
      <c r="F32" s="13">
        <f t="shared" si="0"/>
        <v>83.781778205304391</v>
      </c>
      <c r="G32" s="1"/>
      <c r="H32" s="1"/>
      <c r="I32" s="1"/>
    </row>
    <row r="33" spans="1:9" x14ac:dyDescent="0.25">
      <c r="A33" s="8" t="s">
        <v>67</v>
      </c>
      <c r="B33" s="9">
        <v>15270</v>
      </c>
      <c r="C33" s="9">
        <v>14289</v>
      </c>
      <c r="D33" s="9">
        <v>53621</v>
      </c>
      <c r="E33" s="9">
        <v>54746</v>
      </c>
      <c r="F33" s="10">
        <f t="shared" si="0"/>
        <v>2.0980585964454264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3211</v>
      </c>
      <c r="E34" s="12">
        <v>1520</v>
      </c>
      <c r="F34" s="13">
        <f t="shared" si="0"/>
        <v>-52.662721893491124</v>
      </c>
      <c r="G34" s="1"/>
      <c r="H34" s="1"/>
      <c r="I34" s="1"/>
    </row>
    <row r="35" spans="1:9" x14ac:dyDescent="0.25">
      <c r="A35" s="14" t="s">
        <v>69</v>
      </c>
      <c r="B35" s="15">
        <f>SUM(B7:B34)</f>
        <v>360915</v>
      </c>
      <c r="C35" s="15">
        <f t="shared" ref="C35:E35" si="1">SUM(C7:C34)</f>
        <v>476924</v>
      </c>
      <c r="D35" s="15">
        <f t="shared" si="1"/>
        <v>1510952</v>
      </c>
      <c r="E35" s="15">
        <f t="shared" si="1"/>
        <v>1889168</v>
      </c>
      <c r="F35" s="16">
        <f t="shared" si="0"/>
        <v>25.031635683992604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19196</v>
      </c>
      <c r="C38" s="41">
        <f>D7</f>
        <v>14758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617190</v>
      </c>
      <c r="G38" s="42">
        <f>LOOKUP(E38,$A$38:$A$65,$C$38:$C$65)</f>
        <v>460085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14718</v>
      </c>
      <c r="C39" s="41">
        <f t="shared" ref="C39:C65" si="5">D8</f>
        <v>21968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444818</v>
      </c>
      <c r="G39" s="42">
        <f t="shared" ref="G39:G65" si="8">LOOKUP(E39,$A$38:$A$65,$C$38:$C$65)</f>
        <v>334509</v>
      </c>
    </row>
    <row r="40" spans="1:9" x14ac:dyDescent="0.25">
      <c r="A40" s="42" t="str">
        <f t="shared" si="3"/>
        <v>ALMERIA</v>
      </c>
      <c r="B40" s="41">
        <f t="shared" si="4"/>
        <v>12001</v>
      </c>
      <c r="C40" s="41">
        <f t="shared" si="5"/>
        <v>10673</v>
      </c>
      <c r="D40" s="41">
        <f t="shared" si="6"/>
        <v>11</v>
      </c>
      <c r="E40" s="42" t="str">
        <f t="shared" si="2"/>
        <v>LAS PALMAS</v>
      </c>
      <c r="F40" s="42">
        <f t="shared" si="7"/>
        <v>229129</v>
      </c>
      <c r="G40" s="42">
        <f t="shared" si="8"/>
        <v>172387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216237</v>
      </c>
      <c r="G41" s="42">
        <f t="shared" si="8"/>
        <v>211096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102156</v>
      </c>
      <c r="G42" s="42">
        <f t="shared" si="8"/>
        <v>86074</v>
      </c>
    </row>
    <row r="43" spans="1:9" x14ac:dyDescent="0.25">
      <c r="A43" s="42" t="str">
        <f t="shared" si="3"/>
        <v>BAHIA DE CADIZ</v>
      </c>
      <c r="B43" s="41">
        <f t="shared" si="4"/>
        <v>67436</v>
      </c>
      <c r="C43" s="41">
        <f t="shared" si="5"/>
        <v>70432</v>
      </c>
      <c r="D43" s="41">
        <f t="shared" si="6"/>
        <v>6</v>
      </c>
      <c r="E43" s="42" t="str">
        <f t="shared" si="2"/>
        <v>BAHIA DE CADIZ</v>
      </c>
      <c r="F43" s="42">
        <f t="shared" si="7"/>
        <v>67436</v>
      </c>
      <c r="G43" s="42">
        <f t="shared" si="8"/>
        <v>70432</v>
      </c>
    </row>
    <row r="44" spans="1:9" x14ac:dyDescent="0.25">
      <c r="A44" s="42" t="str">
        <f t="shared" si="3"/>
        <v>BALEARES</v>
      </c>
      <c r="B44" s="41">
        <f t="shared" si="4"/>
        <v>444818</v>
      </c>
      <c r="C44" s="41">
        <f t="shared" si="5"/>
        <v>334509</v>
      </c>
      <c r="D44" s="41">
        <f t="shared" si="6"/>
        <v>2</v>
      </c>
      <c r="E44" s="42" t="str">
        <f t="shared" si="2"/>
        <v>VALENCIA</v>
      </c>
      <c r="F44" s="42">
        <f t="shared" si="7"/>
        <v>66869</v>
      </c>
      <c r="G44" s="42">
        <f t="shared" si="8"/>
        <v>36385</v>
      </c>
    </row>
    <row r="45" spans="1:9" x14ac:dyDescent="0.25">
      <c r="A45" s="42" t="str">
        <f t="shared" si="3"/>
        <v>BARCELONA</v>
      </c>
      <c r="B45" s="41">
        <f t="shared" si="4"/>
        <v>617190</v>
      </c>
      <c r="C45" s="41">
        <f t="shared" si="5"/>
        <v>460085</v>
      </c>
      <c r="D45" s="41">
        <f t="shared" si="6"/>
        <v>1</v>
      </c>
      <c r="E45" s="42" t="str">
        <f t="shared" si="2"/>
        <v>VIGO</v>
      </c>
      <c r="F45" s="42">
        <f t="shared" si="7"/>
        <v>54746</v>
      </c>
      <c r="G45" s="42">
        <f t="shared" si="8"/>
        <v>53621</v>
      </c>
    </row>
    <row r="46" spans="1:9" x14ac:dyDescent="0.25">
      <c r="A46" s="42" t="str">
        <f t="shared" si="3"/>
        <v>BILBAO</v>
      </c>
      <c r="B46" s="41">
        <f t="shared" si="4"/>
        <v>11471</v>
      </c>
      <c r="C46" s="41">
        <f t="shared" si="5"/>
        <v>8701</v>
      </c>
      <c r="D46" s="41">
        <f t="shared" si="6"/>
        <v>13</v>
      </c>
      <c r="E46" s="42" t="str">
        <f t="shared" si="2"/>
        <v>A CORUÑA</v>
      </c>
      <c r="F46" s="42">
        <f t="shared" si="7"/>
        <v>19196</v>
      </c>
      <c r="G46" s="42">
        <f t="shared" si="8"/>
        <v>14758</v>
      </c>
    </row>
    <row r="47" spans="1:9" x14ac:dyDescent="0.25">
      <c r="A47" s="42" t="str">
        <f t="shared" si="3"/>
        <v>CARTAGENA</v>
      </c>
      <c r="B47" s="41">
        <f t="shared" si="4"/>
        <v>11929</v>
      </c>
      <c r="C47" s="41">
        <f t="shared" si="5"/>
        <v>10629</v>
      </c>
      <c r="D47" s="41">
        <f t="shared" si="6"/>
        <v>12</v>
      </c>
      <c r="E47" s="42" t="str">
        <f t="shared" si="2"/>
        <v>ALICANTE</v>
      </c>
      <c r="F47" s="42">
        <f t="shared" si="7"/>
        <v>14718</v>
      </c>
      <c r="G47" s="42">
        <f t="shared" si="8"/>
        <v>21968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12001</v>
      </c>
      <c r="G48" s="42">
        <f t="shared" si="8"/>
        <v>10673</v>
      </c>
    </row>
    <row r="49" spans="1:7" x14ac:dyDescent="0.25">
      <c r="A49" s="42" t="str">
        <f t="shared" si="3"/>
        <v>CEUTA</v>
      </c>
      <c r="B49" s="41">
        <f t="shared" si="4"/>
        <v>4332</v>
      </c>
      <c r="C49" s="41">
        <f t="shared" si="5"/>
        <v>1832</v>
      </c>
      <c r="D49" s="41">
        <f t="shared" si="6"/>
        <v>15</v>
      </c>
      <c r="E49" s="42" t="str">
        <f t="shared" si="2"/>
        <v>CARTAGENA</v>
      </c>
      <c r="F49" s="42">
        <f t="shared" si="7"/>
        <v>11929</v>
      </c>
      <c r="G49" s="42">
        <f t="shared" si="8"/>
        <v>10629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19</v>
      </c>
      <c r="E50" s="42" t="str">
        <f t="shared" si="2"/>
        <v>BILBAO</v>
      </c>
      <c r="F50" s="42">
        <f t="shared" si="7"/>
        <v>11471</v>
      </c>
      <c r="G50" s="42">
        <f t="shared" si="8"/>
        <v>8701</v>
      </c>
    </row>
    <row r="51" spans="1:7" x14ac:dyDescent="0.25">
      <c r="A51" s="42" t="str">
        <f t="shared" si="3"/>
        <v>GIJON</v>
      </c>
      <c r="B51" s="41">
        <f t="shared" si="4"/>
        <v>752</v>
      </c>
      <c r="C51" s="41">
        <f t="shared" si="5"/>
        <v>1256</v>
      </c>
      <c r="D51" s="41">
        <f t="shared" si="6"/>
        <v>21</v>
      </c>
      <c r="E51" s="42" t="str">
        <f t="shared" si="2"/>
        <v>SEVILLA</v>
      </c>
      <c r="F51" s="42">
        <f t="shared" si="7"/>
        <v>7528</v>
      </c>
      <c r="G51" s="42">
        <f t="shared" si="8"/>
        <v>6452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264</v>
      </c>
      <c r="D52" s="41">
        <f t="shared" si="6"/>
        <v>23</v>
      </c>
      <c r="E52" s="42" t="str">
        <f t="shared" si="2"/>
        <v>CEUTA</v>
      </c>
      <c r="F52" s="42">
        <f t="shared" si="7"/>
        <v>4332</v>
      </c>
      <c r="G52" s="42">
        <f t="shared" si="8"/>
        <v>1832</v>
      </c>
    </row>
    <row r="53" spans="1:7" x14ac:dyDescent="0.25">
      <c r="A53" s="42" t="str">
        <f t="shared" si="3"/>
        <v>LAS PALMAS</v>
      </c>
      <c r="B53" s="41">
        <f t="shared" si="4"/>
        <v>229129</v>
      </c>
      <c r="C53" s="41">
        <f t="shared" si="5"/>
        <v>172387</v>
      </c>
      <c r="D53" s="41">
        <f t="shared" si="6"/>
        <v>3</v>
      </c>
      <c r="E53" s="42" t="str">
        <f t="shared" si="2"/>
        <v>SANTANDER</v>
      </c>
      <c r="F53" s="42">
        <f t="shared" si="7"/>
        <v>2705</v>
      </c>
      <c r="G53" s="42">
        <f t="shared" si="8"/>
        <v>3274</v>
      </c>
    </row>
    <row r="54" spans="1:7" x14ac:dyDescent="0.25">
      <c r="A54" s="42" t="str">
        <f t="shared" si="3"/>
        <v>MALAGA</v>
      </c>
      <c r="B54" s="41">
        <f t="shared" si="4"/>
        <v>102156</v>
      </c>
      <c r="C54" s="41">
        <f t="shared" si="5"/>
        <v>86074</v>
      </c>
      <c r="D54" s="41">
        <f t="shared" si="6"/>
        <v>5</v>
      </c>
      <c r="E54" s="42" t="str">
        <f t="shared" si="2"/>
        <v>MOTRIL</v>
      </c>
      <c r="F54" s="42">
        <f t="shared" si="7"/>
        <v>1657</v>
      </c>
      <c r="G54" s="42">
        <f t="shared" si="8"/>
        <v>1157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1520</v>
      </c>
      <c r="G55" s="42">
        <f t="shared" si="8"/>
        <v>3211</v>
      </c>
    </row>
    <row r="56" spans="1:7" x14ac:dyDescent="0.25">
      <c r="A56" s="42" t="str">
        <f t="shared" si="3"/>
        <v>MELILLA</v>
      </c>
      <c r="B56" s="41">
        <f t="shared" si="4"/>
        <v>209</v>
      </c>
      <c r="C56" s="41">
        <f t="shared" si="5"/>
        <v>214</v>
      </c>
      <c r="D56" s="41">
        <f t="shared" si="6"/>
        <v>22</v>
      </c>
      <c r="E56" s="42" t="str">
        <f t="shared" si="2"/>
        <v>FERROL-SAN CIBRAO</v>
      </c>
      <c r="F56" s="42">
        <f t="shared" si="9"/>
        <v>1453</v>
      </c>
      <c r="G56" s="42">
        <f t="shared" si="8"/>
        <v>1599</v>
      </c>
    </row>
    <row r="57" spans="1:7" x14ac:dyDescent="0.25">
      <c r="A57" s="42" t="str">
        <f t="shared" si="3"/>
        <v>MOTRIL</v>
      </c>
      <c r="B57" s="41">
        <f t="shared" si="4"/>
        <v>1657</v>
      </c>
      <c r="C57" s="41">
        <f t="shared" si="5"/>
        <v>1157</v>
      </c>
      <c r="D57" s="41">
        <f t="shared" si="6"/>
        <v>17</v>
      </c>
      <c r="E57" s="42" t="str">
        <f t="shared" si="2"/>
        <v>TARRAGONA</v>
      </c>
      <c r="F57" s="42">
        <f t="shared" si="9"/>
        <v>826</v>
      </c>
      <c r="G57" s="42">
        <f t="shared" si="8"/>
        <v>297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752</v>
      </c>
      <c r="G58" s="42">
        <f t="shared" si="8"/>
        <v>1256</v>
      </c>
    </row>
    <row r="59" spans="1:7" x14ac:dyDescent="0.25">
      <c r="A59" s="42" t="str">
        <f t="shared" si="3"/>
        <v>SANTA CRUZ DE TENERIFE</v>
      </c>
      <c r="B59" s="41">
        <f t="shared" si="4"/>
        <v>216237</v>
      </c>
      <c r="C59" s="41">
        <f t="shared" si="5"/>
        <v>211096</v>
      </c>
      <c r="D59" s="41">
        <f t="shared" si="6"/>
        <v>4</v>
      </c>
      <c r="E59" s="42" t="str">
        <f t="shared" si="2"/>
        <v>MELILLA</v>
      </c>
      <c r="F59" s="42">
        <f t="shared" si="9"/>
        <v>209</v>
      </c>
      <c r="G59" s="42">
        <f t="shared" si="8"/>
        <v>214</v>
      </c>
    </row>
    <row r="60" spans="1:7" x14ac:dyDescent="0.25">
      <c r="A60" s="42" t="str">
        <f t="shared" si="3"/>
        <v>SANTANDER</v>
      </c>
      <c r="B60" s="41">
        <f t="shared" si="4"/>
        <v>2705</v>
      </c>
      <c r="C60" s="41">
        <f t="shared" si="5"/>
        <v>3274</v>
      </c>
      <c r="D60" s="41">
        <f t="shared" si="6"/>
        <v>16</v>
      </c>
      <c r="E60" s="42" t="str">
        <f t="shared" si="2"/>
        <v>HUELVA</v>
      </c>
      <c r="F60" s="42">
        <f t="shared" si="9"/>
        <v>207</v>
      </c>
      <c r="G60" s="42">
        <f t="shared" si="8"/>
        <v>264</v>
      </c>
    </row>
    <row r="61" spans="1:7" x14ac:dyDescent="0.25">
      <c r="A61" s="42" t="str">
        <f t="shared" si="3"/>
        <v>SEVILLA</v>
      </c>
      <c r="B61" s="41">
        <f t="shared" si="4"/>
        <v>7528</v>
      </c>
      <c r="C61" s="41">
        <f t="shared" si="5"/>
        <v>6452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826</v>
      </c>
      <c r="C62" s="41">
        <f t="shared" si="5"/>
        <v>297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66869</v>
      </c>
      <c r="C63" s="41">
        <f t="shared" si="5"/>
        <v>36385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54746</v>
      </c>
      <c r="C64" s="41">
        <f t="shared" si="5"/>
        <v>53621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1520</v>
      </c>
      <c r="C65" s="41">
        <f t="shared" si="5"/>
        <v>3211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3850</v>
      </c>
      <c r="C8" s="12">
        <v>4588</v>
      </c>
      <c r="D8" s="12">
        <v>14956</v>
      </c>
      <c r="E8" s="12">
        <v>16686</v>
      </c>
      <c r="F8" s="13">
        <f t="shared" ref="F8:F35" si="0">((E8*100)/D8)-100</f>
        <v>11.567263974324689</v>
      </c>
      <c r="G8" s="1"/>
      <c r="H8" s="1"/>
      <c r="I8" s="1"/>
    </row>
    <row r="9" spans="1:12" x14ac:dyDescent="0.25">
      <c r="A9" s="8" t="s">
        <v>43</v>
      </c>
      <c r="B9" s="9">
        <v>12429</v>
      </c>
      <c r="C9" s="9">
        <v>13502</v>
      </c>
      <c r="D9" s="9">
        <v>60188</v>
      </c>
      <c r="E9" s="9">
        <v>57191</v>
      </c>
      <c r="F9" s="10">
        <f t="shared" si="0"/>
        <v>-4.9793978866219248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52841</v>
      </c>
      <c r="C11" s="9">
        <v>75293</v>
      </c>
      <c r="D11" s="9">
        <v>339992</v>
      </c>
      <c r="E11" s="9">
        <v>426993</v>
      </c>
      <c r="F11" s="10">
        <f t="shared" si="0"/>
        <v>25.589131508976678</v>
      </c>
      <c r="G11" s="1"/>
      <c r="H11" s="1"/>
      <c r="I11" s="1"/>
    </row>
    <row r="12" spans="1:12" x14ac:dyDescent="0.25">
      <c r="A12" s="11" t="s">
        <v>46</v>
      </c>
      <c r="B12" s="12">
        <v>1605</v>
      </c>
      <c r="C12" s="12">
        <v>1962</v>
      </c>
      <c r="D12" s="12">
        <v>6750</v>
      </c>
      <c r="E12" s="12">
        <v>7725</v>
      </c>
      <c r="F12" s="13">
        <f t="shared" si="0"/>
        <v>14.444444444444443</v>
      </c>
      <c r="G12" s="1"/>
      <c r="H12" s="1"/>
      <c r="I12" s="1"/>
    </row>
    <row r="13" spans="1:12" x14ac:dyDescent="0.25">
      <c r="A13" s="8" t="s">
        <v>47</v>
      </c>
      <c r="B13" s="9">
        <v>46591</v>
      </c>
      <c r="C13" s="9">
        <v>50363</v>
      </c>
      <c r="D13" s="9">
        <v>189813</v>
      </c>
      <c r="E13" s="9">
        <v>204893</v>
      </c>
      <c r="F13" s="10">
        <f t="shared" si="0"/>
        <v>7.944661324566809</v>
      </c>
      <c r="G13" s="1"/>
      <c r="H13" s="1"/>
      <c r="I13" s="1"/>
    </row>
    <row r="14" spans="1:12" x14ac:dyDescent="0.25">
      <c r="A14" s="11" t="s">
        <v>48</v>
      </c>
      <c r="B14" s="12">
        <v>20565</v>
      </c>
      <c r="C14" s="12">
        <v>22416</v>
      </c>
      <c r="D14" s="12">
        <v>76283</v>
      </c>
      <c r="E14" s="12">
        <v>84223</v>
      </c>
      <c r="F14" s="13">
        <f t="shared" si="0"/>
        <v>10.408610044177607</v>
      </c>
      <c r="G14" s="1"/>
      <c r="H14" s="1"/>
      <c r="I14" s="1"/>
    </row>
    <row r="15" spans="1:12" x14ac:dyDescent="0.25">
      <c r="A15" s="8" t="s">
        <v>49</v>
      </c>
      <c r="B15" s="9">
        <v>4220</v>
      </c>
      <c r="C15" s="9">
        <v>2998</v>
      </c>
      <c r="D15" s="9">
        <v>15220</v>
      </c>
      <c r="E15" s="9">
        <v>14634</v>
      </c>
      <c r="F15" s="10">
        <f t="shared" si="0"/>
        <v>-3.8501971090670111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24185</v>
      </c>
      <c r="C18" s="12">
        <v>39109</v>
      </c>
      <c r="D18" s="12">
        <v>153159</v>
      </c>
      <c r="E18" s="12">
        <v>211704</v>
      </c>
      <c r="F18" s="13">
        <f t="shared" si="0"/>
        <v>38.224981881574053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7600</v>
      </c>
      <c r="C22" s="12">
        <v>7600</v>
      </c>
      <c r="D22" s="12">
        <v>41291</v>
      </c>
      <c r="E22" s="12">
        <v>51748</v>
      </c>
      <c r="F22" s="13">
        <f t="shared" si="0"/>
        <v>25.325131384563221</v>
      </c>
      <c r="G22" s="1"/>
      <c r="H22" s="1"/>
      <c r="I22" s="1"/>
    </row>
    <row r="23" spans="1:9" x14ac:dyDescent="0.25">
      <c r="A23" s="8" t="s">
        <v>57</v>
      </c>
      <c r="B23" s="9">
        <v>2533</v>
      </c>
      <c r="C23" s="9">
        <v>2838</v>
      </c>
      <c r="D23" s="9">
        <v>14263</v>
      </c>
      <c r="E23" s="9">
        <v>14258</v>
      </c>
      <c r="F23" s="10">
        <f t="shared" si="0"/>
        <v>-3.5055738624407695E-2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4796</v>
      </c>
      <c r="C25" s="9">
        <v>6395</v>
      </c>
      <c r="D25" s="9">
        <v>24955</v>
      </c>
      <c r="E25" s="9">
        <v>30021</v>
      </c>
      <c r="F25" s="10">
        <f t="shared" si="0"/>
        <v>20.30054097375276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1</v>
      </c>
      <c r="D27" s="9">
        <v>0</v>
      </c>
      <c r="E27" s="9">
        <v>1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48816</v>
      </c>
      <c r="C28" s="12">
        <v>64974</v>
      </c>
      <c r="D28" s="12">
        <v>278889</v>
      </c>
      <c r="E28" s="12">
        <v>317047</v>
      </c>
      <c r="F28" s="13">
        <f t="shared" si="0"/>
        <v>13.682145943368155</v>
      </c>
      <c r="G28" s="1"/>
      <c r="H28" s="1"/>
      <c r="I28" s="1"/>
    </row>
    <row r="29" spans="1:9" x14ac:dyDescent="0.25">
      <c r="A29" s="8" t="s">
        <v>63</v>
      </c>
      <c r="B29" s="9">
        <v>5075</v>
      </c>
      <c r="C29" s="9">
        <v>5578</v>
      </c>
      <c r="D29" s="9">
        <v>14660</v>
      </c>
      <c r="E29" s="9">
        <v>18368</v>
      </c>
      <c r="F29" s="10">
        <f t="shared" si="0"/>
        <v>25.293315143246929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236</v>
      </c>
      <c r="E31" s="9">
        <v>1</v>
      </c>
      <c r="F31" s="10">
        <f t="shared" si="0"/>
        <v>-99.576271186440678</v>
      </c>
      <c r="G31" s="1"/>
      <c r="H31" s="1"/>
      <c r="I31" s="1"/>
    </row>
    <row r="32" spans="1:9" x14ac:dyDescent="0.25">
      <c r="A32" s="11" t="s">
        <v>66</v>
      </c>
      <c r="B32" s="12">
        <v>3940</v>
      </c>
      <c r="C32" s="12">
        <v>5112</v>
      </c>
      <c r="D32" s="12">
        <v>18302</v>
      </c>
      <c r="E32" s="12">
        <v>25162</v>
      </c>
      <c r="F32" s="13">
        <f t="shared" si="0"/>
        <v>37.482242377882187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1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239047</v>
      </c>
      <c r="C35" s="15">
        <f t="shared" ref="C35:E35" si="1">SUM(C7:C34)</f>
        <v>302729</v>
      </c>
      <c r="D35" s="15">
        <f t="shared" si="1"/>
        <v>1248965</v>
      </c>
      <c r="E35" s="15">
        <f t="shared" si="1"/>
        <v>1480675</v>
      </c>
      <c r="F35" s="16">
        <f t="shared" si="0"/>
        <v>18.552161189464883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426993</v>
      </c>
      <c r="G38" s="42">
        <f>LOOKUP(E38,$A$38:$A$65,$C$38:$C$65)</f>
        <v>339992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16686</v>
      </c>
      <c r="C39" s="41">
        <f t="shared" ref="C39:C65" si="5">D8</f>
        <v>14956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317047</v>
      </c>
      <c r="G39" s="42">
        <f t="shared" ref="G39:G65" si="8">LOOKUP(E39,$A$38:$A$65,$C$38:$C$65)</f>
        <v>278889</v>
      </c>
    </row>
    <row r="40" spans="1:9" x14ac:dyDescent="0.25">
      <c r="A40" s="42" t="str">
        <f t="shared" si="3"/>
        <v>ALMERIA</v>
      </c>
      <c r="B40" s="41">
        <f t="shared" si="4"/>
        <v>57191</v>
      </c>
      <c r="C40" s="41">
        <f t="shared" si="5"/>
        <v>60188</v>
      </c>
      <c r="D40" s="41">
        <f t="shared" si="6"/>
        <v>6</v>
      </c>
      <c r="E40" s="42" t="str">
        <f t="shared" si="2"/>
        <v>CEUTA</v>
      </c>
      <c r="F40" s="42">
        <f t="shared" si="7"/>
        <v>211704</v>
      </c>
      <c r="G40" s="42">
        <f t="shared" si="8"/>
        <v>153159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204893</v>
      </c>
      <c r="G41" s="42">
        <f t="shared" si="8"/>
        <v>189813</v>
      </c>
    </row>
    <row r="42" spans="1:9" x14ac:dyDescent="0.25">
      <c r="A42" s="42" t="str">
        <f t="shared" si="3"/>
        <v>BAHIA DE ALGECIRAS</v>
      </c>
      <c r="B42" s="41">
        <f t="shared" si="4"/>
        <v>426993</v>
      </c>
      <c r="C42" s="41">
        <f t="shared" si="5"/>
        <v>339992</v>
      </c>
      <c r="D42" s="41">
        <f t="shared" si="6"/>
        <v>1</v>
      </c>
      <c r="E42" s="42" t="str">
        <f t="shared" si="2"/>
        <v>BARCELONA</v>
      </c>
      <c r="F42" s="42">
        <f t="shared" si="7"/>
        <v>84223</v>
      </c>
      <c r="G42" s="42">
        <f t="shared" si="8"/>
        <v>76283</v>
      </c>
    </row>
    <row r="43" spans="1:9" x14ac:dyDescent="0.25">
      <c r="A43" s="42" t="str">
        <f t="shared" si="3"/>
        <v>BAHIA DE CADIZ</v>
      </c>
      <c r="B43" s="41">
        <f t="shared" si="4"/>
        <v>7725</v>
      </c>
      <c r="C43" s="41">
        <f t="shared" si="5"/>
        <v>6750</v>
      </c>
      <c r="D43" s="41">
        <f t="shared" si="6"/>
        <v>14</v>
      </c>
      <c r="E43" s="42" t="str">
        <f t="shared" si="2"/>
        <v>ALMERIA</v>
      </c>
      <c r="F43" s="42">
        <f t="shared" si="7"/>
        <v>57191</v>
      </c>
      <c r="G43" s="42">
        <f t="shared" si="8"/>
        <v>60188</v>
      </c>
    </row>
    <row r="44" spans="1:9" x14ac:dyDescent="0.25">
      <c r="A44" s="42" t="str">
        <f t="shared" si="3"/>
        <v>BALEARES</v>
      </c>
      <c r="B44" s="41">
        <f t="shared" si="4"/>
        <v>204893</v>
      </c>
      <c r="C44" s="41">
        <f t="shared" si="5"/>
        <v>189813</v>
      </c>
      <c r="D44" s="41">
        <f t="shared" si="6"/>
        <v>4</v>
      </c>
      <c r="E44" s="42" t="str">
        <f t="shared" si="2"/>
        <v>LAS PALMAS</v>
      </c>
      <c r="F44" s="42">
        <f t="shared" si="7"/>
        <v>51748</v>
      </c>
      <c r="G44" s="42">
        <f t="shared" si="8"/>
        <v>41291</v>
      </c>
    </row>
    <row r="45" spans="1:9" x14ac:dyDescent="0.25">
      <c r="A45" s="42" t="str">
        <f t="shared" si="3"/>
        <v>BARCELONA</v>
      </c>
      <c r="B45" s="41">
        <f t="shared" si="4"/>
        <v>84223</v>
      </c>
      <c r="C45" s="41">
        <f t="shared" si="5"/>
        <v>76283</v>
      </c>
      <c r="D45" s="41">
        <f t="shared" si="6"/>
        <v>5</v>
      </c>
      <c r="E45" s="42" t="str">
        <f t="shared" si="2"/>
        <v>MELILLA</v>
      </c>
      <c r="F45" s="42">
        <f t="shared" si="7"/>
        <v>30021</v>
      </c>
      <c r="G45" s="42">
        <f t="shared" si="8"/>
        <v>24955</v>
      </c>
    </row>
    <row r="46" spans="1:9" x14ac:dyDescent="0.25">
      <c r="A46" s="42" t="str">
        <f t="shared" si="3"/>
        <v>BILBAO</v>
      </c>
      <c r="B46" s="41">
        <f t="shared" si="4"/>
        <v>14634</v>
      </c>
      <c r="C46" s="41">
        <f t="shared" si="5"/>
        <v>15220</v>
      </c>
      <c r="D46" s="41">
        <f t="shared" si="6"/>
        <v>12</v>
      </c>
      <c r="E46" s="42" t="str">
        <f t="shared" si="2"/>
        <v>VALENCIA</v>
      </c>
      <c r="F46" s="42">
        <f t="shared" si="7"/>
        <v>25162</v>
      </c>
      <c r="G46" s="42">
        <f t="shared" si="8"/>
        <v>18302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18368</v>
      </c>
      <c r="G47" s="42">
        <f t="shared" si="8"/>
        <v>14660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16686</v>
      </c>
      <c r="G48" s="42">
        <f t="shared" si="8"/>
        <v>14956</v>
      </c>
    </row>
    <row r="49" spans="1:7" x14ac:dyDescent="0.25">
      <c r="A49" s="42" t="str">
        <f t="shared" si="3"/>
        <v>CEUTA</v>
      </c>
      <c r="B49" s="41">
        <f t="shared" si="4"/>
        <v>211704</v>
      </c>
      <c r="C49" s="41">
        <f t="shared" si="5"/>
        <v>153159</v>
      </c>
      <c r="D49" s="41">
        <f t="shared" si="6"/>
        <v>3</v>
      </c>
      <c r="E49" s="42" t="str">
        <f t="shared" si="2"/>
        <v>BILBAO</v>
      </c>
      <c r="F49" s="42">
        <f t="shared" si="7"/>
        <v>14634</v>
      </c>
      <c r="G49" s="42">
        <f t="shared" si="8"/>
        <v>15220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14258</v>
      </c>
      <c r="G50" s="42">
        <f t="shared" si="8"/>
        <v>14263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15</v>
      </c>
      <c r="E51" s="42" t="str">
        <f t="shared" si="2"/>
        <v>BAHIA DE CADIZ</v>
      </c>
      <c r="F51" s="42">
        <f t="shared" si="7"/>
        <v>7725</v>
      </c>
      <c r="G51" s="42">
        <f t="shared" si="8"/>
        <v>6750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20</v>
      </c>
      <c r="G52" s="42">
        <f t="shared" si="8"/>
        <v>7</v>
      </c>
    </row>
    <row r="53" spans="1:7" x14ac:dyDescent="0.25">
      <c r="A53" s="42" t="str">
        <f t="shared" si="3"/>
        <v>LAS PALMAS</v>
      </c>
      <c r="B53" s="41">
        <f t="shared" si="4"/>
        <v>51748</v>
      </c>
      <c r="C53" s="41">
        <f t="shared" si="5"/>
        <v>41291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14258</v>
      </c>
      <c r="C54" s="41">
        <f t="shared" si="5"/>
        <v>14263</v>
      </c>
      <c r="D54" s="41">
        <f t="shared" si="6"/>
        <v>13</v>
      </c>
      <c r="E54" s="42" t="str">
        <f t="shared" si="2"/>
        <v>PASAIA</v>
      </c>
      <c r="F54" s="42">
        <f t="shared" si="7"/>
        <v>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30021</v>
      </c>
      <c r="C56" s="41">
        <f t="shared" si="5"/>
        <v>24955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1</v>
      </c>
      <c r="C58" s="41">
        <f t="shared" si="5"/>
        <v>0</v>
      </c>
      <c r="D58" s="41">
        <f t="shared" si="6"/>
        <v>17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317047</v>
      </c>
      <c r="C59" s="41">
        <f t="shared" si="5"/>
        <v>278889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18368</v>
      </c>
      <c r="C60" s="41">
        <f t="shared" si="5"/>
        <v>14660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</v>
      </c>
      <c r="C62" s="41">
        <f t="shared" si="5"/>
        <v>236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25162</v>
      </c>
      <c r="C63" s="41">
        <f t="shared" si="5"/>
        <v>18302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1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124</v>
      </c>
      <c r="C7" s="9">
        <v>137</v>
      </c>
      <c r="D7" s="9">
        <v>698</v>
      </c>
      <c r="E7" s="9">
        <v>766</v>
      </c>
      <c r="F7" s="10">
        <f>((E7*100)/D7)-100</f>
        <v>9.7421203438395452</v>
      </c>
      <c r="G7" s="1"/>
      <c r="H7" s="1"/>
      <c r="I7" s="1"/>
    </row>
    <row r="8" spans="1:12" x14ac:dyDescent="0.25">
      <c r="A8" s="11" t="s">
        <v>42</v>
      </c>
      <c r="B8" s="12">
        <v>113</v>
      </c>
      <c r="C8" s="12">
        <v>127</v>
      </c>
      <c r="D8" s="12">
        <v>617</v>
      </c>
      <c r="E8" s="12">
        <v>641</v>
      </c>
      <c r="F8" s="13">
        <f t="shared" ref="F8:F35" si="0">((E8*100)/D8)-100</f>
        <v>3.8897893030794108</v>
      </c>
      <c r="G8" s="1"/>
      <c r="H8" s="1"/>
      <c r="I8" s="1"/>
    </row>
    <row r="9" spans="1:12" x14ac:dyDescent="0.25">
      <c r="A9" s="8" t="s">
        <v>43</v>
      </c>
      <c r="B9" s="9">
        <v>163</v>
      </c>
      <c r="C9" s="9">
        <v>198</v>
      </c>
      <c r="D9" s="9">
        <v>922</v>
      </c>
      <c r="E9" s="9">
        <v>946</v>
      </c>
      <c r="F9" s="10">
        <f t="shared" si="0"/>
        <v>2.6030368763557448</v>
      </c>
      <c r="G9" s="1"/>
      <c r="H9" s="1"/>
      <c r="I9" s="1"/>
    </row>
    <row r="10" spans="1:12" x14ac:dyDescent="0.25">
      <c r="A10" s="11" t="s">
        <v>44</v>
      </c>
      <c r="B10" s="12">
        <v>93</v>
      </c>
      <c r="C10" s="12">
        <v>87</v>
      </c>
      <c r="D10" s="12">
        <v>509</v>
      </c>
      <c r="E10" s="12">
        <v>496</v>
      </c>
      <c r="F10" s="13">
        <f t="shared" si="0"/>
        <v>-2.5540275049115877</v>
      </c>
      <c r="G10" s="1"/>
      <c r="H10" s="1"/>
      <c r="I10" s="1"/>
    </row>
    <row r="11" spans="1:12" x14ac:dyDescent="0.25">
      <c r="A11" s="8" t="s">
        <v>45</v>
      </c>
      <c r="B11" s="9">
        <v>1643</v>
      </c>
      <c r="C11" s="9">
        <v>2028</v>
      </c>
      <c r="D11" s="9">
        <v>9971</v>
      </c>
      <c r="E11" s="9">
        <v>11849</v>
      </c>
      <c r="F11" s="10">
        <f t="shared" si="0"/>
        <v>18.834620399157558</v>
      </c>
      <c r="G11" s="1"/>
      <c r="H11" s="1"/>
      <c r="I11" s="1"/>
    </row>
    <row r="12" spans="1:12" x14ac:dyDescent="0.25">
      <c r="A12" s="11" t="s">
        <v>46</v>
      </c>
      <c r="B12" s="12">
        <v>154</v>
      </c>
      <c r="C12" s="12">
        <v>184</v>
      </c>
      <c r="D12" s="12">
        <v>859</v>
      </c>
      <c r="E12" s="12">
        <v>911</v>
      </c>
      <c r="F12" s="13">
        <f t="shared" si="0"/>
        <v>6.053550640279397</v>
      </c>
      <c r="G12" s="1"/>
      <c r="H12" s="1"/>
      <c r="I12" s="1"/>
    </row>
    <row r="13" spans="1:12" x14ac:dyDescent="0.25">
      <c r="A13" s="8" t="s">
        <v>47</v>
      </c>
      <c r="B13" s="9">
        <v>1285</v>
      </c>
      <c r="C13" s="9">
        <v>1213</v>
      </c>
      <c r="D13" s="9">
        <v>5288</v>
      </c>
      <c r="E13" s="9">
        <v>5428</v>
      </c>
      <c r="F13" s="10">
        <f t="shared" si="0"/>
        <v>2.647503782148263</v>
      </c>
      <c r="G13" s="1"/>
      <c r="H13" s="1"/>
      <c r="I13" s="1"/>
    </row>
    <row r="14" spans="1:12" x14ac:dyDescent="0.25">
      <c r="A14" s="11" t="s">
        <v>48</v>
      </c>
      <c r="B14" s="12">
        <v>857</v>
      </c>
      <c r="C14" s="12">
        <v>895</v>
      </c>
      <c r="D14" s="12">
        <v>4544</v>
      </c>
      <c r="E14" s="12">
        <v>4725</v>
      </c>
      <c r="F14" s="13">
        <f t="shared" si="0"/>
        <v>3.9832746478873275</v>
      </c>
      <c r="G14" s="1"/>
      <c r="H14" s="1"/>
      <c r="I14" s="1"/>
    </row>
    <row r="15" spans="1:12" x14ac:dyDescent="0.25">
      <c r="A15" s="8" t="s">
        <v>49</v>
      </c>
      <c r="B15" s="9">
        <v>348</v>
      </c>
      <c r="C15" s="9">
        <v>307</v>
      </c>
      <c r="D15" s="9">
        <v>1812</v>
      </c>
      <c r="E15" s="9">
        <v>1688</v>
      </c>
      <c r="F15" s="10">
        <f t="shared" si="0"/>
        <v>-6.8432671081677654</v>
      </c>
      <c r="G15" s="1"/>
      <c r="H15" s="1"/>
      <c r="I15" s="1"/>
    </row>
    <row r="16" spans="1:12" x14ac:dyDescent="0.25">
      <c r="A16" s="11" t="s">
        <v>50</v>
      </c>
      <c r="B16" s="12">
        <v>148</v>
      </c>
      <c r="C16" s="12">
        <v>136</v>
      </c>
      <c r="D16" s="12">
        <v>875</v>
      </c>
      <c r="E16" s="12">
        <v>750</v>
      </c>
      <c r="F16" s="13">
        <f t="shared" si="0"/>
        <v>-14.285714285714292</v>
      </c>
      <c r="G16" s="1"/>
      <c r="H16" s="1"/>
      <c r="I16" s="1"/>
    </row>
    <row r="17" spans="1:9" x14ac:dyDescent="0.25">
      <c r="A17" s="8" t="s">
        <v>51</v>
      </c>
      <c r="B17" s="9">
        <v>116</v>
      </c>
      <c r="C17" s="9">
        <v>121</v>
      </c>
      <c r="D17" s="9">
        <v>597</v>
      </c>
      <c r="E17" s="9">
        <v>745</v>
      </c>
      <c r="F17" s="10">
        <f t="shared" si="0"/>
        <v>24.790619765494142</v>
      </c>
      <c r="G17" s="1"/>
      <c r="H17" s="1"/>
      <c r="I17" s="1"/>
    </row>
    <row r="18" spans="1:9" x14ac:dyDescent="0.25">
      <c r="A18" s="11" t="s">
        <v>52</v>
      </c>
      <c r="B18" s="12">
        <v>836</v>
      </c>
      <c r="C18" s="12">
        <v>1171</v>
      </c>
      <c r="D18" s="12">
        <v>4562</v>
      </c>
      <c r="E18" s="12">
        <v>6564</v>
      </c>
      <c r="F18" s="13">
        <f t="shared" si="0"/>
        <v>43.884261288908363</v>
      </c>
      <c r="G18" s="1"/>
      <c r="H18" s="1"/>
      <c r="I18" s="1"/>
    </row>
    <row r="19" spans="1:9" x14ac:dyDescent="0.25">
      <c r="A19" s="8" t="s">
        <v>53</v>
      </c>
      <c r="B19" s="9">
        <v>101</v>
      </c>
      <c r="C19" s="9">
        <v>117</v>
      </c>
      <c r="D19" s="9">
        <v>545</v>
      </c>
      <c r="E19" s="9">
        <v>631</v>
      </c>
      <c r="F19" s="10">
        <f t="shared" si="0"/>
        <v>15.779816513761475</v>
      </c>
      <c r="G19" s="1"/>
      <c r="H19" s="1"/>
      <c r="I19" s="1"/>
    </row>
    <row r="20" spans="1:9" x14ac:dyDescent="0.25">
      <c r="A20" s="11" t="s">
        <v>54</v>
      </c>
      <c r="B20" s="12">
        <v>79</v>
      </c>
      <c r="C20" s="12">
        <v>85</v>
      </c>
      <c r="D20" s="12">
        <v>488</v>
      </c>
      <c r="E20" s="12">
        <v>534</v>
      </c>
      <c r="F20" s="13">
        <f t="shared" si="0"/>
        <v>9.4262295081967267</v>
      </c>
      <c r="G20" s="1"/>
      <c r="H20" s="1"/>
      <c r="I20" s="1"/>
    </row>
    <row r="21" spans="1:9" x14ac:dyDescent="0.25">
      <c r="A21" s="8" t="s">
        <v>55</v>
      </c>
      <c r="B21" s="9">
        <v>133</v>
      </c>
      <c r="C21" s="9">
        <v>125</v>
      </c>
      <c r="D21" s="9">
        <v>773</v>
      </c>
      <c r="E21" s="9">
        <v>761</v>
      </c>
      <c r="F21" s="10">
        <f t="shared" si="0"/>
        <v>-1.5523932729624903</v>
      </c>
      <c r="G21" s="1"/>
      <c r="H21" s="1"/>
      <c r="I21" s="1"/>
    </row>
    <row r="22" spans="1:9" x14ac:dyDescent="0.25">
      <c r="A22" s="11" t="s">
        <v>56</v>
      </c>
      <c r="B22" s="12">
        <v>843</v>
      </c>
      <c r="C22" s="12">
        <v>849</v>
      </c>
      <c r="D22" s="12">
        <v>5147</v>
      </c>
      <c r="E22" s="12">
        <v>5209</v>
      </c>
      <c r="F22" s="13">
        <f t="shared" si="0"/>
        <v>1.2045851952593694</v>
      </c>
      <c r="G22" s="1"/>
      <c r="H22" s="1"/>
      <c r="I22" s="1"/>
    </row>
    <row r="23" spans="1:9" x14ac:dyDescent="0.25">
      <c r="A23" s="8" t="s">
        <v>57</v>
      </c>
      <c r="B23" s="9">
        <v>158</v>
      </c>
      <c r="C23" s="9">
        <v>167</v>
      </c>
      <c r="D23" s="9">
        <v>851</v>
      </c>
      <c r="E23" s="9">
        <v>915</v>
      </c>
      <c r="F23" s="10">
        <f t="shared" si="0"/>
        <v>7.5205640423031781</v>
      </c>
      <c r="G23" s="1"/>
      <c r="H23" s="1"/>
      <c r="I23" s="1"/>
    </row>
    <row r="24" spans="1:9" x14ac:dyDescent="0.25">
      <c r="A24" s="11" t="s">
        <v>58</v>
      </c>
      <c r="B24" s="12">
        <v>97</v>
      </c>
      <c r="C24" s="12">
        <v>118</v>
      </c>
      <c r="D24" s="12">
        <v>531</v>
      </c>
      <c r="E24" s="12">
        <v>543</v>
      </c>
      <c r="F24" s="13">
        <f t="shared" si="0"/>
        <v>2.2598870056497162</v>
      </c>
      <c r="G24" s="1"/>
      <c r="H24" s="1"/>
      <c r="I24" s="1"/>
    </row>
    <row r="25" spans="1:9" x14ac:dyDescent="0.25">
      <c r="A25" s="8" t="s">
        <v>59</v>
      </c>
      <c r="B25" s="9">
        <v>98</v>
      </c>
      <c r="C25" s="9">
        <v>125</v>
      </c>
      <c r="D25" s="9">
        <v>499</v>
      </c>
      <c r="E25" s="9">
        <v>614</v>
      </c>
      <c r="F25" s="10">
        <f t="shared" si="0"/>
        <v>23.046092184368732</v>
      </c>
      <c r="G25" s="1"/>
      <c r="H25" s="1"/>
      <c r="I25" s="1"/>
    </row>
    <row r="26" spans="1:9" x14ac:dyDescent="0.25">
      <c r="A26" s="11" t="s">
        <v>60</v>
      </c>
      <c r="B26" s="12">
        <v>35</v>
      </c>
      <c r="C26" s="12">
        <v>35</v>
      </c>
      <c r="D26" s="12">
        <v>246</v>
      </c>
      <c r="E26" s="12">
        <v>220</v>
      </c>
      <c r="F26" s="13">
        <f t="shared" si="0"/>
        <v>-10.569105691056905</v>
      </c>
      <c r="G26" s="1"/>
      <c r="H26" s="1"/>
      <c r="I26" s="1"/>
    </row>
    <row r="27" spans="1:9" x14ac:dyDescent="0.25">
      <c r="A27" s="8" t="s">
        <v>61</v>
      </c>
      <c r="B27" s="9">
        <v>151</v>
      </c>
      <c r="C27" s="9">
        <v>157</v>
      </c>
      <c r="D27" s="9">
        <v>796</v>
      </c>
      <c r="E27" s="9">
        <v>755</v>
      </c>
      <c r="F27" s="10">
        <f t="shared" si="0"/>
        <v>-5.1507537688442255</v>
      </c>
      <c r="G27" s="1"/>
      <c r="H27" s="1"/>
      <c r="I27" s="1"/>
    </row>
    <row r="28" spans="1:9" x14ac:dyDescent="0.25">
      <c r="A28" s="11" t="s">
        <v>62</v>
      </c>
      <c r="B28" s="12">
        <v>1355</v>
      </c>
      <c r="C28" s="12">
        <v>1404</v>
      </c>
      <c r="D28" s="12">
        <v>8553</v>
      </c>
      <c r="E28" s="12">
        <v>8728</v>
      </c>
      <c r="F28" s="13">
        <f t="shared" si="0"/>
        <v>2.0460657079387374</v>
      </c>
      <c r="G28" s="1"/>
      <c r="H28" s="1"/>
      <c r="I28" s="1"/>
    </row>
    <row r="29" spans="1:9" x14ac:dyDescent="0.25">
      <c r="A29" s="8" t="s">
        <v>63</v>
      </c>
      <c r="B29" s="9">
        <v>143</v>
      </c>
      <c r="C29" s="9">
        <v>122</v>
      </c>
      <c r="D29" s="9">
        <v>783</v>
      </c>
      <c r="E29" s="9">
        <v>752</v>
      </c>
      <c r="F29" s="10">
        <f t="shared" si="0"/>
        <v>-3.9591315453384368</v>
      </c>
      <c r="G29" s="1"/>
      <c r="H29" s="1"/>
      <c r="I29" s="1"/>
    </row>
    <row r="30" spans="1:9" x14ac:dyDescent="0.25">
      <c r="A30" s="11" t="s">
        <v>64</v>
      </c>
      <c r="B30" s="12">
        <v>118</v>
      </c>
      <c r="C30" s="12">
        <v>114</v>
      </c>
      <c r="D30" s="12">
        <v>738</v>
      </c>
      <c r="E30" s="12">
        <v>667</v>
      </c>
      <c r="F30" s="13">
        <f t="shared" si="0"/>
        <v>-9.6205962059620589</v>
      </c>
      <c r="G30" s="1"/>
      <c r="H30" s="1"/>
      <c r="I30" s="1"/>
    </row>
    <row r="31" spans="1:9" x14ac:dyDescent="0.25">
      <c r="A31" s="8" t="s">
        <v>65</v>
      </c>
      <c r="B31" s="9">
        <v>234</v>
      </c>
      <c r="C31" s="9">
        <v>280</v>
      </c>
      <c r="D31" s="9">
        <v>1338</v>
      </c>
      <c r="E31" s="9">
        <v>1393</v>
      </c>
      <c r="F31" s="10">
        <f t="shared" si="0"/>
        <v>4.1106128550074743</v>
      </c>
      <c r="G31" s="1"/>
      <c r="H31" s="1"/>
      <c r="I31" s="1"/>
    </row>
    <row r="32" spans="1:9" x14ac:dyDescent="0.25">
      <c r="A32" s="11" t="s">
        <v>66</v>
      </c>
      <c r="B32" s="12">
        <v>654</v>
      </c>
      <c r="C32" s="12">
        <v>631</v>
      </c>
      <c r="D32" s="12">
        <v>3517</v>
      </c>
      <c r="E32" s="12">
        <v>3565</v>
      </c>
      <c r="F32" s="13">
        <f t="shared" si="0"/>
        <v>1.3647995450668162</v>
      </c>
      <c r="G32" s="1"/>
      <c r="H32" s="1"/>
      <c r="I32" s="1"/>
    </row>
    <row r="33" spans="1:9" x14ac:dyDescent="0.25">
      <c r="A33" s="8" t="s">
        <v>67</v>
      </c>
      <c r="B33" s="9">
        <v>231</v>
      </c>
      <c r="C33" s="9">
        <v>231</v>
      </c>
      <c r="D33" s="9">
        <v>1157</v>
      </c>
      <c r="E33" s="9">
        <v>1285</v>
      </c>
      <c r="F33" s="10">
        <f t="shared" si="0"/>
        <v>11.063094209161619</v>
      </c>
      <c r="G33" s="1"/>
      <c r="H33" s="1"/>
      <c r="I33" s="1"/>
    </row>
    <row r="34" spans="1:9" x14ac:dyDescent="0.25">
      <c r="A34" s="11" t="s">
        <v>68</v>
      </c>
      <c r="B34" s="12">
        <v>23</v>
      </c>
      <c r="C34" s="12">
        <v>24</v>
      </c>
      <c r="D34" s="12">
        <v>180</v>
      </c>
      <c r="E34" s="12">
        <v>162</v>
      </c>
      <c r="F34" s="13">
        <f t="shared" si="0"/>
        <v>-10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10333</v>
      </c>
      <c r="C35" s="15">
        <f t="shared" ref="C35:E35" si="1">SUM(C7:C34)</f>
        <v>11188</v>
      </c>
      <c r="D35" s="15">
        <f t="shared" si="1"/>
        <v>57396</v>
      </c>
      <c r="E35" s="15">
        <f t="shared" si="1"/>
        <v>62243</v>
      </c>
      <c r="F35" s="16">
        <f t="shared" si="0"/>
        <v>8.4448393616279844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766</v>
      </c>
      <c r="C38" s="41">
        <f>D7</f>
        <v>698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11849</v>
      </c>
      <c r="G38" s="42">
        <f>LOOKUP(E38,$A$38:$A$65,$C$38:$C$65)</f>
        <v>9971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641</v>
      </c>
      <c r="C39" s="41">
        <f t="shared" ref="C39:C65" si="5">D8</f>
        <v>617</v>
      </c>
      <c r="D39" s="41">
        <f t="shared" ref="D39:D65" si="6">_xlfn.RANK.EQ(B39,$B$38:$B$65)+COUNTIF($B$38:$B$65,B39)-1</f>
        <v>21</v>
      </c>
      <c r="E39" s="42" t="str">
        <f t="shared" si="2"/>
        <v>SANTA CRUZ DE TENERIFE</v>
      </c>
      <c r="F39" s="42">
        <f t="shared" ref="F39:F54" si="7">LOOKUP(E39,$A$38:$A$65,$B$38:$B$65)</f>
        <v>8728</v>
      </c>
      <c r="G39" s="42">
        <f t="shared" ref="G39:G65" si="8">LOOKUP(E39,$A$38:$A$65,$C$38:$C$65)</f>
        <v>8553</v>
      </c>
    </row>
    <row r="40" spans="1:9" x14ac:dyDescent="0.25">
      <c r="A40" s="42" t="str">
        <f t="shared" si="3"/>
        <v>ALMERIA</v>
      </c>
      <c r="B40" s="41">
        <f t="shared" si="4"/>
        <v>946</v>
      </c>
      <c r="C40" s="41">
        <f t="shared" si="5"/>
        <v>922</v>
      </c>
      <c r="D40" s="41">
        <f t="shared" si="6"/>
        <v>11</v>
      </c>
      <c r="E40" s="42" t="str">
        <f t="shared" si="2"/>
        <v>CEUTA</v>
      </c>
      <c r="F40" s="42">
        <f t="shared" si="7"/>
        <v>6564</v>
      </c>
      <c r="G40" s="42">
        <f t="shared" si="8"/>
        <v>4562</v>
      </c>
    </row>
    <row r="41" spans="1:9" x14ac:dyDescent="0.25">
      <c r="A41" s="42" t="str">
        <f t="shared" si="3"/>
        <v>AVILES</v>
      </c>
      <c r="B41" s="41">
        <f t="shared" si="4"/>
        <v>496</v>
      </c>
      <c r="C41" s="41">
        <f t="shared" si="5"/>
        <v>509</v>
      </c>
      <c r="D41" s="41">
        <f t="shared" si="6"/>
        <v>26</v>
      </c>
      <c r="E41" s="42" t="str">
        <f t="shared" si="2"/>
        <v>BALEARES</v>
      </c>
      <c r="F41" s="42">
        <f t="shared" si="7"/>
        <v>5428</v>
      </c>
      <c r="G41" s="42">
        <f t="shared" si="8"/>
        <v>5288</v>
      </c>
    </row>
    <row r="42" spans="1:9" x14ac:dyDescent="0.25">
      <c r="A42" s="42" t="str">
        <f t="shared" si="3"/>
        <v>BAHIA DE ALGECIRAS</v>
      </c>
      <c r="B42" s="41">
        <f t="shared" si="4"/>
        <v>11849</v>
      </c>
      <c r="C42" s="41">
        <f t="shared" si="5"/>
        <v>9971</v>
      </c>
      <c r="D42" s="41">
        <f t="shared" si="6"/>
        <v>1</v>
      </c>
      <c r="E42" s="42" t="str">
        <f t="shared" si="2"/>
        <v>LAS PALMAS</v>
      </c>
      <c r="F42" s="42">
        <f t="shared" si="7"/>
        <v>5209</v>
      </c>
      <c r="G42" s="42">
        <f t="shared" si="8"/>
        <v>5147</v>
      </c>
    </row>
    <row r="43" spans="1:9" x14ac:dyDescent="0.25">
      <c r="A43" s="42" t="str">
        <f t="shared" si="3"/>
        <v>BAHIA DE CADIZ</v>
      </c>
      <c r="B43" s="41">
        <f t="shared" si="4"/>
        <v>911</v>
      </c>
      <c r="C43" s="41">
        <f t="shared" si="5"/>
        <v>859</v>
      </c>
      <c r="D43" s="41">
        <f t="shared" si="6"/>
        <v>13</v>
      </c>
      <c r="E43" s="42" t="str">
        <f t="shared" si="2"/>
        <v>BARCELONA</v>
      </c>
      <c r="F43" s="42">
        <f t="shared" si="7"/>
        <v>4725</v>
      </c>
      <c r="G43" s="42">
        <f t="shared" si="8"/>
        <v>4544</v>
      </c>
    </row>
    <row r="44" spans="1:9" x14ac:dyDescent="0.25">
      <c r="A44" s="42" t="str">
        <f t="shared" si="3"/>
        <v>BALEARES</v>
      </c>
      <c r="B44" s="41">
        <f t="shared" si="4"/>
        <v>5428</v>
      </c>
      <c r="C44" s="41">
        <f t="shared" si="5"/>
        <v>5288</v>
      </c>
      <c r="D44" s="41">
        <f t="shared" si="6"/>
        <v>4</v>
      </c>
      <c r="E44" s="42" t="str">
        <f t="shared" si="2"/>
        <v>VALENCIA</v>
      </c>
      <c r="F44" s="42">
        <f t="shared" si="7"/>
        <v>3565</v>
      </c>
      <c r="G44" s="42">
        <f t="shared" si="8"/>
        <v>3517</v>
      </c>
    </row>
    <row r="45" spans="1:9" x14ac:dyDescent="0.25">
      <c r="A45" s="42" t="str">
        <f t="shared" si="3"/>
        <v>BARCELONA</v>
      </c>
      <c r="B45" s="41">
        <f t="shared" si="4"/>
        <v>4725</v>
      </c>
      <c r="C45" s="41">
        <f t="shared" si="5"/>
        <v>4544</v>
      </c>
      <c r="D45" s="41">
        <f t="shared" si="6"/>
        <v>6</v>
      </c>
      <c r="E45" s="42" t="str">
        <f t="shared" si="2"/>
        <v>BILBAO</v>
      </c>
      <c r="F45" s="42">
        <f t="shared" si="7"/>
        <v>1688</v>
      </c>
      <c r="G45" s="42">
        <f t="shared" si="8"/>
        <v>1812</v>
      </c>
    </row>
    <row r="46" spans="1:9" x14ac:dyDescent="0.25">
      <c r="A46" s="42" t="str">
        <f t="shared" si="3"/>
        <v>BILBAO</v>
      </c>
      <c r="B46" s="41">
        <f t="shared" si="4"/>
        <v>1688</v>
      </c>
      <c r="C46" s="41">
        <f t="shared" si="5"/>
        <v>1812</v>
      </c>
      <c r="D46" s="41">
        <f t="shared" si="6"/>
        <v>8</v>
      </c>
      <c r="E46" s="42" t="str">
        <f t="shared" si="2"/>
        <v>TARRAGONA</v>
      </c>
      <c r="F46" s="42">
        <f t="shared" si="7"/>
        <v>1393</v>
      </c>
      <c r="G46" s="42">
        <f t="shared" si="8"/>
        <v>1338</v>
      </c>
    </row>
    <row r="47" spans="1:9" x14ac:dyDescent="0.25">
      <c r="A47" s="42" t="str">
        <f t="shared" si="3"/>
        <v>CARTAGENA</v>
      </c>
      <c r="B47" s="41">
        <f t="shared" si="4"/>
        <v>750</v>
      </c>
      <c r="C47" s="41">
        <f t="shared" si="5"/>
        <v>875</v>
      </c>
      <c r="D47" s="41">
        <f t="shared" si="6"/>
        <v>18</v>
      </c>
      <c r="E47" s="42" t="str">
        <f t="shared" si="2"/>
        <v>VIGO</v>
      </c>
      <c r="F47" s="42">
        <f t="shared" si="7"/>
        <v>1285</v>
      </c>
      <c r="G47" s="42">
        <f t="shared" si="8"/>
        <v>1157</v>
      </c>
    </row>
    <row r="48" spans="1:9" x14ac:dyDescent="0.25">
      <c r="A48" s="42" t="str">
        <f t="shared" si="3"/>
        <v>CASTELLON</v>
      </c>
      <c r="B48" s="41">
        <f t="shared" si="4"/>
        <v>745</v>
      </c>
      <c r="C48" s="41">
        <f t="shared" si="5"/>
        <v>597</v>
      </c>
      <c r="D48" s="41">
        <f t="shared" si="6"/>
        <v>19</v>
      </c>
      <c r="E48" s="42" t="str">
        <f t="shared" si="2"/>
        <v>ALMERIA</v>
      </c>
      <c r="F48" s="42">
        <f t="shared" si="7"/>
        <v>946</v>
      </c>
      <c r="G48" s="42">
        <f t="shared" si="8"/>
        <v>922</v>
      </c>
    </row>
    <row r="49" spans="1:7" x14ac:dyDescent="0.25">
      <c r="A49" s="42" t="str">
        <f t="shared" si="3"/>
        <v>CEUTA</v>
      </c>
      <c r="B49" s="41">
        <f t="shared" si="4"/>
        <v>6564</v>
      </c>
      <c r="C49" s="41">
        <f t="shared" si="5"/>
        <v>4562</v>
      </c>
      <c r="D49" s="41">
        <f t="shared" si="6"/>
        <v>3</v>
      </c>
      <c r="E49" s="42" t="str">
        <f t="shared" si="2"/>
        <v>MALAGA</v>
      </c>
      <c r="F49" s="42">
        <f t="shared" si="7"/>
        <v>915</v>
      </c>
      <c r="G49" s="42">
        <f t="shared" si="8"/>
        <v>851</v>
      </c>
    </row>
    <row r="50" spans="1:7" x14ac:dyDescent="0.25">
      <c r="A50" s="42" t="str">
        <f t="shared" si="3"/>
        <v>FERROL-SAN CIBRAO</v>
      </c>
      <c r="B50" s="41">
        <f t="shared" si="4"/>
        <v>631</v>
      </c>
      <c r="C50" s="41">
        <f t="shared" si="5"/>
        <v>545</v>
      </c>
      <c r="D50" s="41">
        <f t="shared" si="6"/>
        <v>22</v>
      </c>
      <c r="E50" s="42" t="str">
        <f t="shared" si="2"/>
        <v>BAHIA DE CADIZ</v>
      </c>
      <c r="F50" s="42">
        <f t="shared" si="7"/>
        <v>911</v>
      </c>
      <c r="G50" s="42">
        <f t="shared" si="8"/>
        <v>859</v>
      </c>
    </row>
    <row r="51" spans="1:7" x14ac:dyDescent="0.25">
      <c r="A51" s="42" t="str">
        <f t="shared" si="3"/>
        <v>GIJON</v>
      </c>
      <c r="B51" s="41">
        <f t="shared" si="4"/>
        <v>534</v>
      </c>
      <c r="C51" s="41">
        <f t="shared" si="5"/>
        <v>488</v>
      </c>
      <c r="D51" s="41">
        <f t="shared" si="6"/>
        <v>25</v>
      </c>
      <c r="E51" s="42" t="str">
        <f t="shared" si="2"/>
        <v>A CORUÑA</v>
      </c>
      <c r="F51" s="42">
        <f t="shared" si="7"/>
        <v>766</v>
      </c>
      <c r="G51" s="42">
        <f t="shared" si="8"/>
        <v>698</v>
      </c>
    </row>
    <row r="52" spans="1:7" x14ac:dyDescent="0.25">
      <c r="A52" s="42" t="str">
        <f t="shared" si="3"/>
        <v>HUELVA</v>
      </c>
      <c r="B52" s="41">
        <f t="shared" si="4"/>
        <v>761</v>
      </c>
      <c r="C52" s="41">
        <f t="shared" si="5"/>
        <v>773</v>
      </c>
      <c r="D52" s="41">
        <f t="shared" si="6"/>
        <v>15</v>
      </c>
      <c r="E52" s="42" t="str">
        <f t="shared" si="2"/>
        <v>HUELVA</v>
      </c>
      <c r="F52" s="42">
        <f t="shared" si="7"/>
        <v>761</v>
      </c>
      <c r="G52" s="42">
        <f t="shared" si="8"/>
        <v>773</v>
      </c>
    </row>
    <row r="53" spans="1:7" x14ac:dyDescent="0.25">
      <c r="A53" s="42" t="str">
        <f t="shared" si="3"/>
        <v>LAS PALMAS</v>
      </c>
      <c r="B53" s="41">
        <f t="shared" si="4"/>
        <v>5209</v>
      </c>
      <c r="C53" s="41">
        <f t="shared" si="5"/>
        <v>5147</v>
      </c>
      <c r="D53" s="41">
        <f t="shared" si="6"/>
        <v>5</v>
      </c>
      <c r="E53" s="42" t="str">
        <f t="shared" si="2"/>
        <v>PASAIA</v>
      </c>
      <c r="F53" s="42">
        <f t="shared" si="7"/>
        <v>755</v>
      </c>
      <c r="G53" s="42">
        <f t="shared" si="8"/>
        <v>796</v>
      </c>
    </row>
    <row r="54" spans="1:7" x14ac:dyDescent="0.25">
      <c r="A54" s="42" t="str">
        <f t="shared" si="3"/>
        <v>MALAGA</v>
      </c>
      <c r="B54" s="41">
        <f t="shared" si="4"/>
        <v>915</v>
      </c>
      <c r="C54" s="41">
        <f t="shared" si="5"/>
        <v>851</v>
      </c>
      <c r="D54" s="41">
        <f t="shared" si="6"/>
        <v>12</v>
      </c>
      <c r="E54" s="42" t="str">
        <f t="shared" si="2"/>
        <v>SANTANDER</v>
      </c>
      <c r="F54" s="42">
        <f t="shared" si="7"/>
        <v>752</v>
      </c>
      <c r="G54" s="42">
        <f t="shared" si="8"/>
        <v>783</v>
      </c>
    </row>
    <row r="55" spans="1:7" x14ac:dyDescent="0.25">
      <c r="A55" s="42" t="str">
        <f t="shared" si="3"/>
        <v>MARIN Y RIA DE PONTEVEDRA</v>
      </c>
      <c r="B55" s="41">
        <f t="shared" si="4"/>
        <v>543</v>
      </c>
      <c r="C55" s="41">
        <f t="shared" si="5"/>
        <v>531</v>
      </c>
      <c r="D55" s="41">
        <f t="shared" si="6"/>
        <v>24</v>
      </c>
      <c r="E55" s="42" t="str">
        <f t="shared" si="2"/>
        <v>CARTAGENA</v>
      </c>
      <c r="F55" s="42">
        <f t="shared" ref="F55:F65" si="9">LOOKUP(E55,$A$38:$A$65,$B$38:$B$65)</f>
        <v>750</v>
      </c>
      <c r="G55" s="42">
        <f t="shared" si="8"/>
        <v>875</v>
      </c>
    </row>
    <row r="56" spans="1:7" x14ac:dyDescent="0.25">
      <c r="A56" s="42" t="str">
        <f t="shared" si="3"/>
        <v>MELILLA</v>
      </c>
      <c r="B56" s="41">
        <f t="shared" si="4"/>
        <v>614</v>
      </c>
      <c r="C56" s="41">
        <f t="shared" si="5"/>
        <v>499</v>
      </c>
      <c r="D56" s="41">
        <f t="shared" si="6"/>
        <v>23</v>
      </c>
      <c r="E56" s="42" t="str">
        <f t="shared" si="2"/>
        <v>CASTELLON</v>
      </c>
      <c r="F56" s="42">
        <f t="shared" si="9"/>
        <v>745</v>
      </c>
      <c r="G56" s="42">
        <f t="shared" si="8"/>
        <v>597</v>
      </c>
    </row>
    <row r="57" spans="1:7" x14ac:dyDescent="0.25">
      <c r="A57" s="42" t="str">
        <f t="shared" si="3"/>
        <v>MOTRIL</v>
      </c>
      <c r="B57" s="41">
        <f t="shared" si="4"/>
        <v>220</v>
      </c>
      <c r="C57" s="41">
        <f t="shared" si="5"/>
        <v>246</v>
      </c>
      <c r="D57" s="41">
        <f t="shared" si="6"/>
        <v>27</v>
      </c>
      <c r="E57" s="42" t="str">
        <f t="shared" si="2"/>
        <v>SEVILLA</v>
      </c>
      <c r="F57" s="42">
        <f t="shared" si="9"/>
        <v>667</v>
      </c>
      <c r="G57" s="42">
        <f t="shared" si="8"/>
        <v>738</v>
      </c>
    </row>
    <row r="58" spans="1:7" x14ac:dyDescent="0.25">
      <c r="A58" s="42" t="str">
        <f t="shared" si="3"/>
        <v>PASAIA</v>
      </c>
      <c r="B58" s="41">
        <f t="shared" si="4"/>
        <v>755</v>
      </c>
      <c r="C58" s="41">
        <f t="shared" si="5"/>
        <v>796</v>
      </c>
      <c r="D58" s="41">
        <f t="shared" si="6"/>
        <v>16</v>
      </c>
      <c r="E58" s="42" t="str">
        <f t="shared" si="2"/>
        <v>ALICANTE</v>
      </c>
      <c r="F58" s="42">
        <f t="shared" si="9"/>
        <v>641</v>
      </c>
      <c r="G58" s="42">
        <f t="shared" si="8"/>
        <v>617</v>
      </c>
    </row>
    <row r="59" spans="1:7" x14ac:dyDescent="0.25">
      <c r="A59" s="42" t="str">
        <f t="shared" si="3"/>
        <v>SANTA CRUZ DE TENERIFE</v>
      </c>
      <c r="B59" s="41">
        <f t="shared" si="4"/>
        <v>8728</v>
      </c>
      <c r="C59" s="41">
        <f t="shared" si="5"/>
        <v>8553</v>
      </c>
      <c r="D59" s="41">
        <f t="shared" si="6"/>
        <v>2</v>
      </c>
      <c r="E59" s="42" t="str">
        <f t="shared" si="2"/>
        <v>FERROL-SAN CIBRAO</v>
      </c>
      <c r="F59" s="42">
        <f t="shared" si="9"/>
        <v>631</v>
      </c>
      <c r="G59" s="42">
        <f t="shared" si="8"/>
        <v>545</v>
      </c>
    </row>
    <row r="60" spans="1:7" x14ac:dyDescent="0.25">
      <c r="A60" s="42" t="str">
        <f t="shared" si="3"/>
        <v>SANTANDER</v>
      </c>
      <c r="B60" s="41">
        <f t="shared" si="4"/>
        <v>752</v>
      </c>
      <c r="C60" s="41">
        <f t="shared" si="5"/>
        <v>783</v>
      </c>
      <c r="D60" s="41">
        <f t="shared" si="6"/>
        <v>17</v>
      </c>
      <c r="E60" s="42" t="str">
        <f t="shared" si="2"/>
        <v>MELILLA</v>
      </c>
      <c r="F60" s="42">
        <f t="shared" si="9"/>
        <v>614</v>
      </c>
      <c r="G60" s="42">
        <f t="shared" si="8"/>
        <v>499</v>
      </c>
    </row>
    <row r="61" spans="1:7" x14ac:dyDescent="0.25">
      <c r="A61" s="42" t="str">
        <f t="shared" si="3"/>
        <v>SEVILLA</v>
      </c>
      <c r="B61" s="41">
        <f t="shared" si="4"/>
        <v>667</v>
      </c>
      <c r="C61" s="41">
        <f t="shared" si="5"/>
        <v>738</v>
      </c>
      <c r="D61" s="41">
        <f t="shared" si="6"/>
        <v>20</v>
      </c>
      <c r="E61" s="42" t="str">
        <f t="shared" si="2"/>
        <v>MARIN Y RIA DE PONTEVEDRA</v>
      </c>
      <c r="F61" s="42">
        <f t="shared" si="9"/>
        <v>543</v>
      </c>
      <c r="G61" s="42">
        <f t="shared" si="8"/>
        <v>531</v>
      </c>
    </row>
    <row r="62" spans="1:7" x14ac:dyDescent="0.25">
      <c r="A62" s="42" t="str">
        <f t="shared" si="3"/>
        <v>TARRAGONA</v>
      </c>
      <c r="B62" s="41">
        <f t="shared" si="4"/>
        <v>1393</v>
      </c>
      <c r="C62" s="41">
        <f t="shared" si="5"/>
        <v>1338</v>
      </c>
      <c r="D62" s="41">
        <f t="shared" si="6"/>
        <v>9</v>
      </c>
      <c r="E62" s="42" t="str">
        <f t="shared" si="2"/>
        <v>GIJON</v>
      </c>
      <c r="F62" s="42">
        <f t="shared" si="9"/>
        <v>534</v>
      </c>
      <c r="G62" s="42">
        <f t="shared" si="8"/>
        <v>488</v>
      </c>
    </row>
    <row r="63" spans="1:7" x14ac:dyDescent="0.25">
      <c r="A63" s="42" t="str">
        <f t="shared" si="3"/>
        <v>VALENCIA</v>
      </c>
      <c r="B63" s="41">
        <f t="shared" si="4"/>
        <v>3565</v>
      </c>
      <c r="C63" s="41">
        <f t="shared" si="5"/>
        <v>3517</v>
      </c>
      <c r="D63" s="41">
        <f t="shared" si="6"/>
        <v>7</v>
      </c>
      <c r="E63" s="42" t="str">
        <f t="shared" si="2"/>
        <v>AVILES</v>
      </c>
      <c r="F63" s="42">
        <f t="shared" si="9"/>
        <v>496</v>
      </c>
      <c r="G63" s="42">
        <f t="shared" si="8"/>
        <v>509</v>
      </c>
    </row>
    <row r="64" spans="1:7" x14ac:dyDescent="0.25">
      <c r="A64" s="42" t="str">
        <f t="shared" si="3"/>
        <v>VIGO</v>
      </c>
      <c r="B64" s="41">
        <f t="shared" si="4"/>
        <v>1285</v>
      </c>
      <c r="C64" s="41">
        <f t="shared" si="5"/>
        <v>1157</v>
      </c>
      <c r="D64" s="41">
        <f t="shared" si="6"/>
        <v>10</v>
      </c>
      <c r="E64" s="42" t="str">
        <f t="shared" si="2"/>
        <v>MOTRIL</v>
      </c>
      <c r="F64" s="42">
        <f t="shared" si="9"/>
        <v>220</v>
      </c>
      <c r="G64" s="42">
        <f t="shared" si="8"/>
        <v>246</v>
      </c>
    </row>
    <row r="65" spans="1:7" x14ac:dyDescent="0.25">
      <c r="A65" s="42" t="str">
        <f t="shared" si="3"/>
        <v>VILAGARCIA</v>
      </c>
      <c r="B65" s="41">
        <f t="shared" si="4"/>
        <v>162</v>
      </c>
      <c r="C65" s="41">
        <f t="shared" si="5"/>
        <v>180</v>
      </c>
      <c r="D65" s="41">
        <f t="shared" si="6"/>
        <v>28</v>
      </c>
      <c r="E65" s="42" t="str">
        <f t="shared" si="2"/>
        <v>VILAGARCIA</v>
      </c>
      <c r="F65" s="42">
        <f t="shared" si="9"/>
        <v>162</v>
      </c>
      <c r="G65" s="42">
        <f t="shared" si="8"/>
        <v>180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99" t="s">
        <v>70</v>
      </c>
      <c r="B5" s="97" t="str">
        <f>'Resumen general'!D6</f>
        <v>Mes Junio</v>
      </c>
      <c r="C5" s="98"/>
      <c r="D5" s="97" t="str">
        <f>'Resumen general'!F6</f>
        <v>Acumulado desde Enero</v>
      </c>
      <c r="E5" s="98"/>
      <c r="F5" s="98"/>
      <c r="L5" s="39">
        <f>'Resumen general'!I4</f>
        <v>39303</v>
      </c>
    </row>
    <row r="6" spans="1:12" x14ac:dyDescent="0.25">
      <c r="A6" s="100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1087683</v>
      </c>
      <c r="C7" s="9">
        <v>1045634</v>
      </c>
      <c r="D7" s="9">
        <v>5842272</v>
      </c>
      <c r="E7" s="9">
        <v>6228439</v>
      </c>
      <c r="F7" s="10">
        <f>((E7*100)/D7)-100</f>
        <v>6.6098771162999554</v>
      </c>
      <c r="G7" s="1"/>
      <c r="H7" s="1"/>
      <c r="I7" s="1"/>
    </row>
    <row r="8" spans="1:12" x14ac:dyDescent="0.25">
      <c r="A8" s="11" t="s">
        <v>42</v>
      </c>
      <c r="B8" s="12">
        <v>1184865</v>
      </c>
      <c r="C8" s="12">
        <v>1105377</v>
      </c>
      <c r="D8" s="12">
        <v>6659550</v>
      </c>
      <c r="E8" s="12">
        <v>5785801</v>
      </c>
      <c r="F8" s="13">
        <f t="shared" ref="F8:F35" si="0">((E8*100)/D8)-100</f>
        <v>-13.120240857114965</v>
      </c>
      <c r="G8" s="1"/>
      <c r="H8" s="1"/>
      <c r="I8" s="1"/>
    </row>
    <row r="9" spans="1:12" x14ac:dyDescent="0.25">
      <c r="A9" s="8" t="s">
        <v>43</v>
      </c>
      <c r="B9" s="9">
        <v>1781468</v>
      </c>
      <c r="C9" s="9">
        <v>2657854</v>
      </c>
      <c r="D9" s="9">
        <v>11121670</v>
      </c>
      <c r="E9" s="9">
        <v>12195091</v>
      </c>
      <c r="F9" s="10">
        <f t="shared" si="0"/>
        <v>9.6516170682999984</v>
      </c>
      <c r="G9" s="1"/>
      <c r="H9" s="1"/>
      <c r="I9" s="1"/>
    </row>
    <row r="10" spans="1:12" x14ac:dyDescent="0.25">
      <c r="A10" s="11" t="s">
        <v>44</v>
      </c>
      <c r="B10" s="12">
        <v>602008</v>
      </c>
      <c r="C10" s="12">
        <v>495848</v>
      </c>
      <c r="D10" s="12">
        <v>3217194</v>
      </c>
      <c r="E10" s="12">
        <v>2724486</v>
      </c>
      <c r="F10" s="13">
        <f t="shared" si="0"/>
        <v>-15.314836469295912</v>
      </c>
      <c r="G10" s="1"/>
      <c r="H10" s="1"/>
      <c r="I10" s="1"/>
    </row>
    <row r="11" spans="1:12" x14ac:dyDescent="0.25">
      <c r="A11" s="8" t="s">
        <v>45</v>
      </c>
      <c r="B11" s="9">
        <v>18103159</v>
      </c>
      <c r="C11" s="9">
        <v>20310069</v>
      </c>
      <c r="D11" s="9">
        <v>110432971</v>
      </c>
      <c r="E11" s="9">
        <v>120165139</v>
      </c>
      <c r="F11" s="10">
        <f t="shared" si="0"/>
        <v>8.8127376379288052</v>
      </c>
      <c r="G11" s="1"/>
      <c r="H11" s="1"/>
      <c r="I11" s="1"/>
    </row>
    <row r="12" spans="1:12" x14ac:dyDescent="0.25">
      <c r="A12" s="11" t="s">
        <v>46</v>
      </c>
      <c r="B12" s="12">
        <v>1837372</v>
      </c>
      <c r="C12" s="12">
        <v>2040654</v>
      </c>
      <c r="D12" s="12">
        <v>11320959</v>
      </c>
      <c r="E12" s="12">
        <v>11057058</v>
      </c>
      <c r="F12" s="13">
        <f t="shared" si="0"/>
        <v>-2.3310834355994103</v>
      </c>
      <c r="G12" s="1"/>
      <c r="H12" s="1"/>
      <c r="I12" s="1"/>
    </row>
    <row r="13" spans="1:12" x14ac:dyDescent="0.25">
      <c r="A13" s="8" t="s">
        <v>47</v>
      </c>
      <c r="B13" s="9">
        <v>12906085</v>
      </c>
      <c r="C13" s="9">
        <v>14735632</v>
      </c>
      <c r="D13" s="9">
        <v>58568258</v>
      </c>
      <c r="E13" s="9">
        <v>64303942</v>
      </c>
      <c r="F13" s="10">
        <f t="shared" si="0"/>
        <v>9.7931613400555619</v>
      </c>
      <c r="G13" s="1"/>
      <c r="H13" s="1"/>
      <c r="I13" s="1"/>
    </row>
    <row r="14" spans="1:12" x14ac:dyDescent="0.25">
      <c r="A14" s="11" t="s">
        <v>48</v>
      </c>
      <c r="B14" s="12">
        <v>20120238</v>
      </c>
      <c r="C14" s="12">
        <v>22307566</v>
      </c>
      <c r="D14" s="12">
        <v>100380629</v>
      </c>
      <c r="E14" s="12">
        <v>109086674</v>
      </c>
      <c r="F14" s="13">
        <f t="shared" si="0"/>
        <v>8.6730329215211412</v>
      </c>
      <c r="G14" s="1"/>
      <c r="H14" s="1"/>
      <c r="I14" s="1"/>
    </row>
    <row r="15" spans="1:12" x14ac:dyDescent="0.25">
      <c r="A15" s="8" t="s">
        <v>49</v>
      </c>
      <c r="B15" s="9">
        <v>4348139</v>
      </c>
      <c r="C15" s="9">
        <v>4103881</v>
      </c>
      <c r="D15" s="9">
        <v>23575030</v>
      </c>
      <c r="E15" s="9">
        <v>23023004</v>
      </c>
      <c r="F15" s="10">
        <f t="shared" si="0"/>
        <v>-2.3415707212249544</v>
      </c>
      <c r="G15" s="1"/>
      <c r="H15" s="1"/>
      <c r="I15" s="1"/>
    </row>
    <row r="16" spans="1:12" x14ac:dyDescent="0.25">
      <c r="A16" s="11" t="s">
        <v>50</v>
      </c>
      <c r="B16" s="12">
        <v>2373729</v>
      </c>
      <c r="C16" s="12">
        <v>1976109</v>
      </c>
      <c r="D16" s="12">
        <v>14558013</v>
      </c>
      <c r="E16" s="12">
        <v>12416376</v>
      </c>
      <c r="F16" s="13">
        <f t="shared" si="0"/>
        <v>-14.711052943832371</v>
      </c>
      <c r="G16" s="1"/>
      <c r="H16" s="1"/>
      <c r="I16" s="1"/>
    </row>
    <row r="17" spans="1:9" x14ac:dyDescent="0.25">
      <c r="A17" s="8" t="s">
        <v>51</v>
      </c>
      <c r="B17" s="9">
        <v>1073513</v>
      </c>
      <c r="C17" s="9">
        <v>1096473</v>
      </c>
      <c r="D17" s="9">
        <v>5583184</v>
      </c>
      <c r="E17" s="9">
        <v>6899163</v>
      </c>
      <c r="F17" s="10">
        <f t="shared" si="0"/>
        <v>23.570403554674172</v>
      </c>
      <c r="G17" s="1"/>
      <c r="H17" s="1"/>
      <c r="I17" s="1"/>
    </row>
    <row r="18" spans="1:9" x14ac:dyDescent="0.25">
      <c r="A18" s="11" t="s">
        <v>52</v>
      </c>
      <c r="B18" s="12">
        <v>4774288</v>
      </c>
      <c r="C18" s="12">
        <v>6408187</v>
      </c>
      <c r="D18" s="12">
        <v>26286185</v>
      </c>
      <c r="E18" s="12">
        <v>35194879</v>
      </c>
      <c r="F18" s="13">
        <f t="shared" si="0"/>
        <v>33.891163742475385</v>
      </c>
      <c r="G18" s="1"/>
      <c r="H18" s="1"/>
      <c r="I18" s="1"/>
    </row>
    <row r="19" spans="1:9" x14ac:dyDescent="0.25">
      <c r="A19" s="8" t="s">
        <v>53</v>
      </c>
      <c r="B19" s="9">
        <v>844420</v>
      </c>
      <c r="C19" s="9">
        <v>1197690</v>
      </c>
      <c r="D19" s="9">
        <v>4820024</v>
      </c>
      <c r="E19" s="9">
        <v>5609339</v>
      </c>
      <c r="F19" s="10">
        <f t="shared" si="0"/>
        <v>16.375748336522804</v>
      </c>
      <c r="G19" s="1"/>
      <c r="H19" s="1"/>
      <c r="I19" s="1"/>
    </row>
    <row r="20" spans="1:9" x14ac:dyDescent="0.25">
      <c r="A20" s="11" t="s">
        <v>54</v>
      </c>
      <c r="B20" s="12">
        <v>887620</v>
      </c>
      <c r="C20" s="12">
        <v>1029382</v>
      </c>
      <c r="D20" s="12">
        <v>6995412</v>
      </c>
      <c r="E20" s="12">
        <v>6550224</v>
      </c>
      <c r="F20" s="13">
        <f t="shared" si="0"/>
        <v>-6.3639997186727584</v>
      </c>
      <c r="G20" s="1"/>
      <c r="H20" s="1"/>
      <c r="I20" s="1"/>
    </row>
    <row r="21" spans="1:9" x14ac:dyDescent="0.25">
      <c r="A21" s="8" t="s">
        <v>55</v>
      </c>
      <c r="B21" s="9">
        <v>1775219</v>
      </c>
      <c r="C21" s="9">
        <v>1491588</v>
      </c>
      <c r="D21" s="9">
        <v>10432283</v>
      </c>
      <c r="E21" s="9">
        <v>10071479</v>
      </c>
      <c r="F21" s="10">
        <f t="shared" si="0"/>
        <v>-3.4585334772839218</v>
      </c>
      <c r="G21" s="1"/>
      <c r="H21" s="1"/>
      <c r="I21" s="1"/>
    </row>
    <row r="22" spans="1:9" x14ac:dyDescent="0.25">
      <c r="A22" s="11" t="s">
        <v>56</v>
      </c>
      <c r="B22" s="12">
        <v>10588407</v>
      </c>
      <c r="C22" s="12">
        <v>11006564</v>
      </c>
      <c r="D22" s="12">
        <v>64848827</v>
      </c>
      <c r="E22" s="12">
        <v>66431609</v>
      </c>
      <c r="F22" s="13">
        <f t="shared" si="0"/>
        <v>2.4407257204513542</v>
      </c>
      <c r="G22" s="1"/>
      <c r="H22" s="1"/>
      <c r="I22" s="1"/>
    </row>
    <row r="23" spans="1:9" x14ac:dyDescent="0.25">
      <c r="A23" s="8" t="s">
        <v>57</v>
      </c>
      <c r="B23" s="9">
        <v>2324693</v>
      </c>
      <c r="C23" s="9">
        <v>2911309</v>
      </c>
      <c r="D23" s="9">
        <v>13816704</v>
      </c>
      <c r="E23" s="9">
        <v>18068777</v>
      </c>
      <c r="F23" s="10">
        <f t="shared" si="0"/>
        <v>30.774872212649257</v>
      </c>
      <c r="G23" s="1"/>
      <c r="H23" s="1"/>
      <c r="I23" s="1"/>
    </row>
    <row r="24" spans="1:9" x14ac:dyDescent="0.25">
      <c r="A24" s="11" t="s">
        <v>58</v>
      </c>
      <c r="B24" s="12">
        <v>244681</v>
      </c>
      <c r="C24" s="12">
        <v>280051</v>
      </c>
      <c r="D24" s="12">
        <v>1407328</v>
      </c>
      <c r="E24" s="12">
        <v>1548631</v>
      </c>
      <c r="F24" s="13">
        <f t="shared" si="0"/>
        <v>10.040516496509696</v>
      </c>
      <c r="G24" s="1"/>
      <c r="H24" s="1"/>
      <c r="I24" s="1"/>
    </row>
    <row r="25" spans="1:9" x14ac:dyDescent="0.25">
      <c r="A25" s="8" t="s">
        <v>59</v>
      </c>
      <c r="B25" s="9">
        <v>830240</v>
      </c>
      <c r="C25" s="9">
        <v>1235653</v>
      </c>
      <c r="D25" s="9">
        <v>4793427</v>
      </c>
      <c r="E25" s="9">
        <v>7238936</v>
      </c>
      <c r="F25" s="10">
        <f t="shared" si="0"/>
        <v>51.017966895083617</v>
      </c>
      <c r="G25" s="1"/>
      <c r="H25" s="1"/>
      <c r="I25" s="1"/>
    </row>
    <row r="26" spans="1:9" x14ac:dyDescent="0.25">
      <c r="A26" s="11" t="s">
        <v>60</v>
      </c>
      <c r="B26" s="12">
        <v>292325</v>
      </c>
      <c r="C26" s="12">
        <v>300595</v>
      </c>
      <c r="D26" s="12">
        <v>2050174</v>
      </c>
      <c r="E26" s="12">
        <v>1975463</v>
      </c>
      <c r="F26" s="13">
        <f t="shared" si="0"/>
        <v>-3.6441297177702978</v>
      </c>
      <c r="G26" s="1"/>
      <c r="H26" s="1"/>
      <c r="I26" s="1"/>
    </row>
    <row r="27" spans="1:9" x14ac:dyDescent="0.25">
      <c r="A27" s="8" t="s">
        <v>61</v>
      </c>
      <c r="B27" s="9">
        <v>787490</v>
      </c>
      <c r="C27" s="9">
        <v>828146</v>
      </c>
      <c r="D27" s="9">
        <v>4292552</v>
      </c>
      <c r="E27" s="9">
        <v>4180280</v>
      </c>
      <c r="F27" s="10">
        <f t="shared" si="0"/>
        <v>-2.6155070456921692</v>
      </c>
      <c r="G27" s="1"/>
      <c r="H27" s="1"/>
      <c r="I27" s="1"/>
    </row>
    <row r="28" spans="1:9" x14ac:dyDescent="0.25">
      <c r="A28" s="11" t="s">
        <v>62</v>
      </c>
      <c r="B28" s="12">
        <v>9524400</v>
      </c>
      <c r="C28" s="12">
        <v>12124933</v>
      </c>
      <c r="D28" s="12">
        <v>66388179</v>
      </c>
      <c r="E28" s="12">
        <v>79839869</v>
      </c>
      <c r="F28" s="13">
        <f t="shared" si="0"/>
        <v>20.262176493800197</v>
      </c>
      <c r="G28" s="1"/>
      <c r="H28" s="1"/>
      <c r="I28" s="1"/>
    </row>
    <row r="29" spans="1:9" x14ac:dyDescent="0.25">
      <c r="A29" s="8" t="s">
        <v>63</v>
      </c>
      <c r="B29" s="9">
        <v>2160153</v>
      </c>
      <c r="C29" s="9">
        <v>2315274</v>
      </c>
      <c r="D29" s="9">
        <v>11126039</v>
      </c>
      <c r="E29" s="9">
        <v>12188164</v>
      </c>
      <c r="F29" s="10">
        <f t="shared" si="0"/>
        <v>9.5462994512242858</v>
      </c>
      <c r="G29" s="1"/>
      <c r="H29" s="1"/>
      <c r="I29" s="1"/>
    </row>
    <row r="30" spans="1:9" x14ac:dyDescent="0.25">
      <c r="A30" s="11" t="s">
        <v>64</v>
      </c>
      <c r="B30" s="12">
        <v>423470</v>
      </c>
      <c r="C30" s="12">
        <v>429498</v>
      </c>
      <c r="D30" s="12">
        <v>2714766</v>
      </c>
      <c r="E30" s="12">
        <v>2582573</v>
      </c>
      <c r="F30" s="13">
        <f t="shared" si="0"/>
        <v>-4.8694067923349564</v>
      </c>
      <c r="G30" s="1"/>
      <c r="H30" s="1"/>
      <c r="I30" s="1"/>
    </row>
    <row r="31" spans="1:9" x14ac:dyDescent="0.25">
      <c r="A31" s="8" t="s">
        <v>65</v>
      </c>
      <c r="B31" s="9">
        <v>3416752</v>
      </c>
      <c r="C31" s="9">
        <v>3902773</v>
      </c>
      <c r="D31" s="9">
        <v>20022209</v>
      </c>
      <c r="E31" s="9">
        <v>20410474</v>
      </c>
      <c r="F31" s="10">
        <f t="shared" si="0"/>
        <v>1.9391716468447555</v>
      </c>
      <c r="G31" s="1"/>
      <c r="H31" s="1"/>
      <c r="I31" s="1"/>
    </row>
    <row r="32" spans="1:9" x14ac:dyDescent="0.25">
      <c r="A32" s="11" t="s">
        <v>66</v>
      </c>
      <c r="B32" s="12">
        <v>11617077</v>
      </c>
      <c r="C32" s="12">
        <v>13047449</v>
      </c>
      <c r="D32" s="12">
        <v>64098964</v>
      </c>
      <c r="E32" s="12">
        <v>73505841</v>
      </c>
      <c r="F32" s="13">
        <f t="shared" si="0"/>
        <v>14.675552322499314</v>
      </c>
      <c r="G32" s="1"/>
      <c r="H32" s="1"/>
      <c r="I32" s="1"/>
    </row>
    <row r="33" spans="1:9" x14ac:dyDescent="0.25">
      <c r="A33" s="8" t="s">
        <v>67</v>
      </c>
      <c r="B33" s="9">
        <v>3140443</v>
      </c>
      <c r="C33" s="9">
        <v>3117684</v>
      </c>
      <c r="D33" s="9">
        <v>15689295</v>
      </c>
      <c r="E33" s="9">
        <v>17647555</v>
      </c>
      <c r="F33" s="10">
        <f t="shared" si="0"/>
        <v>12.481504108374537</v>
      </c>
      <c r="G33" s="1"/>
      <c r="H33" s="1"/>
      <c r="I33" s="1"/>
    </row>
    <row r="34" spans="1:9" x14ac:dyDescent="0.25">
      <c r="A34" s="11" t="s">
        <v>68</v>
      </c>
      <c r="B34" s="12">
        <v>108362</v>
      </c>
      <c r="C34" s="12">
        <v>145550</v>
      </c>
      <c r="D34" s="12">
        <v>970788</v>
      </c>
      <c r="E34" s="12">
        <v>950287</v>
      </c>
      <c r="F34" s="13">
        <f t="shared" si="0"/>
        <v>-2.1117895977288583</v>
      </c>
      <c r="G34" s="1"/>
      <c r="H34" s="1"/>
      <c r="I34" s="1"/>
    </row>
    <row r="35" spans="1:9" x14ac:dyDescent="0.25">
      <c r="A35" s="14" t="s">
        <v>69</v>
      </c>
      <c r="B35" s="15">
        <f>SUM(B7:B34)</f>
        <v>119158299</v>
      </c>
      <c r="C35" s="15">
        <f t="shared" ref="C35:E35" si="1">SUM(C7:C34)</f>
        <v>133647423</v>
      </c>
      <c r="D35" s="15">
        <f t="shared" si="1"/>
        <v>672012886</v>
      </c>
      <c r="E35" s="15">
        <f t="shared" si="1"/>
        <v>737879553</v>
      </c>
      <c r="F35" s="16">
        <f t="shared" si="0"/>
        <v>9.8013994035227512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6228439</v>
      </c>
      <c r="C38" s="41">
        <f>D7</f>
        <v>5842272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120165139</v>
      </c>
      <c r="G38" s="42">
        <f>LOOKUP(E38,$A$38:$A$65,$C$38:$C$65)</f>
        <v>110432971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5785801</v>
      </c>
      <c r="C39" s="41">
        <f t="shared" ref="C39:C65" si="5">D8</f>
        <v>6659550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109086674</v>
      </c>
      <c r="G39" s="42">
        <f t="shared" ref="G39:G65" si="8">LOOKUP(E39,$A$38:$A$65,$C$38:$C$65)</f>
        <v>100380629</v>
      </c>
    </row>
    <row r="40" spans="1:9" x14ac:dyDescent="0.25">
      <c r="A40" s="42" t="str">
        <f t="shared" si="3"/>
        <v>ALMERIA</v>
      </c>
      <c r="B40" s="41">
        <f t="shared" si="4"/>
        <v>12195091</v>
      </c>
      <c r="C40" s="41">
        <f t="shared" si="5"/>
        <v>11121670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79839869</v>
      </c>
      <c r="G40" s="42">
        <f t="shared" si="8"/>
        <v>66388179</v>
      </c>
    </row>
    <row r="41" spans="1:9" x14ac:dyDescent="0.25">
      <c r="A41" s="42" t="str">
        <f t="shared" si="3"/>
        <v>AVILES</v>
      </c>
      <c r="B41" s="41">
        <f t="shared" si="4"/>
        <v>2724486</v>
      </c>
      <c r="C41" s="41">
        <f t="shared" si="5"/>
        <v>3217194</v>
      </c>
      <c r="D41" s="41">
        <f t="shared" si="6"/>
        <v>24</v>
      </c>
      <c r="E41" s="42" t="str">
        <f t="shared" si="2"/>
        <v>VALENCIA</v>
      </c>
      <c r="F41" s="42">
        <f t="shared" si="7"/>
        <v>73505841</v>
      </c>
      <c r="G41" s="42">
        <f t="shared" si="8"/>
        <v>64098964</v>
      </c>
    </row>
    <row r="42" spans="1:9" x14ac:dyDescent="0.25">
      <c r="A42" s="42" t="str">
        <f t="shared" si="3"/>
        <v>BAHIA DE ALGECIRAS</v>
      </c>
      <c r="B42" s="41">
        <f t="shared" si="4"/>
        <v>120165139</v>
      </c>
      <c r="C42" s="41">
        <f t="shared" si="5"/>
        <v>110432971</v>
      </c>
      <c r="D42" s="41">
        <f t="shared" si="6"/>
        <v>1</v>
      </c>
      <c r="E42" s="42" t="str">
        <f t="shared" si="2"/>
        <v>LAS PALMAS</v>
      </c>
      <c r="F42" s="42">
        <f t="shared" si="7"/>
        <v>66431609</v>
      </c>
      <c r="G42" s="42">
        <f t="shared" si="8"/>
        <v>64848827</v>
      </c>
    </row>
    <row r="43" spans="1:9" x14ac:dyDescent="0.25">
      <c r="A43" s="42" t="str">
        <f t="shared" si="3"/>
        <v>BAHIA DE CADIZ</v>
      </c>
      <c r="B43" s="41">
        <f t="shared" si="4"/>
        <v>11057058</v>
      </c>
      <c r="C43" s="41">
        <f t="shared" si="5"/>
        <v>11320959</v>
      </c>
      <c r="D43" s="41">
        <f t="shared" si="6"/>
        <v>15</v>
      </c>
      <c r="E43" s="42" t="str">
        <f t="shared" si="2"/>
        <v>BALEARES</v>
      </c>
      <c r="F43" s="42">
        <f t="shared" si="7"/>
        <v>64303942</v>
      </c>
      <c r="G43" s="42">
        <f t="shared" si="8"/>
        <v>58568258</v>
      </c>
    </row>
    <row r="44" spans="1:9" x14ac:dyDescent="0.25">
      <c r="A44" s="42" t="str">
        <f t="shared" si="3"/>
        <v>BALEARES</v>
      </c>
      <c r="B44" s="41">
        <f t="shared" si="4"/>
        <v>64303942</v>
      </c>
      <c r="C44" s="41">
        <f t="shared" si="5"/>
        <v>58568258</v>
      </c>
      <c r="D44" s="41">
        <f t="shared" si="6"/>
        <v>6</v>
      </c>
      <c r="E44" s="42" t="str">
        <f t="shared" si="2"/>
        <v>CEUTA</v>
      </c>
      <c r="F44" s="42">
        <f t="shared" si="7"/>
        <v>35194879</v>
      </c>
      <c r="G44" s="42">
        <f t="shared" si="8"/>
        <v>26286185</v>
      </c>
    </row>
    <row r="45" spans="1:9" x14ac:dyDescent="0.25">
      <c r="A45" s="42" t="str">
        <f t="shared" si="3"/>
        <v>BARCELONA</v>
      </c>
      <c r="B45" s="41">
        <f t="shared" si="4"/>
        <v>109086674</v>
      </c>
      <c r="C45" s="41">
        <f t="shared" si="5"/>
        <v>100380629</v>
      </c>
      <c r="D45" s="41">
        <f t="shared" si="6"/>
        <v>2</v>
      </c>
      <c r="E45" s="42" t="str">
        <f t="shared" si="2"/>
        <v>BILBAO</v>
      </c>
      <c r="F45" s="42">
        <f t="shared" si="7"/>
        <v>23023004</v>
      </c>
      <c r="G45" s="42">
        <f t="shared" si="8"/>
        <v>23575030</v>
      </c>
    </row>
    <row r="46" spans="1:9" x14ac:dyDescent="0.25">
      <c r="A46" s="42" t="str">
        <f t="shared" si="3"/>
        <v>BILBAO</v>
      </c>
      <c r="B46" s="41">
        <f t="shared" si="4"/>
        <v>23023004</v>
      </c>
      <c r="C46" s="41">
        <f t="shared" si="5"/>
        <v>23575030</v>
      </c>
      <c r="D46" s="41">
        <f t="shared" si="6"/>
        <v>8</v>
      </c>
      <c r="E46" s="42" t="str">
        <f t="shared" si="2"/>
        <v>TARRAGONA</v>
      </c>
      <c r="F46" s="42">
        <f t="shared" si="7"/>
        <v>20410474</v>
      </c>
      <c r="G46" s="42">
        <f t="shared" si="8"/>
        <v>20022209</v>
      </c>
    </row>
    <row r="47" spans="1:9" x14ac:dyDescent="0.25">
      <c r="A47" s="42" t="str">
        <f t="shared" si="3"/>
        <v>CARTAGENA</v>
      </c>
      <c r="B47" s="41">
        <f t="shared" si="4"/>
        <v>12416376</v>
      </c>
      <c r="C47" s="41">
        <f t="shared" si="5"/>
        <v>14558013</v>
      </c>
      <c r="D47" s="41">
        <f t="shared" si="6"/>
        <v>12</v>
      </c>
      <c r="E47" s="42" t="str">
        <f t="shared" si="2"/>
        <v>MALAGA</v>
      </c>
      <c r="F47" s="42">
        <f t="shared" si="7"/>
        <v>18068777</v>
      </c>
      <c r="G47" s="42">
        <f t="shared" si="8"/>
        <v>13816704</v>
      </c>
    </row>
    <row r="48" spans="1:9" x14ac:dyDescent="0.25">
      <c r="A48" s="42" t="str">
        <f t="shared" si="3"/>
        <v>CASTELLON</v>
      </c>
      <c r="B48" s="41">
        <f t="shared" si="4"/>
        <v>6899163</v>
      </c>
      <c r="C48" s="41">
        <f t="shared" si="5"/>
        <v>5583184</v>
      </c>
      <c r="D48" s="41">
        <f t="shared" si="6"/>
        <v>18</v>
      </c>
      <c r="E48" s="42" t="str">
        <f t="shared" si="2"/>
        <v>VIGO</v>
      </c>
      <c r="F48" s="42">
        <f t="shared" si="7"/>
        <v>17647555</v>
      </c>
      <c r="G48" s="42">
        <f t="shared" si="8"/>
        <v>15689295</v>
      </c>
    </row>
    <row r="49" spans="1:7" x14ac:dyDescent="0.25">
      <c r="A49" s="42" t="str">
        <f t="shared" si="3"/>
        <v>CEUTA</v>
      </c>
      <c r="B49" s="41">
        <f t="shared" si="4"/>
        <v>35194879</v>
      </c>
      <c r="C49" s="41">
        <f t="shared" si="5"/>
        <v>26286185</v>
      </c>
      <c r="D49" s="41">
        <f t="shared" si="6"/>
        <v>7</v>
      </c>
      <c r="E49" s="42" t="str">
        <f t="shared" si="2"/>
        <v>CARTAGENA</v>
      </c>
      <c r="F49" s="42">
        <f t="shared" si="7"/>
        <v>12416376</v>
      </c>
      <c r="G49" s="42">
        <f t="shared" si="8"/>
        <v>14558013</v>
      </c>
    </row>
    <row r="50" spans="1:7" x14ac:dyDescent="0.25">
      <c r="A50" s="42" t="str">
        <f t="shared" si="3"/>
        <v>FERROL-SAN CIBRAO</v>
      </c>
      <c r="B50" s="41">
        <f t="shared" si="4"/>
        <v>5609339</v>
      </c>
      <c r="C50" s="41">
        <f t="shared" si="5"/>
        <v>4820024</v>
      </c>
      <c r="D50" s="41">
        <f t="shared" si="6"/>
        <v>22</v>
      </c>
      <c r="E50" s="42" t="str">
        <f t="shared" si="2"/>
        <v>ALMERIA</v>
      </c>
      <c r="F50" s="42">
        <f t="shared" si="7"/>
        <v>12195091</v>
      </c>
      <c r="G50" s="42">
        <f t="shared" si="8"/>
        <v>11121670</v>
      </c>
    </row>
    <row r="51" spans="1:7" x14ac:dyDescent="0.25">
      <c r="A51" s="42" t="str">
        <f t="shared" si="3"/>
        <v>GIJON</v>
      </c>
      <c r="B51" s="41">
        <f t="shared" si="4"/>
        <v>6550224</v>
      </c>
      <c r="C51" s="41">
        <f t="shared" si="5"/>
        <v>6995412</v>
      </c>
      <c r="D51" s="41">
        <f t="shared" si="6"/>
        <v>19</v>
      </c>
      <c r="E51" s="42" t="str">
        <f t="shared" si="2"/>
        <v>SANTANDER</v>
      </c>
      <c r="F51" s="42">
        <f t="shared" si="7"/>
        <v>12188164</v>
      </c>
      <c r="G51" s="42">
        <f t="shared" si="8"/>
        <v>11126039</v>
      </c>
    </row>
    <row r="52" spans="1:7" x14ac:dyDescent="0.25">
      <c r="A52" s="42" t="str">
        <f t="shared" si="3"/>
        <v>HUELVA</v>
      </c>
      <c r="B52" s="41">
        <f t="shared" si="4"/>
        <v>10071479</v>
      </c>
      <c r="C52" s="41">
        <f t="shared" si="5"/>
        <v>10432283</v>
      </c>
      <c r="D52" s="41">
        <f t="shared" si="6"/>
        <v>16</v>
      </c>
      <c r="E52" s="42" t="str">
        <f t="shared" si="2"/>
        <v>BAHIA DE CADIZ</v>
      </c>
      <c r="F52" s="42">
        <f t="shared" si="7"/>
        <v>11057058</v>
      </c>
      <c r="G52" s="42">
        <f t="shared" si="8"/>
        <v>11320959</v>
      </c>
    </row>
    <row r="53" spans="1:7" x14ac:dyDescent="0.25">
      <c r="A53" s="42" t="str">
        <f t="shared" si="3"/>
        <v>LAS PALMAS</v>
      </c>
      <c r="B53" s="41">
        <f t="shared" si="4"/>
        <v>66431609</v>
      </c>
      <c r="C53" s="41">
        <f t="shared" si="5"/>
        <v>64848827</v>
      </c>
      <c r="D53" s="41">
        <f t="shared" si="6"/>
        <v>5</v>
      </c>
      <c r="E53" s="42" t="str">
        <f t="shared" si="2"/>
        <v>HUELVA</v>
      </c>
      <c r="F53" s="42">
        <f t="shared" si="7"/>
        <v>10071479</v>
      </c>
      <c r="G53" s="42">
        <f t="shared" si="8"/>
        <v>10432283</v>
      </c>
    </row>
    <row r="54" spans="1:7" x14ac:dyDescent="0.25">
      <c r="A54" s="42" t="str">
        <f t="shared" si="3"/>
        <v>MALAGA</v>
      </c>
      <c r="B54" s="41">
        <f t="shared" si="4"/>
        <v>18068777</v>
      </c>
      <c r="C54" s="41">
        <f t="shared" si="5"/>
        <v>13816704</v>
      </c>
      <c r="D54" s="41">
        <f t="shared" si="6"/>
        <v>10</v>
      </c>
      <c r="E54" s="42" t="str">
        <f t="shared" si="2"/>
        <v>MELILLA</v>
      </c>
      <c r="F54" s="42">
        <f t="shared" si="7"/>
        <v>7238936</v>
      </c>
      <c r="G54" s="42">
        <f t="shared" si="8"/>
        <v>4793427</v>
      </c>
    </row>
    <row r="55" spans="1:7" x14ac:dyDescent="0.25">
      <c r="A55" s="42" t="str">
        <f t="shared" si="3"/>
        <v>MARIN Y RIA DE PONTEVEDRA</v>
      </c>
      <c r="B55" s="41">
        <f t="shared" si="4"/>
        <v>1548631</v>
      </c>
      <c r="C55" s="41">
        <f t="shared" si="5"/>
        <v>1407328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6899163</v>
      </c>
      <c r="G55" s="42">
        <f t="shared" si="8"/>
        <v>5583184</v>
      </c>
    </row>
    <row r="56" spans="1:7" x14ac:dyDescent="0.25">
      <c r="A56" s="42" t="str">
        <f t="shared" si="3"/>
        <v>MELILLA</v>
      </c>
      <c r="B56" s="41">
        <f t="shared" si="4"/>
        <v>7238936</v>
      </c>
      <c r="C56" s="41">
        <f t="shared" si="5"/>
        <v>4793427</v>
      </c>
      <c r="D56" s="41">
        <f t="shared" si="6"/>
        <v>17</v>
      </c>
      <c r="E56" s="42" t="str">
        <f t="shared" si="2"/>
        <v>GIJON</v>
      </c>
      <c r="F56" s="42">
        <f t="shared" si="9"/>
        <v>6550224</v>
      </c>
      <c r="G56" s="42">
        <f t="shared" si="8"/>
        <v>6995412</v>
      </c>
    </row>
    <row r="57" spans="1:7" x14ac:dyDescent="0.25">
      <c r="A57" s="42" t="str">
        <f t="shared" si="3"/>
        <v>MOTRIL</v>
      </c>
      <c r="B57" s="41">
        <f t="shared" si="4"/>
        <v>1975463</v>
      </c>
      <c r="C57" s="41">
        <f t="shared" si="5"/>
        <v>2050174</v>
      </c>
      <c r="D57" s="41">
        <f t="shared" si="6"/>
        <v>26</v>
      </c>
      <c r="E57" s="42" t="str">
        <f t="shared" si="2"/>
        <v>A CORUÑA</v>
      </c>
      <c r="F57" s="42">
        <f t="shared" si="9"/>
        <v>6228439</v>
      </c>
      <c r="G57" s="42">
        <f t="shared" si="8"/>
        <v>5842272</v>
      </c>
    </row>
    <row r="58" spans="1:7" x14ac:dyDescent="0.25">
      <c r="A58" s="42" t="str">
        <f t="shared" si="3"/>
        <v>PASAIA</v>
      </c>
      <c r="B58" s="41">
        <f t="shared" si="4"/>
        <v>4180280</v>
      </c>
      <c r="C58" s="41">
        <f t="shared" si="5"/>
        <v>4292552</v>
      </c>
      <c r="D58" s="41">
        <f t="shared" si="6"/>
        <v>23</v>
      </c>
      <c r="E58" s="42" t="str">
        <f t="shared" si="2"/>
        <v>ALICANTE</v>
      </c>
      <c r="F58" s="42">
        <f t="shared" si="9"/>
        <v>5785801</v>
      </c>
      <c r="G58" s="42">
        <f t="shared" si="8"/>
        <v>6659550</v>
      </c>
    </row>
    <row r="59" spans="1:7" x14ac:dyDescent="0.25">
      <c r="A59" s="42" t="str">
        <f t="shared" si="3"/>
        <v>SANTA CRUZ DE TENERIFE</v>
      </c>
      <c r="B59" s="41">
        <f t="shared" si="4"/>
        <v>79839869</v>
      </c>
      <c r="C59" s="41">
        <f t="shared" si="5"/>
        <v>66388179</v>
      </c>
      <c r="D59" s="41">
        <f t="shared" si="6"/>
        <v>3</v>
      </c>
      <c r="E59" s="42" t="str">
        <f t="shared" si="2"/>
        <v>FERROL-SAN CIBRAO</v>
      </c>
      <c r="F59" s="42">
        <f t="shared" si="9"/>
        <v>5609339</v>
      </c>
      <c r="G59" s="42">
        <f t="shared" si="8"/>
        <v>4820024</v>
      </c>
    </row>
    <row r="60" spans="1:7" x14ac:dyDescent="0.25">
      <c r="A60" s="42" t="str">
        <f t="shared" si="3"/>
        <v>SANTANDER</v>
      </c>
      <c r="B60" s="41">
        <f t="shared" si="4"/>
        <v>12188164</v>
      </c>
      <c r="C60" s="41">
        <f t="shared" si="5"/>
        <v>11126039</v>
      </c>
      <c r="D60" s="41">
        <f t="shared" si="6"/>
        <v>14</v>
      </c>
      <c r="E60" s="42" t="str">
        <f t="shared" si="2"/>
        <v>PASAIA</v>
      </c>
      <c r="F60" s="42">
        <f t="shared" si="9"/>
        <v>4180280</v>
      </c>
      <c r="G60" s="42">
        <f t="shared" si="8"/>
        <v>4292552</v>
      </c>
    </row>
    <row r="61" spans="1:7" x14ac:dyDescent="0.25">
      <c r="A61" s="42" t="str">
        <f t="shared" si="3"/>
        <v>SEVILLA</v>
      </c>
      <c r="B61" s="41">
        <f t="shared" si="4"/>
        <v>2582573</v>
      </c>
      <c r="C61" s="41">
        <f t="shared" si="5"/>
        <v>2714766</v>
      </c>
      <c r="D61" s="41">
        <f t="shared" si="6"/>
        <v>25</v>
      </c>
      <c r="E61" s="42" t="str">
        <f t="shared" si="2"/>
        <v>AVILES</v>
      </c>
      <c r="F61" s="42">
        <f t="shared" si="9"/>
        <v>2724486</v>
      </c>
      <c r="G61" s="42">
        <f t="shared" si="8"/>
        <v>3217194</v>
      </c>
    </row>
    <row r="62" spans="1:7" x14ac:dyDescent="0.25">
      <c r="A62" s="42" t="str">
        <f t="shared" si="3"/>
        <v>TARRAGONA</v>
      </c>
      <c r="B62" s="41">
        <f t="shared" si="4"/>
        <v>20410474</v>
      </c>
      <c r="C62" s="41">
        <f t="shared" si="5"/>
        <v>20022209</v>
      </c>
      <c r="D62" s="41">
        <f t="shared" si="6"/>
        <v>9</v>
      </c>
      <c r="E62" s="42" t="str">
        <f t="shared" si="2"/>
        <v>SEVILLA</v>
      </c>
      <c r="F62" s="42">
        <f t="shared" si="9"/>
        <v>2582573</v>
      </c>
      <c r="G62" s="42">
        <f t="shared" si="8"/>
        <v>2714766</v>
      </c>
    </row>
    <row r="63" spans="1:7" x14ac:dyDescent="0.25">
      <c r="A63" s="42" t="str">
        <f t="shared" si="3"/>
        <v>VALENCIA</v>
      </c>
      <c r="B63" s="41">
        <f t="shared" si="4"/>
        <v>73505841</v>
      </c>
      <c r="C63" s="41">
        <f t="shared" si="5"/>
        <v>64098964</v>
      </c>
      <c r="D63" s="41">
        <f t="shared" si="6"/>
        <v>4</v>
      </c>
      <c r="E63" s="42" t="str">
        <f t="shared" si="2"/>
        <v>MOTRIL</v>
      </c>
      <c r="F63" s="42">
        <f t="shared" si="9"/>
        <v>1975463</v>
      </c>
      <c r="G63" s="42">
        <f t="shared" si="8"/>
        <v>2050174</v>
      </c>
    </row>
    <row r="64" spans="1:7" x14ac:dyDescent="0.25">
      <c r="A64" s="42" t="str">
        <f t="shared" si="3"/>
        <v>VIGO</v>
      </c>
      <c r="B64" s="41">
        <f t="shared" si="4"/>
        <v>17647555</v>
      </c>
      <c r="C64" s="41">
        <f t="shared" si="5"/>
        <v>15689295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1548631</v>
      </c>
      <c r="G64" s="42">
        <f t="shared" si="8"/>
        <v>1407328</v>
      </c>
    </row>
    <row r="65" spans="1:7" x14ac:dyDescent="0.25">
      <c r="A65" s="42" t="str">
        <f t="shared" si="3"/>
        <v>VILAGARCIA</v>
      </c>
      <c r="B65" s="41">
        <f t="shared" si="4"/>
        <v>950287</v>
      </c>
      <c r="C65" s="41">
        <f t="shared" si="5"/>
        <v>970788</v>
      </c>
      <c r="D65" s="41">
        <f t="shared" si="6"/>
        <v>28</v>
      </c>
      <c r="E65" s="42" t="str">
        <f t="shared" si="2"/>
        <v>VILAGARCIA</v>
      </c>
      <c r="F65" s="42">
        <f t="shared" si="9"/>
        <v>950287</v>
      </c>
      <c r="G65" s="42">
        <f t="shared" si="8"/>
        <v>970788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workbookViewId="0">
      <selection activeCell="D7" sqref="D7:E34"/>
    </sheetView>
  </sheetViews>
  <sheetFormatPr baseColWidth="10" defaultRowHeight="15" x14ac:dyDescent="0.25"/>
  <cols>
    <col min="1" max="1" width="21.28515625" style="110" bestFit="1" customWidth="1"/>
    <col min="2" max="5" width="11.42578125" style="110"/>
    <col min="6" max="6" width="6.28515625" style="110" bestFit="1" customWidth="1"/>
    <col min="7" max="16384" width="11.42578125" style="110"/>
  </cols>
  <sheetData>
    <row r="1" spans="1:12" s="105" customFormat="1" ht="22.5" customHeight="1" x14ac:dyDescent="0.35">
      <c r="F1" s="106" t="s">
        <v>90</v>
      </c>
    </row>
    <row r="2" spans="1:12" s="105" customFormat="1" ht="21" x14ac:dyDescent="0.35">
      <c r="F2" s="106"/>
    </row>
    <row r="5" spans="1:12" x14ac:dyDescent="0.25">
      <c r="A5" s="107" t="s">
        <v>91</v>
      </c>
      <c r="B5" s="108" t="str">
        <f>'Resumen general'!D6</f>
        <v>Mes Junio</v>
      </c>
      <c r="C5" s="109"/>
      <c r="D5" s="108" t="str">
        <f>'Resumen general'!F6</f>
        <v>Acumulado desde Enero</v>
      </c>
      <c r="E5" s="109"/>
      <c r="F5" s="109"/>
      <c r="L5" s="111">
        <f>'Resumen general'!I4</f>
        <v>39303</v>
      </c>
    </row>
    <row r="6" spans="1:12" x14ac:dyDescent="0.25">
      <c r="A6" s="112"/>
      <c r="B6" s="113">
        <f>'Resumen general'!D7</f>
        <v>2006</v>
      </c>
      <c r="C6" s="113">
        <f>'Resumen general'!E7</f>
        <v>2007</v>
      </c>
      <c r="D6" s="113">
        <f>'Resumen general'!F7</f>
        <v>2006</v>
      </c>
      <c r="E6" s="113">
        <f>'Resumen general'!G7</f>
        <v>2007</v>
      </c>
      <c r="F6" s="113" t="s">
        <v>40</v>
      </c>
    </row>
    <row r="7" spans="1:12" x14ac:dyDescent="0.25">
      <c r="A7" s="114" t="s">
        <v>41</v>
      </c>
      <c r="B7" s="115">
        <v>7</v>
      </c>
      <c r="C7" s="115">
        <v>5</v>
      </c>
      <c r="D7" s="115">
        <v>28</v>
      </c>
      <c r="E7" s="115">
        <v>25</v>
      </c>
      <c r="F7" s="116">
        <f>((E7*100)/D7)-100</f>
        <v>-10.714285714285708</v>
      </c>
      <c r="G7" s="117"/>
      <c r="H7" s="117"/>
      <c r="I7" s="117"/>
    </row>
    <row r="8" spans="1:12" x14ac:dyDescent="0.25">
      <c r="A8" s="118" t="s">
        <v>42</v>
      </c>
      <c r="B8" s="119">
        <v>3</v>
      </c>
      <c r="C8" s="119">
        <v>5</v>
      </c>
      <c r="D8" s="119">
        <v>27</v>
      </c>
      <c r="E8" s="119">
        <v>19</v>
      </c>
      <c r="F8" s="120">
        <f t="shared" ref="F8:F35" si="0">((E8*100)/D8)-100</f>
        <v>-29.629629629629633</v>
      </c>
      <c r="G8" s="117"/>
      <c r="H8" s="117"/>
      <c r="I8" s="117"/>
    </row>
    <row r="9" spans="1:12" x14ac:dyDescent="0.25">
      <c r="A9" s="114" t="s">
        <v>43</v>
      </c>
      <c r="B9" s="115">
        <v>4</v>
      </c>
      <c r="C9" s="115">
        <v>4</v>
      </c>
      <c r="D9" s="115">
        <v>17</v>
      </c>
      <c r="E9" s="115">
        <v>18</v>
      </c>
      <c r="F9" s="116">
        <f t="shared" si="0"/>
        <v>5.8823529411764639</v>
      </c>
      <c r="G9" s="117"/>
      <c r="H9" s="117"/>
      <c r="I9" s="117"/>
    </row>
    <row r="10" spans="1:12" x14ac:dyDescent="0.25">
      <c r="A10" s="118" t="s">
        <v>44</v>
      </c>
      <c r="B10" s="119">
        <v>0</v>
      </c>
      <c r="C10" s="119">
        <v>0</v>
      </c>
      <c r="D10" s="119">
        <v>0</v>
      </c>
      <c r="E10" s="119">
        <v>0</v>
      </c>
      <c r="F10" s="120" t="e">
        <f t="shared" si="0"/>
        <v>#DIV/0!</v>
      </c>
      <c r="G10" s="117"/>
      <c r="H10" s="117"/>
      <c r="I10" s="117"/>
    </row>
    <row r="11" spans="1:12" x14ac:dyDescent="0.25">
      <c r="A11" s="114" t="s">
        <v>45</v>
      </c>
      <c r="B11" s="115">
        <v>0</v>
      </c>
      <c r="C11" s="115">
        <v>0</v>
      </c>
      <c r="D11" s="115">
        <v>3</v>
      </c>
      <c r="E11" s="115">
        <v>1</v>
      </c>
      <c r="F11" s="121">
        <f t="shared" si="0"/>
        <v>-66.666666666666657</v>
      </c>
      <c r="G11" s="117"/>
      <c r="H11" s="117"/>
      <c r="I11" s="117"/>
    </row>
    <row r="12" spans="1:12" x14ac:dyDescent="0.25">
      <c r="A12" s="118" t="s">
        <v>46</v>
      </c>
      <c r="B12" s="119">
        <v>20</v>
      </c>
      <c r="C12" s="119">
        <v>18</v>
      </c>
      <c r="D12" s="119">
        <v>118</v>
      </c>
      <c r="E12" s="119">
        <v>97</v>
      </c>
      <c r="F12" s="120">
        <f t="shared" si="0"/>
        <v>-17.79661016949153</v>
      </c>
      <c r="G12" s="117"/>
      <c r="H12" s="117"/>
      <c r="I12" s="117"/>
    </row>
    <row r="13" spans="1:12" x14ac:dyDescent="0.25">
      <c r="A13" s="114" t="s">
        <v>47</v>
      </c>
      <c r="B13" s="115">
        <v>76</v>
      </c>
      <c r="C13" s="115">
        <v>94</v>
      </c>
      <c r="D13" s="115">
        <v>239</v>
      </c>
      <c r="E13" s="115">
        <v>298</v>
      </c>
      <c r="F13" s="116">
        <f t="shared" si="0"/>
        <v>24.686192468619254</v>
      </c>
      <c r="G13" s="117"/>
      <c r="H13" s="117"/>
      <c r="I13" s="117"/>
    </row>
    <row r="14" spans="1:12" x14ac:dyDescent="0.25">
      <c r="A14" s="118" t="s">
        <v>48</v>
      </c>
      <c r="B14" s="119">
        <v>74</v>
      </c>
      <c r="C14" s="119">
        <v>88</v>
      </c>
      <c r="D14" s="119">
        <v>272</v>
      </c>
      <c r="E14" s="119">
        <v>319</v>
      </c>
      <c r="F14" s="120">
        <f t="shared" si="0"/>
        <v>17.279411764705884</v>
      </c>
      <c r="G14" s="117"/>
      <c r="H14" s="117"/>
      <c r="I14" s="117"/>
    </row>
    <row r="15" spans="1:12" x14ac:dyDescent="0.25">
      <c r="A15" s="114" t="s">
        <v>49</v>
      </c>
      <c r="B15" s="115">
        <v>1</v>
      </c>
      <c r="C15" s="115">
        <v>0</v>
      </c>
      <c r="D15" s="115">
        <v>10</v>
      </c>
      <c r="E15" s="115">
        <v>8</v>
      </c>
      <c r="F15" s="116">
        <f t="shared" si="0"/>
        <v>-20</v>
      </c>
      <c r="G15" s="117"/>
      <c r="H15" s="117"/>
      <c r="I15" s="117"/>
    </row>
    <row r="16" spans="1:12" x14ac:dyDescent="0.25">
      <c r="A16" s="118" t="s">
        <v>50</v>
      </c>
      <c r="B16" s="119">
        <v>4</v>
      </c>
      <c r="C16" s="119">
        <v>5</v>
      </c>
      <c r="D16" s="119">
        <v>19</v>
      </c>
      <c r="E16" s="119">
        <v>20</v>
      </c>
      <c r="F16" s="120">
        <f t="shared" si="0"/>
        <v>5.2631578947368354</v>
      </c>
      <c r="G16" s="117"/>
      <c r="H16" s="117"/>
      <c r="I16" s="117"/>
    </row>
    <row r="17" spans="1:9" x14ac:dyDescent="0.25">
      <c r="A17" s="114" t="s">
        <v>51</v>
      </c>
      <c r="B17" s="115">
        <v>0</v>
      </c>
      <c r="C17" s="115">
        <v>0</v>
      </c>
      <c r="D17" s="115">
        <v>0</v>
      </c>
      <c r="E17" s="115">
        <v>0</v>
      </c>
      <c r="F17" s="116" t="e">
        <f t="shared" si="0"/>
        <v>#DIV/0!</v>
      </c>
      <c r="G17" s="117"/>
      <c r="H17" s="117"/>
      <c r="I17" s="117"/>
    </row>
    <row r="18" spans="1:9" x14ac:dyDescent="0.25">
      <c r="A18" s="118" t="s">
        <v>52</v>
      </c>
      <c r="B18" s="119">
        <v>0</v>
      </c>
      <c r="C18" s="119">
        <v>1</v>
      </c>
      <c r="D18" s="119">
        <v>4</v>
      </c>
      <c r="E18" s="119">
        <v>6</v>
      </c>
      <c r="F18" s="120">
        <f t="shared" si="0"/>
        <v>50</v>
      </c>
      <c r="G18" s="117"/>
      <c r="H18" s="117"/>
      <c r="I18" s="117"/>
    </row>
    <row r="19" spans="1:9" x14ac:dyDescent="0.25">
      <c r="A19" s="114" t="s">
        <v>53</v>
      </c>
      <c r="B19" s="115">
        <v>1</v>
      </c>
      <c r="C19" s="115">
        <v>0</v>
      </c>
      <c r="D19" s="115">
        <v>3</v>
      </c>
      <c r="E19" s="115">
        <v>2</v>
      </c>
      <c r="F19" s="116">
        <f t="shared" si="0"/>
        <v>-33.333333333333329</v>
      </c>
      <c r="G19" s="117"/>
      <c r="H19" s="117"/>
      <c r="I19" s="117"/>
    </row>
    <row r="20" spans="1:9" x14ac:dyDescent="0.25">
      <c r="A20" s="118" t="s">
        <v>54</v>
      </c>
      <c r="B20" s="119">
        <v>0</v>
      </c>
      <c r="C20" s="119">
        <v>0</v>
      </c>
      <c r="D20" s="119">
        <v>2</v>
      </c>
      <c r="E20" s="119">
        <v>1</v>
      </c>
      <c r="F20" s="120">
        <f t="shared" si="0"/>
        <v>-50</v>
      </c>
      <c r="G20" s="117"/>
      <c r="H20" s="117"/>
      <c r="I20" s="117"/>
    </row>
    <row r="21" spans="1:9" x14ac:dyDescent="0.25">
      <c r="A21" s="114" t="s">
        <v>55</v>
      </c>
      <c r="B21" s="115">
        <v>0</v>
      </c>
      <c r="C21" s="115">
        <v>0</v>
      </c>
      <c r="D21" s="115">
        <v>0</v>
      </c>
      <c r="E21" s="115">
        <v>0</v>
      </c>
      <c r="F21" s="121" t="e">
        <f t="shared" si="0"/>
        <v>#DIV/0!</v>
      </c>
      <c r="G21" s="117"/>
      <c r="H21" s="117"/>
      <c r="I21" s="117"/>
    </row>
    <row r="22" spans="1:9" x14ac:dyDescent="0.25">
      <c r="A22" s="118" t="s">
        <v>56</v>
      </c>
      <c r="B22" s="119">
        <v>2</v>
      </c>
      <c r="C22" s="119">
        <v>38</v>
      </c>
      <c r="D22" s="119">
        <v>189</v>
      </c>
      <c r="E22" s="119">
        <v>235</v>
      </c>
      <c r="F22" s="120">
        <f t="shared" si="0"/>
        <v>24.338624338624342</v>
      </c>
      <c r="G22" s="117"/>
      <c r="H22" s="117"/>
      <c r="I22" s="117"/>
    </row>
    <row r="23" spans="1:9" x14ac:dyDescent="0.25">
      <c r="A23" s="114" t="s">
        <v>57</v>
      </c>
      <c r="B23" s="115">
        <v>14</v>
      </c>
      <c r="C23" s="115">
        <v>13</v>
      </c>
      <c r="D23" s="115">
        <v>106</v>
      </c>
      <c r="E23" s="115">
        <v>93</v>
      </c>
      <c r="F23" s="116">
        <f t="shared" si="0"/>
        <v>-12.264150943396231</v>
      </c>
      <c r="G23" s="117"/>
      <c r="H23" s="117"/>
      <c r="I23" s="117"/>
    </row>
    <row r="24" spans="1:9" x14ac:dyDescent="0.25">
      <c r="A24" s="118" t="s">
        <v>58</v>
      </c>
      <c r="B24" s="119">
        <v>0</v>
      </c>
      <c r="C24" s="119">
        <v>0</v>
      </c>
      <c r="D24" s="119">
        <v>0</v>
      </c>
      <c r="E24" s="119">
        <v>0</v>
      </c>
      <c r="F24" s="122" t="e">
        <f t="shared" si="0"/>
        <v>#DIV/0!</v>
      </c>
      <c r="G24" s="117"/>
      <c r="H24" s="117"/>
      <c r="I24" s="117"/>
    </row>
    <row r="25" spans="1:9" x14ac:dyDescent="0.25">
      <c r="A25" s="114" t="s">
        <v>59</v>
      </c>
      <c r="B25" s="115">
        <v>0</v>
      </c>
      <c r="C25" s="115">
        <v>0</v>
      </c>
      <c r="D25" s="115">
        <v>1</v>
      </c>
      <c r="E25" s="115">
        <v>1</v>
      </c>
      <c r="F25" s="116">
        <f t="shared" si="0"/>
        <v>0</v>
      </c>
      <c r="G25" s="117"/>
      <c r="H25" s="117"/>
      <c r="I25" s="117"/>
    </row>
    <row r="26" spans="1:9" x14ac:dyDescent="0.25">
      <c r="A26" s="118" t="s">
        <v>60</v>
      </c>
      <c r="B26" s="119">
        <v>0</v>
      </c>
      <c r="C26" s="119">
        <v>1</v>
      </c>
      <c r="D26" s="119">
        <v>12</v>
      </c>
      <c r="E26" s="119">
        <v>13</v>
      </c>
      <c r="F26" s="120">
        <f t="shared" si="0"/>
        <v>8.3333333333333286</v>
      </c>
      <c r="G26" s="117"/>
      <c r="H26" s="117"/>
      <c r="I26" s="117"/>
    </row>
    <row r="27" spans="1:9" x14ac:dyDescent="0.25">
      <c r="A27" s="114" t="s">
        <v>61</v>
      </c>
      <c r="B27" s="115">
        <v>0</v>
      </c>
      <c r="C27" s="115">
        <v>0</v>
      </c>
      <c r="D27" s="115">
        <v>0</v>
      </c>
      <c r="E27" s="115">
        <v>0</v>
      </c>
      <c r="F27" s="121" t="e">
        <f t="shared" si="0"/>
        <v>#DIV/0!</v>
      </c>
      <c r="G27" s="117"/>
      <c r="H27" s="117"/>
      <c r="I27" s="117"/>
    </row>
    <row r="28" spans="1:9" x14ac:dyDescent="0.25">
      <c r="A28" s="118" t="s">
        <v>62</v>
      </c>
      <c r="B28" s="119">
        <v>1</v>
      </c>
      <c r="C28" s="119">
        <v>4</v>
      </c>
      <c r="D28" s="119">
        <v>169</v>
      </c>
      <c r="E28" s="119">
        <v>170</v>
      </c>
      <c r="F28" s="120">
        <f t="shared" si="0"/>
        <v>0.59171597633135775</v>
      </c>
      <c r="G28" s="117"/>
      <c r="H28" s="117"/>
      <c r="I28" s="117"/>
    </row>
    <row r="29" spans="1:9" x14ac:dyDescent="0.25">
      <c r="A29" s="114" t="s">
        <v>63</v>
      </c>
      <c r="B29" s="115">
        <v>3</v>
      </c>
      <c r="C29" s="115">
        <v>2</v>
      </c>
      <c r="D29" s="115">
        <v>5</v>
      </c>
      <c r="E29" s="115">
        <v>7</v>
      </c>
      <c r="F29" s="116">
        <f t="shared" si="0"/>
        <v>40</v>
      </c>
      <c r="G29" s="117"/>
      <c r="H29" s="117"/>
      <c r="I29" s="117"/>
    </row>
    <row r="30" spans="1:9" x14ac:dyDescent="0.25">
      <c r="A30" s="118" t="s">
        <v>64</v>
      </c>
      <c r="B30" s="119">
        <v>5</v>
      </c>
      <c r="C30" s="119">
        <v>8</v>
      </c>
      <c r="D30" s="119">
        <v>27</v>
      </c>
      <c r="E30" s="119">
        <v>33</v>
      </c>
      <c r="F30" s="120">
        <f t="shared" si="0"/>
        <v>22.222222222222229</v>
      </c>
      <c r="G30" s="117"/>
      <c r="H30" s="117"/>
      <c r="I30" s="117"/>
    </row>
    <row r="31" spans="1:9" x14ac:dyDescent="0.25">
      <c r="A31" s="114" t="s">
        <v>65</v>
      </c>
      <c r="B31" s="115">
        <v>0</v>
      </c>
      <c r="C31" s="115">
        <v>0</v>
      </c>
      <c r="D31" s="115">
        <v>2</v>
      </c>
      <c r="E31" s="115">
        <v>4</v>
      </c>
      <c r="F31" s="116">
        <f t="shared" si="0"/>
        <v>100</v>
      </c>
      <c r="G31" s="117"/>
      <c r="H31" s="117"/>
      <c r="I31" s="117"/>
    </row>
    <row r="32" spans="1:9" x14ac:dyDescent="0.25">
      <c r="A32" s="118" t="s">
        <v>66</v>
      </c>
      <c r="B32" s="119">
        <v>9</v>
      </c>
      <c r="C32" s="119">
        <v>44</v>
      </c>
      <c r="D32" s="119">
        <v>43</v>
      </c>
      <c r="E32" s="119">
        <v>97</v>
      </c>
      <c r="F32" s="120">
        <f t="shared" si="0"/>
        <v>125.58139534883722</v>
      </c>
      <c r="G32" s="117"/>
      <c r="H32" s="117"/>
      <c r="I32" s="117"/>
    </row>
    <row r="33" spans="1:9" x14ac:dyDescent="0.25">
      <c r="A33" s="114" t="s">
        <v>67</v>
      </c>
      <c r="B33" s="115">
        <v>12</v>
      </c>
      <c r="C33" s="115">
        <v>7</v>
      </c>
      <c r="D33" s="115">
        <v>42</v>
      </c>
      <c r="E33" s="115">
        <v>36</v>
      </c>
      <c r="F33" s="116">
        <f t="shared" si="0"/>
        <v>-14.285714285714292</v>
      </c>
      <c r="G33" s="117"/>
      <c r="H33" s="117"/>
      <c r="I33" s="117"/>
    </row>
    <row r="34" spans="1:9" x14ac:dyDescent="0.25">
      <c r="A34" s="118" t="s">
        <v>68</v>
      </c>
      <c r="B34" s="119">
        <v>0</v>
      </c>
      <c r="C34" s="119">
        <v>0</v>
      </c>
      <c r="D34" s="119">
        <v>9</v>
      </c>
      <c r="E34" s="119">
        <v>5</v>
      </c>
      <c r="F34" s="120">
        <f t="shared" si="0"/>
        <v>-44.444444444444443</v>
      </c>
      <c r="G34" s="117"/>
      <c r="H34" s="117"/>
      <c r="I34" s="117"/>
    </row>
    <row r="35" spans="1:9" x14ac:dyDescent="0.25">
      <c r="A35" s="123" t="s">
        <v>69</v>
      </c>
      <c r="B35" s="124">
        <f>SUM(B7:B34)</f>
        <v>236</v>
      </c>
      <c r="C35" s="124">
        <f t="shared" ref="C35:E35" si="1">SUM(C7:C34)</f>
        <v>337</v>
      </c>
      <c r="D35" s="124">
        <f t="shared" si="1"/>
        <v>1347</v>
      </c>
      <c r="E35" s="124">
        <f t="shared" si="1"/>
        <v>1508</v>
      </c>
      <c r="F35" s="125">
        <f t="shared" si="0"/>
        <v>11.952487008166301</v>
      </c>
      <c r="G35" s="117"/>
      <c r="H35" s="117"/>
      <c r="I35" s="117"/>
    </row>
    <row r="37" spans="1:9" x14ac:dyDescent="0.25">
      <c r="A37" s="126"/>
      <c r="B37" s="126">
        <f>E6</f>
        <v>2007</v>
      </c>
      <c r="C37" s="126">
        <f>D6</f>
        <v>2006</v>
      </c>
      <c r="D37" s="126"/>
      <c r="E37" s="126"/>
      <c r="F37" s="126">
        <f>B37</f>
        <v>2007</v>
      </c>
      <c r="G37" s="126">
        <f>C37</f>
        <v>2006</v>
      </c>
    </row>
    <row r="38" spans="1:9" x14ac:dyDescent="0.25">
      <c r="A38" s="126" t="str">
        <f>A7</f>
        <v>A CORUÑA</v>
      </c>
      <c r="B38" s="127">
        <f>E7</f>
        <v>25</v>
      </c>
      <c r="C38" s="127">
        <f>D7</f>
        <v>28</v>
      </c>
      <c r="D38" s="127">
        <f>_xlfn.RANK.EQ(B38,$B$38:$B$65)+COUNTIF($B$38:$B$65,B38)-1</f>
        <v>10</v>
      </c>
      <c r="E38" s="126" t="str">
        <f t="shared" ref="E38:E65" si="2">INDEX($A$38:$B$65,MATCH(ROW()-37,$D$38:$D$65,0),1)</f>
        <v>BARCELONA</v>
      </c>
      <c r="F38" s="126">
        <f>LOOKUP(E38,$A$38:$A$65,$B$38:$B$65)</f>
        <v>319</v>
      </c>
      <c r="G38" s="126">
        <f>LOOKUP(E38,$A$38:$A$65,$C$38:$C$65)</f>
        <v>272</v>
      </c>
    </row>
    <row r="39" spans="1:9" x14ac:dyDescent="0.25">
      <c r="A39" s="126" t="str">
        <f t="shared" ref="A39:A65" si="3">A8</f>
        <v>ALICANTE</v>
      </c>
      <c r="B39" s="127">
        <f t="shared" ref="B39:B65" si="4">E8</f>
        <v>19</v>
      </c>
      <c r="C39" s="127">
        <f t="shared" ref="C39:C65" si="5">D8</f>
        <v>27</v>
      </c>
      <c r="D39" s="127">
        <f t="shared" ref="D39:D65" si="6">_xlfn.RANK.EQ(B39,$B$38:$B$65)+COUNTIF($B$38:$B$65,B39)-1</f>
        <v>12</v>
      </c>
      <c r="E39" s="126" t="str">
        <f t="shared" si="2"/>
        <v>BALEARES</v>
      </c>
      <c r="F39" s="126">
        <f t="shared" ref="F39:F54" si="7">LOOKUP(E39,$A$38:$A$65,$B$38:$B$65)</f>
        <v>298</v>
      </c>
      <c r="G39" s="126">
        <f t="shared" ref="G39:G65" si="8">LOOKUP(E39,$A$38:$A$65,$C$38:$C$65)</f>
        <v>239</v>
      </c>
    </row>
    <row r="40" spans="1:9" x14ac:dyDescent="0.25">
      <c r="A40" s="126" t="str">
        <f t="shared" si="3"/>
        <v>ALMERIA</v>
      </c>
      <c r="B40" s="127">
        <f t="shared" si="4"/>
        <v>18</v>
      </c>
      <c r="C40" s="127">
        <f t="shared" si="5"/>
        <v>17</v>
      </c>
      <c r="D40" s="127">
        <f t="shared" si="6"/>
        <v>13</v>
      </c>
      <c r="E40" s="126" t="str">
        <f t="shared" si="2"/>
        <v>LAS PALMAS</v>
      </c>
      <c r="F40" s="126">
        <f t="shared" si="7"/>
        <v>235</v>
      </c>
      <c r="G40" s="126">
        <f t="shared" si="8"/>
        <v>189</v>
      </c>
    </row>
    <row r="41" spans="1:9" x14ac:dyDescent="0.25">
      <c r="A41" s="126" t="str">
        <f t="shared" si="3"/>
        <v>AVILES</v>
      </c>
      <c r="B41" s="127">
        <f t="shared" si="4"/>
        <v>0</v>
      </c>
      <c r="C41" s="127">
        <f t="shared" si="5"/>
        <v>0</v>
      </c>
      <c r="D41" s="127">
        <f t="shared" si="6"/>
        <v>28</v>
      </c>
      <c r="E41" s="126" t="str">
        <f t="shared" si="2"/>
        <v>SANTA CRUZ DE TENERIFE</v>
      </c>
      <c r="F41" s="126">
        <f t="shared" si="7"/>
        <v>170</v>
      </c>
      <c r="G41" s="126">
        <f t="shared" si="8"/>
        <v>169</v>
      </c>
    </row>
    <row r="42" spans="1:9" x14ac:dyDescent="0.25">
      <c r="A42" s="126" t="str">
        <f t="shared" si="3"/>
        <v>BAHIA DE ALGECIRAS</v>
      </c>
      <c r="B42" s="127">
        <f t="shared" si="4"/>
        <v>1</v>
      </c>
      <c r="C42" s="127">
        <f t="shared" si="5"/>
        <v>3</v>
      </c>
      <c r="D42" s="127">
        <f t="shared" si="6"/>
        <v>23</v>
      </c>
      <c r="E42" s="126" t="e">
        <f t="shared" si="2"/>
        <v>#N/A</v>
      </c>
      <c r="F42" s="126" t="e">
        <f t="shared" si="7"/>
        <v>#N/A</v>
      </c>
      <c r="G42" s="126" t="e">
        <f t="shared" si="8"/>
        <v>#N/A</v>
      </c>
    </row>
    <row r="43" spans="1:9" x14ac:dyDescent="0.25">
      <c r="A43" s="126" t="str">
        <f t="shared" si="3"/>
        <v>BAHIA DE CADIZ</v>
      </c>
      <c r="B43" s="127">
        <f t="shared" si="4"/>
        <v>97</v>
      </c>
      <c r="C43" s="127">
        <f t="shared" si="5"/>
        <v>118</v>
      </c>
      <c r="D43" s="127">
        <f t="shared" si="6"/>
        <v>6</v>
      </c>
      <c r="E43" s="126" t="str">
        <f t="shared" si="2"/>
        <v>BAHIA DE CADIZ</v>
      </c>
      <c r="F43" s="126">
        <f t="shared" si="7"/>
        <v>97</v>
      </c>
      <c r="G43" s="126">
        <f t="shared" si="8"/>
        <v>118</v>
      </c>
    </row>
    <row r="44" spans="1:9" x14ac:dyDescent="0.25">
      <c r="A44" s="126" t="str">
        <f t="shared" si="3"/>
        <v>BALEARES</v>
      </c>
      <c r="B44" s="127">
        <f t="shared" si="4"/>
        <v>298</v>
      </c>
      <c r="C44" s="127">
        <f t="shared" si="5"/>
        <v>239</v>
      </c>
      <c r="D44" s="127">
        <f t="shared" si="6"/>
        <v>2</v>
      </c>
      <c r="E44" s="126" t="str">
        <f t="shared" si="2"/>
        <v>MALAGA</v>
      </c>
      <c r="F44" s="126">
        <f t="shared" si="7"/>
        <v>93</v>
      </c>
      <c r="G44" s="126">
        <f t="shared" si="8"/>
        <v>106</v>
      </c>
    </row>
    <row r="45" spans="1:9" x14ac:dyDescent="0.25">
      <c r="A45" s="126" t="str">
        <f t="shared" si="3"/>
        <v>BARCELONA</v>
      </c>
      <c r="B45" s="127">
        <f t="shared" si="4"/>
        <v>319</v>
      </c>
      <c r="C45" s="127">
        <f t="shared" si="5"/>
        <v>272</v>
      </c>
      <c r="D45" s="127">
        <f t="shared" si="6"/>
        <v>1</v>
      </c>
      <c r="E45" s="126" t="str">
        <f t="shared" si="2"/>
        <v>VIGO</v>
      </c>
      <c r="F45" s="126">
        <f t="shared" si="7"/>
        <v>36</v>
      </c>
      <c r="G45" s="126">
        <f t="shared" si="8"/>
        <v>42</v>
      </c>
    </row>
    <row r="46" spans="1:9" x14ac:dyDescent="0.25">
      <c r="A46" s="126" t="str">
        <f t="shared" si="3"/>
        <v>BILBAO</v>
      </c>
      <c r="B46" s="127">
        <f t="shared" si="4"/>
        <v>8</v>
      </c>
      <c r="C46" s="127">
        <f t="shared" si="5"/>
        <v>10</v>
      </c>
      <c r="D46" s="127">
        <f t="shared" si="6"/>
        <v>15</v>
      </c>
      <c r="E46" s="126" t="str">
        <f t="shared" si="2"/>
        <v>SEVILLA</v>
      </c>
      <c r="F46" s="126">
        <f t="shared" si="7"/>
        <v>33</v>
      </c>
      <c r="G46" s="126">
        <f t="shared" si="8"/>
        <v>27</v>
      </c>
    </row>
    <row r="47" spans="1:9" x14ac:dyDescent="0.25">
      <c r="A47" s="126" t="str">
        <f t="shared" si="3"/>
        <v>CARTAGENA</v>
      </c>
      <c r="B47" s="127">
        <f t="shared" si="4"/>
        <v>20</v>
      </c>
      <c r="C47" s="127">
        <f t="shared" si="5"/>
        <v>19</v>
      </c>
      <c r="D47" s="127">
        <f t="shared" si="6"/>
        <v>11</v>
      </c>
      <c r="E47" s="126" t="str">
        <f t="shared" si="2"/>
        <v>A CORUÑA</v>
      </c>
      <c r="F47" s="126">
        <f t="shared" si="7"/>
        <v>25</v>
      </c>
      <c r="G47" s="126">
        <f t="shared" si="8"/>
        <v>28</v>
      </c>
    </row>
    <row r="48" spans="1:9" x14ac:dyDescent="0.25">
      <c r="A48" s="126" t="str">
        <f t="shared" si="3"/>
        <v>CASTELLON</v>
      </c>
      <c r="B48" s="127">
        <f t="shared" si="4"/>
        <v>0</v>
      </c>
      <c r="C48" s="127">
        <f t="shared" si="5"/>
        <v>0</v>
      </c>
      <c r="D48" s="127">
        <f t="shared" si="6"/>
        <v>28</v>
      </c>
      <c r="E48" s="126" t="str">
        <f t="shared" si="2"/>
        <v>CARTAGENA</v>
      </c>
      <c r="F48" s="126">
        <f t="shared" si="7"/>
        <v>20</v>
      </c>
      <c r="G48" s="126">
        <f t="shared" si="8"/>
        <v>19</v>
      </c>
    </row>
    <row r="49" spans="1:7" x14ac:dyDescent="0.25">
      <c r="A49" s="126" t="str">
        <f t="shared" si="3"/>
        <v>CEUTA</v>
      </c>
      <c r="B49" s="127">
        <f t="shared" si="4"/>
        <v>6</v>
      </c>
      <c r="C49" s="127">
        <f t="shared" si="5"/>
        <v>4</v>
      </c>
      <c r="D49" s="127">
        <f t="shared" si="6"/>
        <v>17</v>
      </c>
      <c r="E49" s="126" t="str">
        <f t="shared" si="2"/>
        <v>ALICANTE</v>
      </c>
      <c r="F49" s="126">
        <f t="shared" si="7"/>
        <v>19</v>
      </c>
      <c r="G49" s="126">
        <f t="shared" si="8"/>
        <v>27</v>
      </c>
    </row>
    <row r="50" spans="1:7" x14ac:dyDescent="0.25">
      <c r="A50" s="126" t="str">
        <f t="shared" si="3"/>
        <v>FERROL-SAN CIBRAO</v>
      </c>
      <c r="B50" s="127">
        <f t="shared" si="4"/>
        <v>2</v>
      </c>
      <c r="C50" s="127">
        <f t="shared" si="5"/>
        <v>3</v>
      </c>
      <c r="D50" s="127">
        <f t="shared" si="6"/>
        <v>20</v>
      </c>
      <c r="E50" s="126" t="str">
        <f t="shared" si="2"/>
        <v>ALMERIA</v>
      </c>
      <c r="F50" s="126">
        <f t="shared" si="7"/>
        <v>18</v>
      </c>
      <c r="G50" s="126">
        <f t="shared" si="8"/>
        <v>17</v>
      </c>
    </row>
    <row r="51" spans="1:7" x14ac:dyDescent="0.25">
      <c r="A51" s="126" t="str">
        <f t="shared" si="3"/>
        <v>GIJON</v>
      </c>
      <c r="B51" s="127">
        <f t="shared" si="4"/>
        <v>1</v>
      </c>
      <c r="C51" s="127">
        <f t="shared" si="5"/>
        <v>2</v>
      </c>
      <c r="D51" s="127">
        <f t="shared" si="6"/>
        <v>23</v>
      </c>
      <c r="E51" s="126" t="str">
        <f t="shared" si="2"/>
        <v>MOTRIL</v>
      </c>
      <c r="F51" s="126">
        <f t="shared" si="7"/>
        <v>13</v>
      </c>
      <c r="G51" s="126">
        <f t="shared" si="8"/>
        <v>12</v>
      </c>
    </row>
    <row r="52" spans="1:7" x14ac:dyDescent="0.25">
      <c r="A52" s="126" t="str">
        <f t="shared" si="3"/>
        <v>HUELVA</v>
      </c>
      <c r="B52" s="127">
        <f t="shared" si="4"/>
        <v>0</v>
      </c>
      <c r="C52" s="127">
        <f t="shared" si="5"/>
        <v>0</v>
      </c>
      <c r="D52" s="127">
        <f t="shared" si="6"/>
        <v>28</v>
      </c>
      <c r="E52" s="126" t="str">
        <f t="shared" si="2"/>
        <v>BILBAO</v>
      </c>
      <c r="F52" s="126">
        <f t="shared" si="7"/>
        <v>8</v>
      </c>
      <c r="G52" s="126">
        <f t="shared" si="8"/>
        <v>10</v>
      </c>
    </row>
    <row r="53" spans="1:7" x14ac:dyDescent="0.25">
      <c r="A53" s="126" t="str">
        <f t="shared" si="3"/>
        <v>LAS PALMAS</v>
      </c>
      <c r="B53" s="127">
        <f t="shared" si="4"/>
        <v>235</v>
      </c>
      <c r="C53" s="127">
        <f t="shared" si="5"/>
        <v>189</v>
      </c>
      <c r="D53" s="127">
        <f t="shared" si="6"/>
        <v>3</v>
      </c>
      <c r="E53" s="126" t="str">
        <f t="shared" si="2"/>
        <v>SANTANDER</v>
      </c>
      <c r="F53" s="126">
        <f t="shared" si="7"/>
        <v>7</v>
      </c>
      <c r="G53" s="126">
        <f t="shared" si="8"/>
        <v>5</v>
      </c>
    </row>
    <row r="54" spans="1:7" x14ac:dyDescent="0.25">
      <c r="A54" s="126" t="str">
        <f t="shared" si="3"/>
        <v>MALAGA</v>
      </c>
      <c r="B54" s="127">
        <f t="shared" si="4"/>
        <v>93</v>
      </c>
      <c r="C54" s="127">
        <f t="shared" si="5"/>
        <v>106</v>
      </c>
      <c r="D54" s="127">
        <f t="shared" si="6"/>
        <v>7</v>
      </c>
      <c r="E54" s="126" t="str">
        <f t="shared" si="2"/>
        <v>CEUTA</v>
      </c>
      <c r="F54" s="126">
        <f t="shared" si="7"/>
        <v>6</v>
      </c>
      <c r="G54" s="126">
        <f t="shared" si="8"/>
        <v>4</v>
      </c>
    </row>
    <row r="55" spans="1:7" x14ac:dyDescent="0.25">
      <c r="A55" s="126" t="str">
        <f t="shared" si="3"/>
        <v>MARIN Y RIA DE PONTEVEDRA</v>
      </c>
      <c r="B55" s="127">
        <f t="shared" si="4"/>
        <v>0</v>
      </c>
      <c r="C55" s="127">
        <f t="shared" si="5"/>
        <v>0</v>
      </c>
      <c r="D55" s="127">
        <f t="shared" si="6"/>
        <v>28</v>
      </c>
      <c r="E55" s="126" t="str">
        <f t="shared" si="2"/>
        <v>VILAGARCIA</v>
      </c>
      <c r="F55" s="126">
        <f t="shared" ref="F55:F65" si="9">LOOKUP(E55,$A$38:$A$65,$B$38:$B$65)</f>
        <v>5</v>
      </c>
      <c r="G55" s="126">
        <f t="shared" si="8"/>
        <v>9</v>
      </c>
    </row>
    <row r="56" spans="1:7" x14ac:dyDescent="0.25">
      <c r="A56" s="126" t="str">
        <f t="shared" si="3"/>
        <v>MELILLA</v>
      </c>
      <c r="B56" s="127">
        <f t="shared" si="4"/>
        <v>1</v>
      </c>
      <c r="C56" s="127">
        <f t="shared" si="5"/>
        <v>1</v>
      </c>
      <c r="D56" s="127">
        <f t="shared" si="6"/>
        <v>23</v>
      </c>
      <c r="E56" s="126" t="str">
        <f t="shared" si="2"/>
        <v>TARRAGONA</v>
      </c>
      <c r="F56" s="126">
        <f t="shared" si="9"/>
        <v>4</v>
      </c>
      <c r="G56" s="126">
        <f t="shared" si="8"/>
        <v>2</v>
      </c>
    </row>
    <row r="57" spans="1:7" x14ac:dyDescent="0.25">
      <c r="A57" s="126" t="str">
        <f t="shared" si="3"/>
        <v>MOTRIL</v>
      </c>
      <c r="B57" s="127">
        <f t="shared" si="4"/>
        <v>13</v>
      </c>
      <c r="C57" s="127">
        <f t="shared" si="5"/>
        <v>12</v>
      </c>
      <c r="D57" s="127">
        <f t="shared" si="6"/>
        <v>14</v>
      </c>
      <c r="E57" s="126" t="str">
        <f t="shared" si="2"/>
        <v>FERROL-SAN CIBRAO</v>
      </c>
      <c r="F57" s="126">
        <f t="shared" si="9"/>
        <v>2</v>
      </c>
      <c r="G57" s="126">
        <f t="shared" si="8"/>
        <v>3</v>
      </c>
    </row>
    <row r="58" spans="1:7" x14ac:dyDescent="0.25">
      <c r="A58" s="126" t="str">
        <f t="shared" si="3"/>
        <v>PASAIA</v>
      </c>
      <c r="B58" s="127">
        <f t="shared" si="4"/>
        <v>0</v>
      </c>
      <c r="C58" s="127">
        <f t="shared" si="5"/>
        <v>0</v>
      </c>
      <c r="D58" s="127">
        <f t="shared" si="6"/>
        <v>28</v>
      </c>
      <c r="E58" s="126" t="e">
        <f t="shared" si="2"/>
        <v>#N/A</v>
      </c>
      <c r="F58" s="126" t="e">
        <f t="shared" si="9"/>
        <v>#N/A</v>
      </c>
      <c r="G58" s="126" t="e">
        <f t="shared" si="8"/>
        <v>#N/A</v>
      </c>
    </row>
    <row r="59" spans="1:7" x14ac:dyDescent="0.25">
      <c r="A59" s="126" t="str">
        <f t="shared" si="3"/>
        <v>SANTA CRUZ DE TENERIFE</v>
      </c>
      <c r="B59" s="127">
        <f t="shared" si="4"/>
        <v>170</v>
      </c>
      <c r="C59" s="127">
        <f t="shared" si="5"/>
        <v>169</v>
      </c>
      <c r="D59" s="127">
        <f t="shared" si="6"/>
        <v>4</v>
      </c>
      <c r="E59" s="126" t="e">
        <f t="shared" si="2"/>
        <v>#N/A</v>
      </c>
      <c r="F59" s="126" t="e">
        <f t="shared" si="9"/>
        <v>#N/A</v>
      </c>
      <c r="G59" s="126" t="e">
        <f t="shared" si="8"/>
        <v>#N/A</v>
      </c>
    </row>
    <row r="60" spans="1:7" x14ac:dyDescent="0.25">
      <c r="A60" s="126" t="str">
        <f t="shared" si="3"/>
        <v>SANTANDER</v>
      </c>
      <c r="B60" s="127">
        <f t="shared" si="4"/>
        <v>7</v>
      </c>
      <c r="C60" s="127">
        <f t="shared" si="5"/>
        <v>5</v>
      </c>
      <c r="D60" s="127">
        <f t="shared" si="6"/>
        <v>16</v>
      </c>
      <c r="E60" s="126" t="str">
        <f t="shared" si="2"/>
        <v>BAHIA DE ALGECIRAS</v>
      </c>
      <c r="F60" s="126">
        <f t="shared" si="9"/>
        <v>1</v>
      </c>
      <c r="G60" s="126">
        <f t="shared" si="8"/>
        <v>3</v>
      </c>
    </row>
    <row r="61" spans="1:7" x14ac:dyDescent="0.25">
      <c r="A61" s="126" t="str">
        <f t="shared" si="3"/>
        <v>SEVILLA</v>
      </c>
      <c r="B61" s="127">
        <f t="shared" si="4"/>
        <v>33</v>
      </c>
      <c r="C61" s="127">
        <f t="shared" si="5"/>
        <v>27</v>
      </c>
      <c r="D61" s="127">
        <f t="shared" si="6"/>
        <v>9</v>
      </c>
      <c r="E61" s="126" t="e">
        <f t="shared" si="2"/>
        <v>#N/A</v>
      </c>
      <c r="F61" s="126" t="e">
        <f t="shared" si="9"/>
        <v>#N/A</v>
      </c>
      <c r="G61" s="126" t="e">
        <f t="shared" si="8"/>
        <v>#N/A</v>
      </c>
    </row>
    <row r="62" spans="1:7" x14ac:dyDescent="0.25">
      <c r="A62" s="126" t="str">
        <f t="shared" si="3"/>
        <v>TARRAGONA</v>
      </c>
      <c r="B62" s="127">
        <f t="shared" si="4"/>
        <v>4</v>
      </c>
      <c r="C62" s="127">
        <f t="shared" si="5"/>
        <v>2</v>
      </c>
      <c r="D62" s="127">
        <f t="shared" si="6"/>
        <v>19</v>
      </c>
      <c r="E62" s="126" t="e">
        <f t="shared" si="2"/>
        <v>#N/A</v>
      </c>
      <c r="F62" s="126" t="e">
        <f t="shared" si="9"/>
        <v>#N/A</v>
      </c>
      <c r="G62" s="126" t="e">
        <f t="shared" si="8"/>
        <v>#N/A</v>
      </c>
    </row>
    <row r="63" spans="1:7" x14ac:dyDescent="0.25">
      <c r="A63" s="126" t="str">
        <f t="shared" si="3"/>
        <v>VALENCIA</v>
      </c>
      <c r="B63" s="127">
        <f t="shared" si="4"/>
        <v>97</v>
      </c>
      <c r="C63" s="127">
        <f t="shared" si="5"/>
        <v>43</v>
      </c>
      <c r="D63" s="127">
        <f t="shared" si="6"/>
        <v>6</v>
      </c>
      <c r="E63" s="126" t="e">
        <f t="shared" si="2"/>
        <v>#N/A</v>
      </c>
      <c r="F63" s="126" t="e">
        <f t="shared" si="9"/>
        <v>#N/A</v>
      </c>
      <c r="G63" s="126" t="e">
        <f t="shared" si="8"/>
        <v>#N/A</v>
      </c>
    </row>
    <row r="64" spans="1:7" x14ac:dyDescent="0.25">
      <c r="A64" s="126" t="str">
        <f t="shared" si="3"/>
        <v>VIGO</v>
      </c>
      <c r="B64" s="127">
        <f t="shared" si="4"/>
        <v>36</v>
      </c>
      <c r="C64" s="127">
        <f t="shared" si="5"/>
        <v>42</v>
      </c>
      <c r="D64" s="127">
        <f t="shared" si="6"/>
        <v>8</v>
      </c>
      <c r="E64" s="126" t="e">
        <f t="shared" si="2"/>
        <v>#N/A</v>
      </c>
      <c r="F64" s="126" t="e">
        <f t="shared" si="9"/>
        <v>#N/A</v>
      </c>
      <c r="G64" s="126" t="e">
        <f t="shared" si="8"/>
        <v>#N/A</v>
      </c>
    </row>
    <row r="65" spans="1:7" x14ac:dyDescent="0.25">
      <c r="A65" s="126" t="str">
        <f t="shared" si="3"/>
        <v>VILAGARCIA</v>
      </c>
      <c r="B65" s="127">
        <f t="shared" si="4"/>
        <v>5</v>
      </c>
      <c r="C65" s="127">
        <f t="shared" si="5"/>
        <v>9</v>
      </c>
      <c r="D65" s="127">
        <f t="shared" si="6"/>
        <v>18</v>
      </c>
      <c r="E65" s="126" t="str">
        <f t="shared" si="2"/>
        <v>AVILES</v>
      </c>
      <c r="F65" s="126">
        <f t="shared" si="9"/>
        <v>0</v>
      </c>
      <c r="G65" s="126">
        <f t="shared" si="8"/>
        <v>0</v>
      </c>
    </row>
    <row r="67" spans="1:7" x14ac:dyDescent="0.25">
      <c r="A67" s="128"/>
      <c r="B67" s="129"/>
      <c r="C67" s="129"/>
      <c r="D67" s="129"/>
      <c r="E67" s="129"/>
      <c r="F67" s="1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75952779-C82C-41CE-97CF-B055E734FC67}"/>
</file>

<file path=customXml/itemProps2.xml><?xml version="1.0" encoding="utf-8"?>
<ds:datastoreItem xmlns:ds="http://schemas.openxmlformats.org/officeDocument/2006/customXml" ds:itemID="{65E1B822-C30E-4555-953C-9A45B3BE7BFD}"/>
</file>

<file path=customXml/itemProps3.xml><?xml version="1.0" encoding="utf-8"?>
<ds:datastoreItem xmlns:ds="http://schemas.openxmlformats.org/officeDocument/2006/customXml" ds:itemID="{AAD03864-5925-4650-95A8-7F91D4CCC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