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 firstSheet="17" activeTab="19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<sst xmlns="http://schemas.openxmlformats.org/spreadsheetml/2006/main" count="653" uniqueCount="93">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</sst>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1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31" fillId="0" borderId="0" xfId="0" applyFont="1"/>
    <xf numFmtId="0" fontId="31" fillId="0" borderId="0" xfId="0" applyFont="1" applyAlignment="1"/>
    <xf numFmtId="0" fontId="34" fillId="0" borderId="0" xfId="0" applyFont="1"/>
    <xf numFmtId="14" fontId="35" fillId="0" borderId="0" xfId="0" applyNumberFormat="1" applyFont="1" applyAlignment="1">
      <alignment horizontal="right"/>
    </xf>
    <xf numFmtId="0" fontId="32" fillId="6" borderId="9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left"/>
    </xf>
    <xf numFmtId="3" fontId="37" fillId="2" borderId="9" xfId="0" applyNumberFormat="1" applyFont="1" applyFill="1" applyBorder="1" applyAlignment="1">
      <alignment horizontal="right"/>
    </xf>
    <xf numFmtId="4" fontId="37" fillId="2" borderId="9" xfId="0" applyNumberFormat="1" applyFont="1" applyFill="1" applyBorder="1" applyAlignment="1">
      <alignment horizontal="right"/>
    </xf>
    <xf numFmtId="4" fontId="34" fillId="0" borderId="0" xfId="0" applyNumberFormat="1" applyFont="1"/>
    <xf numFmtId="0" fontId="36" fillId="5" borderId="9" xfId="0" applyFont="1" applyFill="1" applyBorder="1" applyAlignment="1">
      <alignment horizontal="left"/>
    </xf>
    <xf numFmtId="3" fontId="37" fillId="5" borderId="9" xfId="0" applyNumberFormat="1" applyFont="1" applyFill="1" applyBorder="1" applyAlignment="1">
      <alignment horizontal="right"/>
    </xf>
    <xf numFmtId="4" fontId="37" fillId="5" borderId="9" xfId="0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horizontal="right"/>
    </xf>
    <xf numFmtId="4" fontId="38" fillId="5" borderId="9" xfId="0" applyNumberFormat="1" applyFont="1" applyFill="1" applyBorder="1" applyAlignment="1">
      <alignment horizontal="right"/>
    </xf>
    <xf numFmtId="0" fontId="35" fillId="6" borderId="9" xfId="0" applyFont="1" applyFill="1" applyBorder="1" applyAlignment="1">
      <alignment horizontal="left"/>
    </xf>
    <xf numFmtId="3" fontId="35" fillId="6" borderId="9" xfId="0" applyNumberFormat="1" applyFont="1" applyFill="1" applyBorder="1" applyAlignment="1">
      <alignment horizontal="right"/>
    </xf>
    <xf numFmtId="4" fontId="35" fillId="6" borderId="9" xfId="0" applyNumberFormat="1" applyFont="1" applyFill="1" applyBorder="1" applyAlignment="1">
      <alignment horizontal="right"/>
    </xf>
    <xf numFmtId="0" fontId="39" fillId="0" borderId="0" xfId="0" applyFont="1"/>
    <xf numFmtId="3" fontId="39" fillId="0" borderId="0" xfId="0" applyNumberFormat="1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3" fillId="6" borderId="9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2" fillId="6" borderId="9" xfId="0" applyFont="1" applyFill="1" applyBorder="1" applyAlignment="1">
      <alignment horizontal="left" vertical="center"/>
    </xf>
    <xf numFmtId="0" fontId="34" fillId="0" borderId="9" xfId="0" applyFont="1" applyBorder="1" applyAlignment="1"/>
    <xf numFmtId="0" fontId="40" fillId="0" borderId="0" xfId="0" applyFont="1"/>
    <xf numFmtId="0" fontId="40" fillId="0" borderId="0" xfId="0" applyFont="1" applyAlignment="1"/>
    <xf numFmtId="0" fontId="41" fillId="6" borderId="9" xfId="0" applyFont="1" applyFill="1" applyBorder="1" applyAlignment="1">
      <alignment horizontal="left" vertical="center"/>
    </xf>
    <xf numFmtId="0" fontId="42" fillId="6" borderId="9" xfId="0" applyFont="1" applyFill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3" fillId="0" borderId="0" xfId="0" applyFont="1"/>
    <xf numFmtId="14" fontId="44" fillId="0" borderId="0" xfId="0" applyNumberFormat="1" applyFont="1" applyAlignment="1">
      <alignment horizontal="right"/>
    </xf>
    <xf numFmtId="0" fontId="43" fillId="0" borderId="9" xfId="0" applyFont="1" applyBorder="1" applyAlignment="1"/>
    <xf numFmtId="0" fontId="41" fillId="6" borderId="9" xfId="0" applyFont="1" applyFill="1" applyBorder="1" applyAlignment="1">
      <alignment horizontal="center"/>
    </xf>
    <xf numFmtId="0" fontId="45" fillId="2" borderId="9" xfId="0" applyFont="1" applyFill="1" applyBorder="1" applyAlignment="1">
      <alignment horizontal="left"/>
    </xf>
    <xf numFmtId="3" fontId="46" fillId="2" borderId="9" xfId="0" applyNumberFormat="1" applyFont="1" applyFill="1" applyBorder="1" applyAlignment="1">
      <alignment horizontal="right" vertical="center"/>
    </xf>
    <xf numFmtId="4" fontId="46" fillId="2" borderId="9" xfId="0" applyNumberFormat="1" applyFont="1" applyFill="1" applyBorder="1" applyAlignment="1">
      <alignment horizontal="right"/>
    </xf>
    <xf numFmtId="4" fontId="43" fillId="0" borderId="0" xfId="0" applyNumberFormat="1" applyFont="1"/>
    <xf numFmtId="0" fontId="45" fillId="5" borderId="9" xfId="0" applyFont="1" applyFill="1" applyBorder="1" applyAlignment="1">
      <alignment horizontal="left"/>
    </xf>
    <xf numFmtId="3" fontId="46" fillId="5" borderId="9" xfId="0" applyNumberFormat="1" applyFont="1" applyFill="1" applyBorder="1" applyAlignment="1">
      <alignment horizontal="right" vertical="center"/>
    </xf>
    <xf numFmtId="4" fontId="46" fillId="5" borderId="9" xfId="0" applyNumberFormat="1" applyFont="1" applyFill="1" applyBorder="1" applyAlignment="1">
      <alignment horizontal="right"/>
    </xf>
    <xf numFmtId="4" fontId="47" fillId="5" borderId="9" xfId="0" applyNumberFormat="1" applyFont="1" applyFill="1" applyBorder="1" applyAlignment="1">
      <alignment horizontal="right"/>
    </xf>
    <xf numFmtId="4" fontId="47" fillId="2" borderId="9" xfId="0" applyNumberFormat="1" applyFont="1" applyFill="1" applyBorder="1" applyAlignment="1">
      <alignment horizontal="right"/>
    </xf>
    <xf numFmtId="0" fontId="44" fillId="6" borderId="9" xfId="0" applyFont="1" applyFill="1" applyBorder="1" applyAlignment="1">
      <alignment horizontal="left"/>
    </xf>
    <xf numFmtId="3" fontId="44" fillId="6" borderId="9" xfId="0" applyNumberFormat="1" applyFont="1" applyFill="1" applyBorder="1" applyAlignment="1">
      <alignment horizontal="right"/>
    </xf>
    <xf numFmtId="4" fontId="44" fillId="6" borderId="9" xfId="0" applyNumberFormat="1" applyFont="1" applyFill="1" applyBorder="1" applyAlignment="1">
      <alignment horizontal="right"/>
    </xf>
    <xf numFmtId="0" fontId="48" fillId="0" borderId="0" xfId="0" applyFont="1"/>
    <xf numFmtId="3" fontId="48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42798607</c:v>
                </c:pt>
                <c:pt idx="1">
                  <c:v>30731300</c:v>
                </c:pt>
                <c:pt idx="2">
                  <c:v>29805434</c:v>
                </c:pt>
                <c:pt idx="3">
                  <c:v>22657874</c:v>
                </c:pt>
                <c:pt idx="4">
                  <c:v>20828055</c:v>
                </c:pt>
                <c:pt idx="5">
                  <c:v>15028209</c:v>
                </c:pt>
                <c:pt idx="6">
                  <c:v>13194384</c:v>
                </c:pt>
                <c:pt idx="7">
                  <c:v>11727649</c:v>
                </c:pt>
                <c:pt idx="8">
                  <c:v>11448665</c:v>
                </c:pt>
                <c:pt idx="9">
                  <c:v>11226765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40849840</c:v>
                </c:pt>
                <c:pt idx="1">
                  <c:v>27308672</c:v>
                </c:pt>
                <c:pt idx="2">
                  <c:v>27582073</c:v>
                </c:pt>
                <c:pt idx="3">
                  <c:v>21629595</c:v>
                </c:pt>
                <c:pt idx="4">
                  <c:v>18044808</c:v>
                </c:pt>
                <c:pt idx="5">
                  <c:v>14353117</c:v>
                </c:pt>
                <c:pt idx="6">
                  <c:v>15268914</c:v>
                </c:pt>
                <c:pt idx="7">
                  <c:v>11849828</c:v>
                </c:pt>
                <c:pt idx="8">
                  <c:v>11598256</c:v>
                </c:pt>
                <c:pt idx="9">
                  <c:v>11607574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39592700</c:v>
                </c:pt>
                <c:pt idx="1">
                  <c:v>30535983</c:v>
                </c:pt>
                <c:pt idx="2">
                  <c:v>29057917</c:v>
                </c:pt>
                <c:pt idx="3">
                  <c:v>21866756</c:v>
                </c:pt>
                <c:pt idx="4">
                  <c:v>20720613</c:v>
                </c:pt>
                <c:pt idx="5">
                  <c:v>13848768</c:v>
                </c:pt>
                <c:pt idx="6">
                  <c:v>13140729</c:v>
                </c:pt>
                <c:pt idx="7">
                  <c:v>11572144</c:v>
                </c:pt>
                <c:pt idx="8">
                  <c:v>11388426</c:v>
                </c:pt>
                <c:pt idx="9">
                  <c:v>10635738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37678285</c:v>
                </c:pt>
                <c:pt idx="1">
                  <c:v>27160419</c:v>
                </c:pt>
                <c:pt idx="2">
                  <c:v>26901274</c:v>
                </c:pt>
                <c:pt idx="3">
                  <c:v>21017548</c:v>
                </c:pt>
                <c:pt idx="4">
                  <c:v>17935620</c:v>
                </c:pt>
                <c:pt idx="5">
                  <c:v>13175433</c:v>
                </c:pt>
                <c:pt idx="6">
                  <c:v>15195807</c:v>
                </c:pt>
                <c:pt idx="7">
                  <c:v>11711119</c:v>
                </c:pt>
                <c:pt idx="8">
                  <c:v>11537886</c:v>
                </c:pt>
                <c:pt idx="9">
                  <c:v>11015919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13223792</c:v>
                </c:pt>
                <c:pt idx="1">
                  <c:v>12238708</c:v>
                </c:pt>
                <c:pt idx="2">
                  <c:v>11076105</c:v>
                </c:pt>
                <c:pt idx="3">
                  <c:v>9747901</c:v>
                </c:pt>
                <c:pt idx="4">
                  <c:v>7424205</c:v>
                </c:pt>
                <c:pt idx="5">
                  <c:v>6163040</c:v>
                </c:pt>
                <c:pt idx="6">
                  <c:v>5328586</c:v>
                </c:pt>
                <c:pt idx="7">
                  <c:v>5001367</c:v>
                </c:pt>
                <c:pt idx="8">
                  <c:v>4188388</c:v>
                </c:pt>
                <c:pt idx="9">
                  <c:v>3129495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12835732</c:v>
                </c:pt>
                <c:pt idx="1">
                  <c:v>10974513</c:v>
                </c:pt>
                <c:pt idx="2">
                  <c:v>11843960</c:v>
                </c:pt>
                <c:pt idx="3">
                  <c:v>11541615</c:v>
                </c:pt>
                <c:pt idx="4">
                  <c:v>7262778</c:v>
                </c:pt>
                <c:pt idx="5">
                  <c:v>6159898</c:v>
                </c:pt>
                <c:pt idx="6">
                  <c:v>5673571</c:v>
                </c:pt>
                <c:pt idx="7">
                  <c:v>5047729</c:v>
                </c:pt>
                <c:pt idx="8">
                  <c:v>5034795</c:v>
                </c:pt>
                <c:pt idx="9">
                  <c:v>2212879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10276686</c:v>
                </c:pt>
                <c:pt idx="1">
                  <c:v>7513620</c:v>
                </c:pt>
                <c:pt idx="2">
                  <c:v>4964930</c:v>
                </c:pt>
                <c:pt idx="3">
                  <c:v>3897947</c:v>
                </c:pt>
                <c:pt idx="4">
                  <c:v>3578565</c:v>
                </c:pt>
                <c:pt idx="5">
                  <c:v>3405550</c:v>
                </c:pt>
                <c:pt idx="6">
                  <c:v>3118221</c:v>
                </c:pt>
                <c:pt idx="7">
                  <c:v>2792628</c:v>
                </c:pt>
                <c:pt idx="8">
                  <c:v>2786753</c:v>
                </c:pt>
                <c:pt idx="9">
                  <c:v>2415680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10579298</c:v>
                </c:pt>
                <c:pt idx="1">
                  <c:v>6148348</c:v>
                </c:pt>
                <c:pt idx="2">
                  <c:v>4959080</c:v>
                </c:pt>
                <c:pt idx="3">
                  <c:v>4041050</c:v>
                </c:pt>
                <c:pt idx="4">
                  <c:v>3988838</c:v>
                </c:pt>
                <c:pt idx="5">
                  <c:v>3625717</c:v>
                </c:pt>
                <c:pt idx="6">
                  <c:v>3002254</c:v>
                </c:pt>
                <c:pt idx="7">
                  <c:v>3072218</c:v>
                </c:pt>
                <c:pt idx="8">
                  <c:v>1602256</c:v>
                </c:pt>
                <c:pt idx="9">
                  <c:v>2440010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26900067</c:v>
                </c:pt>
                <c:pt idx="1">
                  <c:v>23508541</c:v>
                </c:pt>
                <c:pt idx="2">
                  <c:v>20654077</c:v>
                </c:pt>
                <c:pt idx="3">
                  <c:v>10022014</c:v>
                </c:pt>
                <c:pt idx="4">
                  <c:v>6077039</c:v>
                </c:pt>
                <c:pt idx="5">
                  <c:v>5524743</c:v>
                </c:pt>
                <c:pt idx="6">
                  <c:v>4407942</c:v>
                </c:pt>
                <c:pt idx="7">
                  <c:v>2707558</c:v>
                </c:pt>
                <c:pt idx="8">
                  <c:v>2591059</c:v>
                </c:pt>
                <c:pt idx="9">
                  <c:v>1486384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24271817</c:v>
                </c:pt>
                <c:pt idx="1">
                  <c:v>20906490</c:v>
                </c:pt>
                <c:pt idx="2">
                  <c:v>18352206</c:v>
                </c:pt>
                <c:pt idx="3">
                  <c:v>9570082</c:v>
                </c:pt>
                <c:pt idx="4">
                  <c:v>5940168</c:v>
                </c:pt>
                <c:pt idx="5">
                  <c:v>5179562</c:v>
                </c:pt>
                <c:pt idx="6">
                  <c:v>4236820</c:v>
                </c:pt>
                <c:pt idx="7">
                  <c:v>1902112</c:v>
                </c:pt>
                <c:pt idx="8">
                  <c:v>2239880</c:v>
                </c:pt>
                <c:pt idx="9">
                  <c:v>1783831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45079</c:v>
                </c:pt>
                <c:pt idx="1">
                  <c:v>19389</c:v>
                </c:pt>
                <c:pt idx="2">
                  <c:v>11889</c:v>
                </c:pt>
                <c:pt idx="3">
                  <c:v>6665</c:v>
                </c:pt>
                <c:pt idx="4">
                  <c:v>6342</c:v>
                </c:pt>
                <c:pt idx="5">
                  <c:v>6113</c:v>
                </c:pt>
                <c:pt idx="6">
                  <c:v>4248</c:v>
                </c:pt>
                <c:pt idx="7">
                  <c:v>3709</c:v>
                </c:pt>
                <c:pt idx="8">
                  <c:v>2924</c:v>
                </c:pt>
                <c:pt idx="9">
                  <c:v>2812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48245</c:v>
                </c:pt>
                <c:pt idx="1">
                  <c:v>19066</c:v>
                </c:pt>
                <c:pt idx="2">
                  <c:v>13214</c:v>
                </c:pt>
                <c:pt idx="3">
                  <c:v>10266</c:v>
                </c:pt>
                <c:pt idx="4">
                  <c:v>7386</c:v>
                </c:pt>
                <c:pt idx="5">
                  <c:v>5427</c:v>
                </c:pt>
                <c:pt idx="6">
                  <c:v>10688</c:v>
                </c:pt>
                <c:pt idx="7">
                  <c:v>4977</c:v>
                </c:pt>
                <c:pt idx="8">
                  <c:v>1603</c:v>
                </c:pt>
                <c:pt idx="9">
                  <c:v>4451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1853926</c:v>
                </c:pt>
                <c:pt idx="1">
                  <c:v>1177133</c:v>
                </c:pt>
                <c:pt idx="2">
                  <c:v>745284</c:v>
                </c:pt>
                <c:pt idx="3">
                  <c:v>570924</c:v>
                </c:pt>
                <c:pt idx="4">
                  <c:v>327679</c:v>
                </c:pt>
                <c:pt idx="5">
                  <c:v>220150</c:v>
                </c:pt>
                <c:pt idx="6">
                  <c:v>194529</c:v>
                </c:pt>
                <c:pt idx="7">
                  <c:v>142213</c:v>
                </c:pt>
                <c:pt idx="8">
                  <c:v>112969</c:v>
                </c:pt>
                <c:pt idx="9">
                  <c:v>105089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1825502</c:v>
                </c:pt>
                <c:pt idx="1">
                  <c:v>1174891</c:v>
                </c:pt>
                <c:pt idx="2">
                  <c:v>678448</c:v>
                </c:pt>
                <c:pt idx="3">
                  <c:v>547793</c:v>
                </c:pt>
                <c:pt idx="4">
                  <c:v>296233</c:v>
                </c:pt>
                <c:pt idx="5">
                  <c:v>251059</c:v>
                </c:pt>
                <c:pt idx="6">
                  <c:v>147226</c:v>
                </c:pt>
                <c:pt idx="7">
                  <c:v>128021</c:v>
                </c:pt>
                <c:pt idx="8">
                  <c:v>113887</c:v>
                </c:pt>
                <c:pt idx="9">
                  <c:v>107072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22845627</c:v>
                </c:pt>
                <c:pt idx="1">
                  <c:v>8083545</c:v>
                </c:pt>
                <c:pt idx="2">
                  <c:v>7017900</c:v>
                </c:pt>
                <c:pt idx="3">
                  <c:v>5808736</c:v>
                </c:pt>
                <c:pt idx="4">
                  <c:v>2164586</c:v>
                </c:pt>
                <c:pt idx="5">
                  <c:v>1345511</c:v>
                </c:pt>
                <c:pt idx="6">
                  <c:v>991203</c:v>
                </c:pt>
                <c:pt idx="7">
                  <c:v>536875</c:v>
                </c:pt>
                <c:pt idx="8">
                  <c:v>518454</c:v>
                </c:pt>
                <c:pt idx="9">
                  <c:v>212145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20056096</c:v>
                </c:pt>
                <c:pt idx="1">
                  <c:v>6195092</c:v>
                </c:pt>
                <c:pt idx="2">
                  <c:v>5911324</c:v>
                </c:pt>
                <c:pt idx="3">
                  <c:v>5510318</c:v>
                </c:pt>
                <c:pt idx="4">
                  <c:v>1498803</c:v>
                </c:pt>
                <c:pt idx="5">
                  <c:v>87000</c:v>
                </c:pt>
                <c:pt idx="6">
                  <c:v>1597576</c:v>
                </c:pt>
                <c:pt idx="7">
                  <c:v>665103</c:v>
                </c:pt>
                <c:pt idx="8">
                  <c:v>515320</c:v>
                </c:pt>
                <c:pt idx="9">
                  <c:v>198830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22686695</c:v>
                </c:pt>
                <c:pt idx="1">
                  <c:v>8057842</c:v>
                </c:pt>
                <c:pt idx="2">
                  <c:v>6744388</c:v>
                </c:pt>
                <c:pt idx="3">
                  <c:v>5714425</c:v>
                </c:pt>
                <c:pt idx="4">
                  <c:v>991203</c:v>
                </c:pt>
                <c:pt idx="5">
                  <c:v>188744</c:v>
                </c:pt>
                <c:pt idx="6">
                  <c:v>43639</c:v>
                </c:pt>
                <c:pt idx="7">
                  <c:v>18809</c:v>
                </c:pt>
                <c:pt idx="8">
                  <c:v>10274</c:v>
                </c:pt>
                <c:pt idx="9">
                  <c:v>5377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20049515</c:v>
                </c:pt>
                <c:pt idx="1">
                  <c:v>6108079</c:v>
                </c:pt>
                <c:pt idx="2">
                  <c:v>5740402</c:v>
                </c:pt>
                <c:pt idx="3">
                  <c:v>5318813</c:v>
                </c:pt>
                <c:pt idx="4">
                  <c:v>1596323</c:v>
                </c:pt>
                <c:pt idx="5">
                  <c:v>181359</c:v>
                </c:pt>
                <c:pt idx="6">
                  <c:v>86192</c:v>
                </c:pt>
                <c:pt idx="7">
                  <c:v>22505</c:v>
                </c:pt>
                <c:pt idx="8">
                  <c:v>0</c:v>
                </c:pt>
                <c:pt idx="9">
                  <c:v>71058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23913406</c:v>
                </c:pt>
                <c:pt idx="1">
                  <c:v>18802144</c:v>
                </c:pt>
                <c:pt idx="2">
                  <c:v>14836000</c:v>
                </c:pt>
                <c:pt idx="3">
                  <c:v>8061893</c:v>
                </c:pt>
                <c:pt idx="4">
                  <c:v>3303190</c:v>
                </c:pt>
                <c:pt idx="5">
                  <c:v>2425948</c:v>
                </c:pt>
                <c:pt idx="6">
                  <c:v>2234368</c:v>
                </c:pt>
                <c:pt idx="7">
                  <c:v>1435581</c:v>
                </c:pt>
                <c:pt idx="8">
                  <c:v>764675</c:v>
                </c:pt>
                <c:pt idx="9">
                  <c:v>764561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21621213</c:v>
                </c:pt>
                <c:pt idx="1">
                  <c:v>16282452</c:v>
                </c:pt>
                <c:pt idx="2">
                  <c:v>12977382</c:v>
                </c:pt>
                <c:pt idx="3">
                  <c:v>7565368</c:v>
                </c:pt>
                <c:pt idx="4">
                  <c:v>3161151</c:v>
                </c:pt>
                <c:pt idx="5">
                  <c:v>1645835</c:v>
                </c:pt>
                <c:pt idx="6">
                  <c:v>2093283</c:v>
                </c:pt>
                <c:pt idx="7">
                  <c:v>1373282</c:v>
                </c:pt>
                <c:pt idx="8">
                  <c:v>454991</c:v>
                </c:pt>
                <c:pt idx="9">
                  <c:v>662688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6138364</c:v>
                </c:pt>
                <c:pt idx="1">
                  <c:v>5985613</c:v>
                </c:pt>
                <c:pt idx="2">
                  <c:v>2827788</c:v>
                </c:pt>
                <c:pt idx="3">
                  <c:v>2773732</c:v>
                </c:pt>
                <c:pt idx="4">
                  <c:v>2263581</c:v>
                </c:pt>
                <c:pt idx="5">
                  <c:v>1611960</c:v>
                </c:pt>
                <c:pt idx="6">
                  <c:v>830440</c:v>
                </c:pt>
                <c:pt idx="7">
                  <c:v>764160</c:v>
                </c:pt>
                <c:pt idx="8">
                  <c:v>572604</c:v>
                </c:pt>
                <c:pt idx="9">
                  <c:v>553037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5521132</c:v>
                </c:pt>
                <c:pt idx="1">
                  <c:v>5881525</c:v>
                </c:pt>
                <c:pt idx="2">
                  <c:v>2456873</c:v>
                </c:pt>
                <c:pt idx="3">
                  <c:v>2367025</c:v>
                </c:pt>
                <c:pt idx="4">
                  <c:v>2191198</c:v>
                </c:pt>
                <c:pt idx="5">
                  <c:v>1691707</c:v>
                </c:pt>
                <c:pt idx="6">
                  <c:v>629393</c:v>
                </c:pt>
                <c:pt idx="7">
                  <c:v>1021447</c:v>
                </c:pt>
                <c:pt idx="8">
                  <c:v>551920</c:v>
                </c:pt>
                <c:pt idx="9">
                  <c:v>483840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1973806</c:v>
                </c:pt>
                <c:pt idx="1">
                  <c:v>1736908</c:v>
                </c:pt>
                <c:pt idx="2">
                  <c:v>1506693.5</c:v>
                </c:pt>
                <c:pt idx="3">
                  <c:v>752564</c:v>
                </c:pt>
                <c:pt idx="4">
                  <c:v>339742</c:v>
                </c:pt>
                <c:pt idx="5">
                  <c:v>310419</c:v>
                </c:pt>
                <c:pt idx="6">
                  <c:v>288608</c:v>
                </c:pt>
                <c:pt idx="7">
                  <c:v>137554</c:v>
                </c:pt>
                <c:pt idx="8">
                  <c:v>121544</c:v>
                </c:pt>
                <c:pt idx="9">
                  <c:v>106579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1771153</c:v>
                </c:pt>
                <c:pt idx="1">
                  <c:v>1513075</c:v>
                </c:pt>
                <c:pt idx="2">
                  <c:v>1329032</c:v>
                </c:pt>
                <c:pt idx="3">
                  <c:v>724422</c:v>
                </c:pt>
                <c:pt idx="4">
                  <c:v>230134</c:v>
                </c:pt>
                <c:pt idx="5">
                  <c:v>297221</c:v>
                </c:pt>
                <c:pt idx="6">
                  <c:v>266287</c:v>
                </c:pt>
                <c:pt idx="7">
                  <c:v>133244</c:v>
                </c:pt>
                <c:pt idx="8">
                  <c:v>125051</c:v>
                </c:pt>
                <c:pt idx="9">
                  <c:v>96164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1878550</c:v>
                </c:pt>
                <c:pt idx="1">
                  <c:v>587576</c:v>
                </c:pt>
                <c:pt idx="2">
                  <c:v>568416</c:v>
                </c:pt>
                <c:pt idx="3">
                  <c:v>440988</c:v>
                </c:pt>
                <c:pt idx="4">
                  <c:v>326660</c:v>
                </c:pt>
                <c:pt idx="5">
                  <c:v>13939</c:v>
                </c:pt>
                <c:pt idx="6">
                  <c:v>3031</c:v>
                </c:pt>
                <c:pt idx="7">
                  <c:v>2134</c:v>
                </c:pt>
                <c:pt idx="8">
                  <c:v>1428</c:v>
                </c:pt>
                <c:pt idx="9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1496440</c:v>
                </c:pt>
                <c:pt idx="1">
                  <c:v>460723</c:v>
                </c:pt>
                <c:pt idx="2">
                  <c:v>491916</c:v>
                </c:pt>
                <c:pt idx="3">
                  <c:v>422527</c:v>
                </c:pt>
                <c:pt idx="4">
                  <c:v>222720</c:v>
                </c:pt>
                <c:pt idx="5">
                  <c:v>13114</c:v>
                </c:pt>
                <c:pt idx="6">
                  <c:v>4902</c:v>
                </c:pt>
                <c:pt idx="7">
                  <c:v>15936</c:v>
                </c:pt>
                <c:pt idx="8">
                  <c:v>1623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3072702</c:v>
                </c:pt>
                <c:pt idx="1">
                  <c:v>2781718</c:v>
                </c:pt>
                <c:pt idx="2">
                  <c:v>2684382</c:v>
                </c:pt>
                <c:pt idx="3">
                  <c:v>1449612</c:v>
                </c:pt>
                <c:pt idx="4">
                  <c:v>1362332</c:v>
                </c:pt>
                <c:pt idx="5">
                  <c:v>552505</c:v>
                </c:pt>
                <c:pt idx="6">
                  <c:v>447623</c:v>
                </c:pt>
                <c:pt idx="7">
                  <c:v>277504</c:v>
                </c:pt>
                <c:pt idx="8">
                  <c:v>272707</c:v>
                </c:pt>
                <c:pt idx="9">
                  <c:v>225638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2792751</c:v>
                </c:pt>
                <c:pt idx="1">
                  <c:v>2674950</c:v>
                </c:pt>
                <c:pt idx="2">
                  <c:v>2526383</c:v>
                </c:pt>
                <c:pt idx="3">
                  <c:v>1262513</c:v>
                </c:pt>
                <c:pt idx="4">
                  <c:v>1251066</c:v>
                </c:pt>
                <c:pt idx="5">
                  <c:v>543518</c:v>
                </c:pt>
                <c:pt idx="6">
                  <c:v>370221</c:v>
                </c:pt>
                <c:pt idx="7">
                  <c:v>250105</c:v>
                </c:pt>
                <c:pt idx="8">
                  <c:v>232094</c:v>
                </c:pt>
                <c:pt idx="9">
                  <c:v>170967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864049</c:v>
                </c:pt>
                <c:pt idx="1">
                  <c:v>623533</c:v>
                </c:pt>
                <c:pt idx="2">
                  <c:v>259129</c:v>
                </c:pt>
                <c:pt idx="3">
                  <c:v>226332</c:v>
                </c:pt>
                <c:pt idx="4">
                  <c:v>118256</c:v>
                </c:pt>
                <c:pt idx="5">
                  <c:v>87832</c:v>
                </c:pt>
                <c:pt idx="6">
                  <c:v>81289</c:v>
                </c:pt>
                <c:pt idx="7">
                  <c:v>70343</c:v>
                </c:pt>
                <c:pt idx="8">
                  <c:v>25056</c:v>
                </c:pt>
                <c:pt idx="9">
                  <c:v>19628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673408</c:v>
                </c:pt>
                <c:pt idx="1">
                  <c:v>472522</c:v>
                </c:pt>
                <c:pt idx="2">
                  <c:v>174271</c:v>
                </c:pt>
                <c:pt idx="3">
                  <c:v>220923</c:v>
                </c:pt>
                <c:pt idx="4">
                  <c:v>100216</c:v>
                </c:pt>
                <c:pt idx="5">
                  <c:v>47645</c:v>
                </c:pt>
                <c:pt idx="6">
                  <c:v>82530</c:v>
                </c:pt>
                <c:pt idx="7">
                  <c:v>68418</c:v>
                </c:pt>
                <c:pt idx="8">
                  <c:v>27654</c:v>
                </c:pt>
                <c:pt idx="9">
                  <c:v>17873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640690</c:v>
                </c:pt>
                <c:pt idx="1">
                  <c:v>400959</c:v>
                </c:pt>
                <c:pt idx="2">
                  <c:v>287871</c:v>
                </c:pt>
                <c:pt idx="3">
                  <c:v>280730</c:v>
                </c:pt>
                <c:pt idx="4">
                  <c:v>124133</c:v>
                </c:pt>
                <c:pt idx="5">
                  <c:v>122005</c:v>
                </c:pt>
                <c:pt idx="6">
                  <c:v>65674</c:v>
                </c:pt>
                <c:pt idx="7">
                  <c:v>46543</c:v>
                </c:pt>
                <c:pt idx="8">
                  <c:v>33839</c:v>
                </c:pt>
                <c:pt idx="9">
                  <c:v>31371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547589</c:v>
                </c:pt>
                <c:pt idx="1">
                  <c:v>354678</c:v>
                </c:pt>
                <c:pt idx="2">
                  <c:v>269484</c:v>
                </c:pt>
                <c:pt idx="3">
                  <c:v>217959</c:v>
                </c:pt>
                <c:pt idx="4">
                  <c:v>117712</c:v>
                </c:pt>
                <c:pt idx="5">
                  <c:v>124301</c:v>
                </c:pt>
                <c:pt idx="6">
                  <c:v>55946</c:v>
                </c:pt>
                <c:pt idx="7">
                  <c:v>36236</c:v>
                </c:pt>
                <c:pt idx="8">
                  <c:v>27435</c:v>
                </c:pt>
                <c:pt idx="9">
                  <c:v>29609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14623</c:v>
                </c:pt>
                <c:pt idx="1">
                  <c:v>10214</c:v>
                </c:pt>
                <c:pt idx="2">
                  <c:v>8054</c:v>
                </c:pt>
                <c:pt idx="3">
                  <c:v>6736</c:v>
                </c:pt>
                <c:pt idx="4">
                  <c:v>6028</c:v>
                </c:pt>
                <c:pt idx="5">
                  <c:v>5724</c:v>
                </c:pt>
                <c:pt idx="6">
                  <c:v>4205</c:v>
                </c:pt>
                <c:pt idx="7">
                  <c:v>2011</c:v>
                </c:pt>
                <c:pt idx="8">
                  <c:v>1653</c:v>
                </c:pt>
                <c:pt idx="9">
                  <c:v>1489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12244</c:v>
                </c:pt>
                <c:pt idx="1">
                  <c:v>10075</c:v>
                </c:pt>
                <c:pt idx="2">
                  <c:v>5450</c:v>
                </c:pt>
                <c:pt idx="3">
                  <c:v>6626</c:v>
                </c:pt>
                <c:pt idx="4">
                  <c:v>5990</c:v>
                </c:pt>
                <c:pt idx="5">
                  <c:v>5490</c:v>
                </c:pt>
                <c:pt idx="6">
                  <c:v>4164</c:v>
                </c:pt>
                <c:pt idx="7">
                  <c:v>2122</c:v>
                </c:pt>
                <c:pt idx="8">
                  <c:v>1561</c:v>
                </c:pt>
                <c:pt idx="9">
                  <c:v>1374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145644763</c:v>
                </c:pt>
                <c:pt idx="1">
                  <c:v>132480072</c:v>
                </c:pt>
                <c:pt idx="2">
                  <c:v>93153848</c:v>
                </c:pt>
                <c:pt idx="3">
                  <c:v>87143289</c:v>
                </c:pt>
                <c:pt idx="4">
                  <c:v>79990894</c:v>
                </c:pt>
                <c:pt idx="5">
                  <c:v>77056551</c:v>
                </c:pt>
                <c:pt idx="6">
                  <c:v>42854704</c:v>
                </c:pt>
                <c:pt idx="7">
                  <c:v>27207178</c:v>
                </c:pt>
                <c:pt idx="8">
                  <c:v>24121699</c:v>
                </c:pt>
                <c:pt idx="9">
                  <c:v>21361530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132722450</c:v>
                </c:pt>
                <c:pt idx="1">
                  <c:v>121143056</c:v>
                </c:pt>
                <c:pt idx="2">
                  <c:v>79450745</c:v>
                </c:pt>
                <c:pt idx="3">
                  <c:v>75637787</c:v>
                </c:pt>
                <c:pt idx="4">
                  <c:v>71909235</c:v>
                </c:pt>
                <c:pt idx="5">
                  <c:v>76200387</c:v>
                </c:pt>
                <c:pt idx="6">
                  <c:v>31719650</c:v>
                </c:pt>
                <c:pt idx="7">
                  <c:v>27732609</c:v>
                </c:pt>
                <c:pt idx="8">
                  <c:v>23023063</c:v>
                </c:pt>
                <c:pt idx="9">
                  <c:v>16385873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BAHIA DE CADIZ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411</c:v>
                </c:pt>
                <c:pt idx="1">
                  <c:v>383</c:v>
                </c:pt>
                <c:pt idx="2">
                  <c:v>253</c:v>
                </c:pt>
                <c:pt idx="3">
                  <c:v>177</c:v>
                </c:pt>
                <c:pt idx="4">
                  <c:v>115</c:v>
                </c:pt>
                <c:pt idx="5">
                  <c:v>114</c:v>
                </c:pt>
                <c:pt idx="6">
                  <c:v>105</c:v>
                </c:pt>
                <c:pt idx="7">
                  <c:v>43</c:v>
                </c:pt>
                <c:pt idx="8">
                  <c:v>41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BAHIA DE CADIZ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358</c:v>
                </c:pt>
                <c:pt idx="1">
                  <c:v>314</c:v>
                </c:pt>
                <c:pt idx="2">
                  <c:v>189</c:v>
                </c:pt>
                <c:pt idx="3">
                  <c:v>175</c:v>
                </c:pt>
                <c:pt idx="4">
                  <c:v>49</c:v>
                </c:pt>
                <c:pt idx="5">
                  <c:v>134</c:v>
                </c:pt>
                <c:pt idx="6">
                  <c:v>117</c:v>
                </c:pt>
                <c:pt idx="7">
                  <c:v>52</c:v>
                </c:pt>
                <c:pt idx="8">
                  <c:v>32</c:v>
                </c:pt>
                <c:pt idx="9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21" sqref="D21:H31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39345</v>
      </c>
    </row>
    <row r="6" spans="1:9" x14ac:dyDescent="0.25">
      <c r="A6" s="94" t="s">
        <v>39</v>
      </c>
      <c r="B6" s="95"/>
      <c r="C6" s="95"/>
      <c r="D6" s="91" t="s">
        <v>92</v>
      </c>
      <c r="E6" s="92"/>
      <c r="F6" s="93" t="s">
        <v>37</v>
      </c>
      <c r="G6" s="92"/>
      <c r="H6" s="93" t="s">
        <v>38</v>
      </c>
      <c r="I6" s="92"/>
    </row>
    <row r="7" spans="1:9" x14ac:dyDescent="0.25">
      <c r="A7" s="96"/>
      <c r="B7" s="96"/>
      <c r="C7" s="96"/>
      <c r="D7" s="49">
        <v>2006</v>
      </c>
      <c r="E7" s="49">
        <v>2007</v>
      </c>
      <c r="F7" s="49">
        <v>2006</v>
      </c>
      <c r="G7" s="49">
        <v>2007</v>
      </c>
      <c r="H7" s="49" t="s">
        <v>0</v>
      </c>
      <c r="I7" s="49" t="s">
        <v>3</v>
      </c>
    </row>
    <row r="8" spans="1:9" x14ac:dyDescent="0.25">
      <c r="A8" s="86" t="s">
        <v>12</v>
      </c>
      <c r="B8" s="86" t="s">
        <v>13</v>
      </c>
      <c r="C8" s="50" t="s">
        <v>14</v>
      </c>
      <c r="D8" s="51">
        <v>12896120</v>
      </c>
      <c r="E8" s="51">
        <v>12475050</v>
      </c>
      <c r="F8" s="51">
        <v>86645182</v>
      </c>
      <c r="G8" s="51">
        <v>86028770</v>
      </c>
      <c r="H8" s="51">
        <v>-616412</v>
      </c>
      <c r="I8" s="52">
        <f>((G8*100/F8)-100)</f>
        <v>-0.7114209766447317</v>
      </c>
    </row>
    <row r="9" spans="1:9" x14ac:dyDescent="0.25">
      <c r="A9" s="87"/>
      <c r="B9" s="89"/>
      <c r="C9" s="50" t="s">
        <v>15</v>
      </c>
      <c r="D9" s="51">
        <v>9602194</v>
      </c>
      <c r="E9" s="51">
        <v>10247599</v>
      </c>
      <c r="F9" s="51">
        <v>64946803</v>
      </c>
      <c r="G9" s="51">
        <v>65009664</v>
      </c>
      <c r="H9" s="51">
        <v>62861</v>
      </c>
      <c r="I9" s="52">
        <f t="shared" ref="I9:I19" si="0">((G9*100/F9)-100)</f>
        <v>9.6788443920786449E-2</v>
      </c>
    </row>
    <row r="10" spans="1:9" x14ac:dyDescent="0.25">
      <c r="A10" s="87"/>
      <c r="B10" s="86" t="s">
        <v>16</v>
      </c>
      <c r="C10" s="50" t="s">
        <v>17</v>
      </c>
      <c r="D10" s="51">
        <v>5221296</v>
      </c>
      <c r="E10" s="51">
        <v>5382568</v>
      </c>
      <c r="F10" s="51">
        <v>34733206</v>
      </c>
      <c r="G10" s="51">
        <v>36691848</v>
      </c>
      <c r="H10" s="51">
        <v>1958642</v>
      </c>
      <c r="I10" s="52">
        <f t="shared" si="0"/>
        <v>5.6391051260859655</v>
      </c>
    </row>
    <row r="11" spans="1:9" x14ac:dyDescent="0.25">
      <c r="A11" s="87"/>
      <c r="B11" s="87"/>
      <c r="C11" s="50" t="s">
        <v>18</v>
      </c>
      <c r="D11" s="51">
        <v>11279522</v>
      </c>
      <c r="E11" s="51">
        <v>12264224</v>
      </c>
      <c r="F11" s="51">
        <v>70640367</v>
      </c>
      <c r="G11" s="51">
        <v>79573080</v>
      </c>
      <c r="H11" s="51">
        <v>8932713</v>
      </c>
      <c r="I11" s="52">
        <f t="shared" si="0"/>
        <v>12.645337757092904</v>
      </c>
    </row>
    <row r="12" spans="1:9" x14ac:dyDescent="0.25">
      <c r="A12" s="89"/>
      <c r="B12" s="89"/>
      <c r="C12" s="50" t="s">
        <v>2</v>
      </c>
      <c r="D12" s="51">
        <v>16500818</v>
      </c>
      <c r="E12" s="51">
        <v>17646792</v>
      </c>
      <c r="F12" s="51">
        <v>105373573</v>
      </c>
      <c r="G12" s="51">
        <v>116264928</v>
      </c>
      <c r="H12" s="51">
        <v>10891355</v>
      </c>
      <c r="I12" s="52">
        <f t="shared" si="0"/>
        <v>10.335945427227756</v>
      </c>
    </row>
    <row r="13" spans="1:9" x14ac:dyDescent="0.25">
      <c r="A13" s="53"/>
      <c r="B13" s="53"/>
      <c r="C13" s="54" t="s">
        <v>2</v>
      </c>
      <c r="D13" s="55">
        <v>38999132</v>
      </c>
      <c r="E13" s="55">
        <v>40369441</v>
      </c>
      <c r="F13" s="55">
        <v>256965558</v>
      </c>
      <c r="G13" s="55">
        <v>267303362</v>
      </c>
      <c r="H13" s="55">
        <v>10337804</v>
      </c>
      <c r="I13" s="56">
        <f t="shared" si="0"/>
        <v>4.0230309775600404</v>
      </c>
    </row>
    <row r="14" spans="1:9" x14ac:dyDescent="0.25">
      <c r="A14" s="86" t="s">
        <v>4</v>
      </c>
      <c r="B14" s="57" t="s">
        <v>5</v>
      </c>
      <c r="C14" s="50" t="s">
        <v>6</v>
      </c>
      <c r="D14" s="51">
        <v>25506</v>
      </c>
      <c r="E14" s="51">
        <v>21806</v>
      </c>
      <c r="F14" s="51">
        <v>147364</v>
      </c>
      <c r="G14" s="51">
        <v>128543</v>
      </c>
      <c r="H14" s="51">
        <v>-18821</v>
      </c>
      <c r="I14" s="52">
        <f t="shared" si="0"/>
        <v>-12.771776010423167</v>
      </c>
    </row>
    <row r="15" spans="1:9" x14ac:dyDescent="0.25">
      <c r="A15" s="87"/>
      <c r="B15" s="86" t="s">
        <v>7</v>
      </c>
      <c r="C15" s="50" t="s">
        <v>8</v>
      </c>
      <c r="D15" s="51">
        <v>643228</v>
      </c>
      <c r="E15" s="51">
        <v>636329</v>
      </c>
      <c r="F15" s="51">
        <v>4218483</v>
      </c>
      <c r="G15" s="51">
        <v>4337024</v>
      </c>
      <c r="H15" s="51">
        <v>118541</v>
      </c>
      <c r="I15" s="52">
        <f t="shared" si="0"/>
        <v>2.8100385849605232</v>
      </c>
    </row>
    <row r="16" spans="1:9" x14ac:dyDescent="0.25">
      <c r="A16" s="87"/>
      <c r="B16" s="89"/>
      <c r="C16" s="50" t="s">
        <v>9</v>
      </c>
      <c r="D16" s="51">
        <v>299730</v>
      </c>
      <c r="E16" s="51">
        <v>271574</v>
      </c>
      <c r="F16" s="51">
        <v>1728025</v>
      </c>
      <c r="G16" s="51">
        <v>1728661</v>
      </c>
      <c r="H16" s="51">
        <v>636</v>
      </c>
      <c r="I16" s="52">
        <f t="shared" si="0"/>
        <v>3.6805023075473287E-2</v>
      </c>
    </row>
    <row r="17" spans="1:9" x14ac:dyDescent="0.25">
      <c r="A17" s="89"/>
      <c r="B17" s="57" t="s">
        <v>10</v>
      </c>
      <c r="C17" s="50" t="s">
        <v>11</v>
      </c>
      <c r="D17" s="51">
        <v>267370</v>
      </c>
      <c r="E17" s="51">
        <v>294837</v>
      </c>
      <c r="F17" s="51">
        <v>2122994</v>
      </c>
      <c r="G17" s="51">
        <v>2293317</v>
      </c>
      <c r="H17" s="51">
        <v>170323</v>
      </c>
      <c r="I17" s="52">
        <f t="shared" si="0"/>
        <v>8.0227734981822891</v>
      </c>
    </row>
    <row r="18" spans="1:9" x14ac:dyDescent="0.25">
      <c r="A18" s="58"/>
      <c r="B18" s="58"/>
      <c r="C18" s="54" t="s">
        <v>2</v>
      </c>
      <c r="D18" s="55">
        <v>1235834</v>
      </c>
      <c r="E18" s="55">
        <v>1224546</v>
      </c>
      <c r="F18" s="55">
        <v>8216866</v>
      </c>
      <c r="G18" s="55">
        <v>8487545</v>
      </c>
      <c r="H18" s="55">
        <v>270679</v>
      </c>
      <c r="I18" s="56">
        <f t="shared" si="0"/>
        <v>3.2941878326846279</v>
      </c>
    </row>
    <row r="19" spans="1:9" x14ac:dyDescent="0.25">
      <c r="A19" s="59"/>
      <c r="B19" s="59"/>
      <c r="C19" s="60" t="s">
        <v>1</v>
      </c>
      <c r="D19" s="61">
        <f>+D13+D18</f>
        <v>40234966</v>
      </c>
      <c r="E19" s="61">
        <f t="shared" ref="E19:G19" si="1">+E13+E18</f>
        <v>41593987</v>
      </c>
      <c r="F19" s="61">
        <f t="shared" si="1"/>
        <v>265182424</v>
      </c>
      <c r="G19" s="61">
        <f t="shared" si="1"/>
        <v>275790907</v>
      </c>
      <c r="H19" s="61">
        <f t="shared" ref="H19" si="2">G19-F19</f>
        <v>10608483</v>
      </c>
      <c r="I19" s="62">
        <f t="shared" si="0"/>
        <v>4.0004472543776188</v>
      </c>
    </row>
    <row r="20" spans="1:9" x14ac:dyDescent="0.25">
      <c r="A20" s="58"/>
      <c r="B20" s="58"/>
      <c r="I20" s="63"/>
    </row>
    <row r="21" spans="1:9" x14ac:dyDescent="0.25">
      <c r="A21" s="86" t="s">
        <v>19</v>
      </c>
      <c r="B21" s="86" t="s">
        <v>20</v>
      </c>
      <c r="C21" s="50" t="s">
        <v>21</v>
      </c>
      <c r="D21" s="51">
        <v>6912764</v>
      </c>
      <c r="E21" s="51">
        <v>7828634</v>
      </c>
      <c r="F21" s="51">
        <v>42424681</v>
      </c>
      <c r="G21" s="51">
        <v>49825524</v>
      </c>
      <c r="H21" s="51">
        <v>7400843</v>
      </c>
      <c r="I21" s="52">
        <f t="shared" ref="I21:I31" si="3">((G21*100/F21)-100)</f>
        <v>17.444663873842686</v>
      </c>
    </row>
    <row r="22" spans="1:9" x14ac:dyDescent="0.25">
      <c r="A22" s="87"/>
      <c r="B22" s="89"/>
      <c r="C22" s="50" t="s">
        <v>22</v>
      </c>
      <c r="D22" s="51">
        <v>6557933</v>
      </c>
      <c r="E22" s="51">
        <v>7000801</v>
      </c>
      <c r="F22" s="51">
        <v>39191260</v>
      </c>
      <c r="G22" s="51">
        <v>44466670</v>
      </c>
      <c r="H22" s="51">
        <v>5275410</v>
      </c>
      <c r="I22" s="52">
        <f t="shared" si="3"/>
        <v>13.460679753598129</v>
      </c>
    </row>
    <row r="23" spans="1:9" x14ac:dyDescent="0.25">
      <c r="A23" s="87"/>
      <c r="B23" s="57" t="s">
        <v>23</v>
      </c>
      <c r="C23" s="50" t="s">
        <v>24</v>
      </c>
      <c r="D23" s="51">
        <v>3925505</v>
      </c>
      <c r="E23" s="51">
        <v>4038668</v>
      </c>
      <c r="F23" s="51">
        <v>25377306</v>
      </c>
      <c r="G23" s="51">
        <v>26860060</v>
      </c>
      <c r="H23" s="51">
        <v>1482754</v>
      </c>
      <c r="I23" s="52">
        <f t="shared" si="3"/>
        <v>5.8428345388592504</v>
      </c>
    </row>
    <row r="24" spans="1:9" x14ac:dyDescent="0.25">
      <c r="A24" s="87"/>
      <c r="B24" s="86" t="s">
        <v>25</v>
      </c>
      <c r="C24" s="50" t="s">
        <v>26</v>
      </c>
      <c r="D24" s="51">
        <v>1048211</v>
      </c>
      <c r="E24" s="51">
        <v>1162248</v>
      </c>
      <c r="F24" s="51">
        <v>6753077.5</v>
      </c>
      <c r="G24" s="51">
        <v>7606665</v>
      </c>
      <c r="H24" s="51">
        <v>853587.5</v>
      </c>
      <c r="I24" s="52">
        <f t="shared" si="3"/>
        <v>12.639977847137104</v>
      </c>
    </row>
    <row r="25" spans="1:9" x14ac:dyDescent="0.25">
      <c r="A25" s="87"/>
      <c r="B25" s="87"/>
      <c r="C25" s="50" t="s">
        <v>21</v>
      </c>
      <c r="D25" s="51">
        <v>527011</v>
      </c>
      <c r="E25" s="51">
        <v>585188.5</v>
      </c>
      <c r="F25" s="51">
        <v>3131529</v>
      </c>
      <c r="G25" s="51">
        <v>3824499</v>
      </c>
      <c r="H25" s="51">
        <v>692970</v>
      </c>
      <c r="I25" s="52">
        <f t="shared" si="3"/>
        <v>22.128806726682072</v>
      </c>
    </row>
    <row r="26" spans="1:9" x14ac:dyDescent="0.25">
      <c r="A26" s="87"/>
      <c r="B26" s="86" t="s">
        <v>27</v>
      </c>
      <c r="C26" s="50" t="s">
        <v>28</v>
      </c>
      <c r="D26" s="51">
        <v>3438914</v>
      </c>
      <c r="E26" s="51">
        <v>3567469</v>
      </c>
      <c r="F26" s="51">
        <v>12617297</v>
      </c>
      <c r="G26" s="51">
        <v>13687674</v>
      </c>
      <c r="H26" s="51">
        <v>1070377</v>
      </c>
      <c r="I26" s="52">
        <f t="shared" si="3"/>
        <v>8.4834097192132418</v>
      </c>
    </row>
    <row r="27" spans="1:9" x14ac:dyDescent="0.25">
      <c r="A27" s="87"/>
      <c r="B27" s="89"/>
      <c r="C27" s="50" t="s">
        <v>29</v>
      </c>
      <c r="D27" s="51">
        <v>431745</v>
      </c>
      <c r="E27" s="51">
        <v>555973</v>
      </c>
      <c r="F27" s="51">
        <v>1942697</v>
      </c>
      <c r="G27" s="51">
        <v>2445141</v>
      </c>
      <c r="H27" s="51">
        <v>502444</v>
      </c>
      <c r="I27" s="52">
        <f t="shared" si="3"/>
        <v>25.863220049240823</v>
      </c>
    </row>
    <row r="28" spans="1:9" x14ac:dyDescent="0.25">
      <c r="A28" s="87"/>
      <c r="B28" s="57" t="s">
        <v>30</v>
      </c>
      <c r="C28" s="50" t="s">
        <v>31</v>
      </c>
      <c r="D28" s="51">
        <v>600804</v>
      </c>
      <c r="E28" s="51">
        <v>628637</v>
      </c>
      <c r="F28" s="51">
        <v>1849769</v>
      </c>
      <c r="G28" s="51">
        <v>2109311</v>
      </c>
      <c r="H28" s="51">
        <v>259542</v>
      </c>
      <c r="I28" s="52">
        <f t="shared" si="3"/>
        <v>14.03104928236985</v>
      </c>
    </row>
    <row r="29" spans="1:9" x14ac:dyDescent="0.25">
      <c r="A29" s="87"/>
      <c r="B29" s="86" t="s">
        <v>32</v>
      </c>
      <c r="C29" s="50" t="s">
        <v>33</v>
      </c>
      <c r="D29" s="51">
        <v>11523</v>
      </c>
      <c r="E29" s="51">
        <v>12714</v>
      </c>
      <c r="F29" s="51">
        <v>68919</v>
      </c>
      <c r="G29" s="51">
        <v>74919</v>
      </c>
      <c r="H29" s="51">
        <v>6000</v>
      </c>
      <c r="I29" s="52">
        <f t="shared" si="3"/>
        <v>8.7058721107386958</v>
      </c>
    </row>
    <row r="30" spans="1:9" x14ac:dyDescent="0.25">
      <c r="A30" s="87"/>
      <c r="B30" s="87"/>
      <c r="C30" s="50" t="s">
        <v>34</v>
      </c>
      <c r="D30" s="51">
        <v>132212749</v>
      </c>
      <c r="E30" s="51">
        <v>147775922</v>
      </c>
      <c r="F30" s="51">
        <v>804225635</v>
      </c>
      <c r="G30" s="51">
        <v>885678444</v>
      </c>
      <c r="H30" s="51">
        <v>81452809</v>
      </c>
      <c r="I30" s="52">
        <f t="shared" si="3"/>
        <v>10.128104036375319</v>
      </c>
    </row>
    <row r="31" spans="1:9" x14ac:dyDescent="0.25">
      <c r="A31" s="88"/>
      <c r="B31" s="90"/>
      <c r="C31" s="50" t="s">
        <v>35</v>
      </c>
      <c r="D31" s="51">
        <v>230</v>
      </c>
      <c r="E31" s="51">
        <v>295</v>
      </c>
      <c r="F31" s="51">
        <v>1577</v>
      </c>
      <c r="G31" s="51">
        <v>1802</v>
      </c>
      <c r="H31" s="51">
        <v>225</v>
      </c>
      <c r="I31" s="52">
        <f t="shared" si="3"/>
        <v>14.267596702599874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1250136</v>
      </c>
      <c r="C7" s="37">
        <v>1229788</v>
      </c>
      <c r="D7" s="37">
        <v>8233413</v>
      </c>
      <c r="E7" s="37">
        <v>8329632</v>
      </c>
      <c r="F7" s="10">
        <f>((E7*100)/D7)-100</f>
        <v>1.1686405139642631</v>
      </c>
      <c r="G7" s="1"/>
      <c r="H7" s="1"/>
      <c r="I7" s="1"/>
    </row>
    <row r="8" spans="1:12" x14ac:dyDescent="0.25">
      <c r="A8" s="11" t="s">
        <v>42</v>
      </c>
      <c r="B8" s="38">
        <v>312878</v>
      </c>
      <c r="C8" s="38">
        <v>245126</v>
      </c>
      <c r="D8" s="38">
        <v>2193271</v>
      </c>
      <c r="E8" s="38">
        <v>2320572</v>
      </c>
      <c r="F8" s="13">
        <f t="shared" ref="F8:F35" si="0">((E8*100)/D8)-100</f>
        <v>5.8041619115923169</v>
      </c>
      <c r="G8" s="1"/>
      <c r="H8" s="1"/>
      <c r="I8" s="1"/>
    </row>
    <row r="9" spans="1:12" x14ac:dyDescent="0.25">
      <c r="A9" s="8" t="s">
        <v>43</v>
      </c>
      <c r="B9" s="37">
        <v>814746</v>
      </c>
      <c r="C9" s="37">
        <v>611855</v>
      </c>
      <c r="D9" s="37">
        <v>4049803</v>
      </c>
      <c r="E9" s="37">
        <v>3855625</v>
      </c>
      <c r="F9" s="10">
        <f t="shared" si="0"/>
        <v>-4.794751744714489</v>
      </c>
      <c r="G9" s="1"/>
      <c r="H9" s="1"/>
      <c r="I9" s="1"/>
    </row>
    <row r="10" spans="1:12" x14ac:dyDescent="0.25">
      <c r="A10" s="11" t="s">
        <v>44</v>
      </c>
      <c r="B10" s="38">
        <v>579877</v>
      </c>
      <c r="C10" s="38">
        <v>458055</v>
      </c>
      <c r="D10" s="38">
        <v>3744267</v>
      </c>
      <c r="E10" s="38">
        <v>3074519</v>
      </c>
      <c r="F10" s="13">
        <f t="shared" si="0"/>
        <v>-17.887292759837905</v>
      </c>
      <c r="G10" s="1"/>
      <c r="H10" s="1"/>
      <c r="I10" s="1"/>
    </row>
    <row r="11" spans="1:12" x14ac:dyDescent="0.25">
      <c r="A11" s="8" t="s">
        <v>45</v>
      </c>
      <c r="B11" s="37">
        <v>6226697</v>
      </c>
      <c r="C11" s="37">
        <v>6215929</v>
      </c>
      <c r="D11" s="37">
        <v>40849840</v>
      </c>
      <c r="E11" s="37">
        <v>42798607</v>
      </c>
      <c r="F11" s="10">
        <f t="shared" si="0"/>
        <v>4.770562136840681</v>
      </c>
      <c r="G11" s="1"/>
      <c r="H11" s="1"/>
      <c r="I11" s="1"/>
    </row>
    <row r="12" spans="1:12" x14ac:dyDescent="0.25">
      <c r="A12" s="11" t="s">
        <v>46</v>
      </c>
      <c r="B12" s="38">
        <v>615439</v>
      </c>
      <c r="C12" s="38">
        <v>660411</v>
      </c>
      <c r="D12" s="38">
        <v>3499018</v>
      </c>
      <c r="E12" s="38">
        <v>4374679</v>
      </c>
      <c r="F12" s="13">
        <f t="shared" si="0"/>
        <v>25.025907268839433</v>
      </c>
      <c r="G12" s="1"/>
      <c r="H12" s="1"/>
      <c r="I12" s="1"/>
    </row>
    <row r="13" spans="1:12" x14ac:dyDescent="0.25">
      <c r="A13" s="8" t="s">
        <v>47</v>
      </c>
      <c r="B13" s="37">
        <v>1406624</v>
      </c>
      <c r="C13" s="37">
        <v>1358917</v>
      </c>
      <c r="D13" s="37">
        <v>8589327</v>
      </c>
      <c r="E13" s="37">
        <v>8848675</v>
      </c>
      <c r="F13" s="10">
        <f t="shared" si="0"/>
        <v>3.0194216613245715</v>
      </c>
      <c r="G13" s="1"/>
      <c r="H13" s="1"/>
      <c r="I13" s="1"/>
    </row>
    <row r="14" spans="1:12" x14ac:dyDescent="0.25">
      <c r="A14" s="11" t="s">
        <v>48</v>
      </c>
      <c r="B14" s="38">
        <v>4144722</v>
      </c>
      <c r="C14" s="38">
        <v>4671954</v>
      </c>
      <c r="D14" s="38">
        <v>27582073</v>
      </c>
      <c r="E14" s="38">
        <v>29805434</v>
      </c>
      <c r="F14" s="13">
        <f t="shared" si="0"/>
        <v>8.0608915798315763</v>
      </c>
      <c r="G14" s="1"/>
      <c r="H14" s="1"/>
      <c r="I14" s="1"/>
    </row>
    <row r="15" spans="1:12" x14ac:dyDescent="0.25">
      <c r="A15" s="8" t="s">
        <v>49</v>
      </c>
      <c r="B15" s="37">
        <v>3195878</v>
      </c>
      <c r="C15" s="37">
        <v>3254392</v>
      </c>
      <c r="D15" s="37">
        <v>21629595</v>
      </c>
      <c r="E15" s="37">
        <v>22657874</v>
      </c>
      <c r="F15" s="10">
        <f t="shared" si="0"/>
        <v>4.7540372346315252</v>
      </c>
      <c r="G15" s="1"/>
      <c r="H15" s="1"/>
      <c r="I15" s="1"/>
    </row>
    <row r="16" spans="1:12" x14ac:dyDescent="0.25">
      <c r="A16" s="11" t="s">
        <v>50</v>
      </c>
      <c r="B16" s="38">
        <v>2164927</v>
      </c>
      <c r="C16" s="38">
        <v>1980719</v>
      </c>
      <c r="D16" s="38">
        <v>15268914</v>
      </c>
      <c r="E16" s="38">
        <v>13194384</v>
      </c>
      <c r="F16" s="13">
        <f t="shared" si="0"/>
        <v>-13.586624431835816</v>
      </c>
      <c r="G16" s="1"/>
      <c r="H16" s="1"/>
      <c r="I16" s="1"/>
    </row>
    <row r="17" spans="1:9" x14ac:dyDescent="0.25">
      <c r="A17" s="8" t="s">
        <v>51</v>
      </c>
      <c r="B17" s="37">
        <v>1311256</v>
      </c>
      <c r="C17" s="37">
        <v>948524</v>
      </c>
      <c r="D17" s="37">
        <v>7763541</v>
      </c>
      <c r="E17" s="37">
        <v>7637127</v>
      </c>
      <c r="F17" s="10">
        <f t="shared" si="0"/>
        <v>-1.6283033734219998</v>
      </c>
      <c r="G17" s="1"/>
      <c r="H17" s="1"/>
      <c r="I17" s="1"/>
    </row>
    <row r="18" spans="1:9" x14ac:dyDescent="0.25">
      <c r="A18" s="11" t="s">
        <v>52</v>
      </c>
      <c r="B18" s="38">
        <v>212837</v>
      </c>
      <c r="C18" s="38">
        <v>218239</v>
      </c>
      <c r="D18" s="38">
        <v>1423413</v>
      </c>
      <c r="E18" s="38">
        <v>1537312</v>
      </c>
      <c r="F18" s="13">
        <f t="shared" si="0"/>
        <v>8.0018237855070851</v>
      </c>
      <c r="G18" s="1"/>
      <c r="H18" s="1"/>
      <c r="I18" s="1"/>
    </row>
    <row r="19" spans="1:9" x14ac:dyDescent="0.25">
      <c r="A19" s="8" t="s">
        <v>53</v>
      </c>
      <c r="B19" s="37">
        <v>812278</v>
      </c>
      <c r="C19" s="37">
        <v>1098533</v>
      </c>
      <c r="D19" s="37">
        <v>5813117</v>
      </c>
      <c r="E19" s="37">
        <v>6255424</v>
      </c>
      <c r="F19" s="10">
        <f t="shared" si="0"/>
        <v>7.6087751201291809</v>
      </c>
      <c r="G19" s="1"/>
      <c r="H19" s="1"/>
      <c r="I19" s="1"/>
    </row>
    <row r="20" spans="1:9" x14ac:dyDescent="0.25">
      <c r="A20" s="11" t="s">
        <v>54</v>
      </c>
      <c r="B20" s="38">
        <v>1969662</v>
      </c>
      <c r="C20" s="38">
        <v>2289854</v>
      </c>
      <c r="D20" s="38">
        <v>11849828</v>
      </c>
      <c r="E20" s="38">
        <v>11727649</v>
      </c>
      <c r="F20" s="13">
        <f t="shared" si="0"/>
        <v>-1.0310613791187535</v>
      </c>
      <c r="G20" s="1"/>
      <c r="H20" s="1"/>
      <c r="I20" s="1"/>
    </row>
    <row r="21" spans="1:9" x14ac:dyDescent="0.25">
      <c r="A21" s="8" t="s">
        <v>55</v>
      </c>
      <c r="B21" s="37">
        <v>1671512</v>
      </c>
      <c r="C21" s="37">
        <v>1804992</v>
      </c>
      <c r="D21" s="37">
        <v>11598256</v>
      </c>
      <c r="E21" s="37">
        <v>11448665</v>
      </c>
      <c r="F21" s="10">
        <f t="shared" si="0"/>
        <v>-1.2897714966801885</v>
      </c>
      <c r="G21" s="1"/>
      <c r="H21" s="1"/>
      <c r="I21" s="1"/>
    </row>
    <row r="22" spans="1:9" x14ac:dyDescent="0.25">
      <c r="A22" s="11" t="s">
        <v>56</v>
      </c>
      <c r="B22" s="38">
        <v>2369265</v>
      </c>
      <c r="C22" s="38">
        <v>2721859</v>
      </c>
      <c r="D22" s="38">
        <v>14353117</v>
      </c>
      <c r="E22" s="38">
        <v>15028209</v>
      </c>
      <c r="F22" s="13">
        <f t="shared" si="0"/>
        <v>4.7034522187758938</v>
      </c>
      <c r="G22" s="1"/>
      <c r="H22" s="1"/>
      <c r="I22" s="1"/>
    </row>
    <row r="23" spans="1:9" x14ac:dyDescent="0.25">
      <c r="A23" s="8" t="s">
        <v>57</v>
      </c>
      <c r="B23" s="37">
        <v>541911</v>
      </c>
      <c r="C23" s="37">
        <v>674179</v>
      </c>
      <c r="D23" s="37">
        <v>3006897</v>
      </c>
      <c r="E23" s="37">
        <v>3637061</v>
      </c>
      <c r="F23" s="10">
        <f t="shared" si="0"/>
        <v>20.957285866459671</v>
      </c>
      <c r="G23" s="1"/>
      <c r="H23" s="1"/>
      <c r="I23" s="1"/>
    </row>
    <row r="24" spans="1:9" x14ac:dyDescent="0.25">
      <c r="A24" s="11" t="s">
        <v>58</v>
      </c>
      <c r="B24" s="38">
        <v>166108</v>
      </c>
      <c r="C24" s="38">
        <v>172681</v>
      </c>
      <c r="D24" s="38">
        <v>1094849</v>
      </c>
      <c r="E24" s="38">
        <v>1076369</v>
      </c>
      <c r="F24" s="13">
        <f t="shared" si="0"/>
        <v>-1.6879039940667582</v>
      </c>
      <c r="G24" s="1"/>
      <c r="H24" s="1"/>
      <c r="I24" s="1"/>
    </row>
    <row r="25" spans="1:9" x14ac:dyDescent="0.25">
      <c r="A25" s="8" t="s">
        <v>59</v>
      </c>
      <c r="B25" s="37">
        <v>61843</v>
      </c>
      <c r="C25" s="37">
        <v>74368</v>
      </c>
      <c r="D25" s="37">
        <v>486026</v>
      </c>
      <c r="E25" s="37">
        <v>468087</v>
      </c>
      <c r="F25" s="10">
        <f t="shared" si="0"/>
        <v>-3.6909548048869851</v>
      </c>
      <c r="G25" s="1"/>
      <c r="H25" s="1"/>
      <c r="I25" s="1"/>
    </row>
    <row r="26" spans="1:9" x14ac:dyDescent="0.25">
      <c r="A26" s="11" t="s">
        <v>60</v>
      </c>
      <c r="B26" s="38">
        <v>226945</v>
      </c>
      <c r="C26" s="38">
        <v>243210</v>
      </c>
      <c r="D26" s="38">
        <v>1697769</v>
      </c>
      <c r="E26" s="38">
        <v>1644727</v>
      </c>
      <c r="F26" s="13">
        <f t="shared" si="0"/>
        <v>-3.1242177233769723</v>
      </c>
      <c r="G26" s="1"/>
      <c r="H26" s="1"/>
      <c r="I26" s="1"/>
    </row>
    <row r="27" spans="1:9" x14ac:dyDescent="0.25">
      <c r="A27" s="8" t="s">
        <v>61</v>
      </c>
      <c r="B27" s="37">
        <v>375083</v>
      </c>
      <c r="C27" s="37">
        <v>354690</v>
      </c>
      <c r="D27" s="37">
        <v>3294323</v>
      </c>
      <c r="E27" s="37">
        <v>3000257</v>
      </c>
      <c r="F27" s="10">
        <f t="shared" si="0"/>
        <v>-8.926447103092201</v>
      </c>
      <c r="G27" s="1"/>
      <c r="H27" s="1"/>
      <c r="I27" s="1"/>
    </row>
    <row r="28" spans="1:9" x14ac:dyDescent="0.25">
      <c r="A28" s="11" t="s">
        <v>62</v>
      </c>
      <c r="B28" s="38">
        <v>1817343</v>
      </c>
      <c r="C28" s="38">
        <v>1734792</v>
      </c>
      <c r="D28" s="38">
        <v>11607574</v>
      </c>
      <c r="E28" s="38">
        <v>11226765</v>
      </c>
      <c r="F28" s="13">
        <f t="shared" si="0"/>
        <v>-3.2806941398779799</v>
      </c>
      <c r="G28" s="1"/>
      <c r="H28" s="1"/>
      <c r="I28" s="1"/>
    </row>
    <row r="29" spans="1:9" x14ac:dyDescent="0.25">
      <c r="A29" s="8" t="s">
        <v>63</v>
      </c>
      <c r="B29" s="37">
        <v>394317</v>
      </c>
      <c r="C29" s="37">
        <v>449226</v>
      </c>
      <c r="D29" s="37">
        <v>3449695</v>
      </c>
      <c r="E29" s="37">
        <v>3545001</v>
      </c>
      <c r="F29" s="10">
        <f t="shared" si="0"/>
        <v>2.7627369955894636</v>
      </c>
      <c r="G29" s="1"/>
      <c r="H29" s="1"/>
      <c r="I29" s="1"/>
    </row>
    <row r="30" spans="1:9" x14ac:dyDescent="0.25">
      <c r="A30" s="11" t="s">
        <v>64</v>
      </c>
      <c r="B30" s="38">
        <v>450237</v>
      </c>
      <c r="C30" s="38">
        <v>410491</v>
      </c>
      <c r="D30" s="38">
        <v>3047853</v>
      </c>
      <c r="E30" s="38">
        <v>2783162</v>
      </c>
      <c r="F30" s="13">
        <f t="shared" si="0"/>
        <v>-8.6845067659102995</v>
      </c>
      <c r="G30" s="1"/>
      <c r="H30" s="1"/>
      <c r="I30" s="1"/>
    </row>
    <row r="31" spans="1:9" x14ac:dyDescent="0.25">
      <c r="A31" s="8" t="s">
        <v>65</v>
      </c>
      <c r="B31" s="37">
        <v>2335769</v>
      </c>
      <c r="C31" s="37">
        <v>2784632</v>
      </c>
      <c r="D31" s="37">
        <v>18044808</v>
      </c>
      <c r="E31" s="37">
        <v>20828055</v>
      </c>
      <c r="F31" s="10">
        <f t="shared" si="0"/>
        <v>15.424087637840202</v>
      </c>
      <c r="G31" s="1"/>
      <c r="H31" s="1"/>
      <c r="I31" s="1"/>
    </row>
    <row r="32" spans="1:9" x14ac:dyDescent="0.25">
      <c r="A32" s="11" t="s">
        <v>66</v>
      </c>
      <c r="B32" s="38">
        <v>4227424</v>
      </c>
      <c r="C32" s="38">
        <v>4332974</v>
      </c>
      <c r="D32" s="38">
        <v>27308672</v>
      </c>
      <c r="E32" s="38">
        <v>30731300</v>
      </c>
      <c r="F32" s="13">
        <f t="shared" si="0"/>
        <v>12.533117685107499</v>
      </c>
      <c r="G32" s="1"/>
      <c r="H32" s="1"/>
      <c r="I32" s="1"/>
    </row>
    <row r="33" spans="1:9" x14ac:dyDescent="0.25">
      <c r="A33" s="8" t="s">
        <v>67</v>
      </c>
      <c r="B33" s="37">
        <v>477343</v>
      </c>
      <c r="C33" s="37">
        <v>484305</v>
      </c>
      <c r="D33" s="37">
        <v>3011657</v>
      </c>
      <c r="E33" s="37">
        <v>3284870</v>
      </c>
      <c r="F33" s="10">
        <f t="shared" si="0"/>
        <v>9.0718498155666509</v>
      </c>
      <c r="G33" s="1"/>
      <c r="H33" s="1"/>
      <c r="I33" s="1"/>
    </row>
    <row r="34" spans="1:9" x14ac:dyDescent="0.25">
      <c r="A34" s="11" t="s">
        <v>68</v>
      </c>
      <c r="B34" s="38">
        <v>101909</v>
      </c>
      <c r="C34" s="38">
        <v>109292</v>
      </c>
      <c r="D34" s="38">
        <v>691508</v>
      </c>
      <c r="E34" s="38">
        <v>670866</v>
      </c>
      <c r="F34" s="13">
        <f t="shared" si="0"/>
        <v>-2.9850703101048737</v>
      </c>
      <c r="G34" s="1"/>
      <c r="H34" s="1"/>
      <c r="I34" s="1"/>
    </row>
    <row r="35" spans="1:9" x14ac:dyDescent="0.25">
      <c r="A35" s="14" t="s">
        <v>69</v>
      </c>
      <c r="B35" s="15">
        <f>SUM(B7:B34)</f>
        <v>40234966</v>
      </c>
      <c r="C35" s="15">
        <f t="shared" ref="C35:E35" si="1">SUM(C7:C34)</f>
        <v>41593987</v>
      </c>
      <c r="D35" s="15">
        <f t="shared" si="1"/>
        <v>265182424</v>
      </c>
      <c r="E35" s="15">
        <f t="shared" si="1"/>
        <v>275790907</v>
      </c>
      <c r="F35" s="16">
        <f t="shared" si="0"/>
        <v>4.0004472543776188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8329632</v>
      </c>
      <c r="C38" s="41">
        <f>D7</f>
        <v>8233413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42798607</v>
      </c>
      <c r="G38" s="42">
        <f>LOOKUP(E38,$A$38:$A$65,$C$38:$C$65)</f>
        <v>40849840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2320572</v>
      </c>
      <c r="C39" s="41">
        <f t="shared" ref="C39:C65" si="5">D8</f>
        <v>2193271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30731300</v>
      </c>
      <c r="G39" s="42">
        <f t="shared" ref="G39:G65" si="8">LOOKUP(E39,$A$38:$A$65,$C$38:$C$65)</f>
        <v>27308672</v>
      </c>
    </row>
    <row r="40" spans="1:9" x14ac:dyDescent="0.25">
      <c r="A40" s="42" t="str">
        <f t="shared" si="3"/>
        <v>ALMERIA</v>
      </c>
      <c r="B40" s="41">
        <f t="shared" si="4"/>
        <v>3855625</v>
      </c>
      <c r="C40" s="41">
        <f t="shared" si="5"/>
        <v>4049803</v>
      </c>
      <c r="D40" s="41">
        <f t="shared" si="6"/>
        <v>16</v>
      </c>
      <c r="E40" s="42" t="str">
        <f t="shared" si="2"/>
        <v>BARCELONA</v>
      </c>
      <c r="F40" s="42">
        <f t="shared" si="7"/>
        <v>29805434</v>
      </c>
      <c r="G40" s="42">
        <f t="shared" si="8"/>
        <v>27582073</v>
      </c>
    </row>
    <row r="41" spans="1:9" x14ac:dyDescent="0.25">
      <c r="A41" s="42" t="str">
        <f t="shared" si="3"/>
        <v>AVILES</v>
      </c>
      <c r="B41" s="41">
        <f t="shared" si="4"/>
        <v>3074519</v>
      </c>
      <c r="C41" s="41">
        <f t="shared" si="5"/>
        <v>3744267</v>
      </c>
      <c r="D41" s="41">
        <f t="shared" si="6"/>
        <v>20</v>
      </c>
      <c r="E41" s="42" t="str">
        <f t="shared" si="2"/>
        <v>BILBAO</v>
      </c>
      <c r="F41" s="42">
        <f t="shared" si="7"/>
        <v>22657874</v>
      </c>
      <c r="G41" s="42">
        <f t="shared" si="8"/>
        <v>21629595</v>
      </c>
    </row>
    <row r="42" spans="1:9" x14ac:dyDescent="0.25">
      <c r="A42" s="42" t="str">
        <f t="shared" si="3"/>
        <v>BAHIA DE ALGECIRAS</v>
      </c>
      <c r="B42" s="41">
        <f t="shared" si="4"/>
        <v>42798607</v>
      </c>
      <c r="C42" s="41">
        <f t="shared" si="5"/>
        <v>40849840</v>
      </c>
      <c r="D42" s="41">
        <f t="shared" si="6"/>
        <v>1</v>
      </c>
      <c r="E42" s="42" t="str">
        <f t="shared" si="2"/>
        <v>TARRAGONA</v>
      </c>
      <c r="F42" s="42">
        <f t="shared" si="7"/>
        <v>20828055</v>
      </c>
      <c r="G42" s="42">
        <f t="shared" si="8"/>
        <v>18044808</v>
      </c>
    </row>
    <row r="43" spans="1:9" x14ac:dyDescent="0.25">
      <c r="A43" s="42" t="str">
        <f t="shared" si="3"/>
        <v>BAHIA DE CADIZ</v>
      </c>
      <c r="B43" s="41">
        <f t="shared" si="4"/>
        <v>4374679</v>
      </c>
      <c r="C43" s="41">
        <f t="shared" si="5"/>
        <v>3499018</v>
      </c>
      <c r="D43" s="41">
        <f t="shared" si="6"/>
        <v>15</v>
      </c>
      <c r="E43" s="42" t="str">
        <f t="shared" si="2"/>
        <v>LAS PALMAS</v>
      </c>
      <c r="F43" s="42">
        <f t="shared" si="7"/>
        <v>15028209</v>
      </c>
      <c r="G43" s="42">
        <f t="shared" si="8"/>
        <v>14353117</v>
      </c>
    </row>
    <row r="44" spans="1:9" x14ac:dyDescent="0.25">
      <c r="A44" s="42" t="str">
        <f t="shared" si="3"/>
        <v>BALEARES</v>
      </c>
      <c r="B44" s="41">
        <f t="shared" si="4"/>
        <v>8848675</v>
      </c>
      <c r="C44" s="41">
        <f t="shared" si="5"/>
        <v>8589327</v>
      </c>
      <c r="D44" s="41">
        <f t="shared" si="6"/>
        <v>11</v>
      </c>
      <c r="E44" s="42" t="str">
        <f t="shared" si="2"/>
        <v>CARTAGENA</v>
      </c>
      <c r="F44" s="42">
        <f t="shared" si="7"/>
        <v>13194384</v>
      </c>
      <c r="G44" s="42">
        <f t="shared" si="8"/>
        <v>15268914</v>
      </c>
    </row>
    <row r="45" spans="1:9" x14ac:dyDescent="0.25">
      <c r="A45" s="42" t="str">
        <f t="shared" si="3"/>
        <v>BARCELONA</v>
      </c>
      <c r="B45" s="41">
        <f t="shared" si="4"/>
        <v>29805434</v>
      </c>
      <c r="C45" s="41">
        <f t="shared" si="5"/>
        <v>27582073</v>
      </c>
      <c r="D45" s="41">
        <f t="shared" si="6"/>
        <v>3</v>
      </c>
      <c r="E45" s="42" t="str">
        <f t="shared" si="2"/>
        <v>GIJON</v>
      </c>
      <c r="F45" s="42">
        <f t="shared" si="7"/>
        <v>11727649</v>
      </c>
      <c r="G45" s="42">
        <f t="shared" si="8"/>
        <v>11849828</v>
      </c>
    </row>
    <row r="46" spans="1:9" x14ac:dyDescent="0.25">
      <c r="A46" s="42" t="str">
        <f t="shared" si="3"/>
        <v>BILBAO</v>
      </c>
      <c r="B46" s="41">
        <f t="shared" si="4"/>
        <v>22657874</v>
      </c>
      <c r="C46" s="41">
        <f t="shared" si="5"/>
        <v>21629595</v>
      </c>
      <c r="D46" s="41">
        <f t="shared" si="6"/>
        <v>4</v>
      </c>
      <c r="E46" s="42" t="str">
        <f t="shared" si="2"/>
        <v>HUELVA</v>
      </c>
      <c r="F46" s="42">
        <f t="shared" si="7"/>
        <v>11448665</v>
      </c>
      <c r="G46" s="42">
        <f t="shared" si="8"/>
        <v>11598256</v>
      </c>
    </row>
    <row r="47" spans="1:9" x14ac:dyDescent="0.25">
      <c r="A47" s="42" t="str">
        <f t="shared" si="3"/>
        <v>CARTAGENA</v>
      </c>
      <c r="B47" s="41">
        <f t="shared" si="4"/>
        <v>13194384</v>
      </c>
      <c r="C47" s="41">
        <f t="shared" si="5"/>
        <v>15268914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11226765</v>
      </c>
      <c r="G47" s="42">
        <f t="shared" si="8"/>
        <v>11607574</v>
      </c>
    </row>
    <row r="48" spans="1:9" x14ac:dyDescent="0.25">
      <c r="A48" s="42" t="str">
        <f t="shared" si="3"/>
        <v>CASTELLON</v>
      </c>
      <c r="B48" s="41">
        <f t="shared" si="4"/>
        <v>7637127</v>
      </c>
      <c r="C48" s="41">
        <f t="shared" si="5"/>
        <v>7763541</v>
      </c>
      <c r="D48" s="41">
        <f t="shared" si="6"/>
        <v>13</v>
      </c>
      <c r="E48" s="42" t="str">
        <f t="shared" si="2"/>
        <v>BALEARES</v>
      </c>
      <c r="F48" s="42">
        <f t="shared" si="7"/>
        <v>8848675</v>
      </c>
      <c r="G48" s="42">
        <f t="shared" si="8"/>
        <v>8589327</v>
      </c>
    </row>
    <row r="49" spans="1:7" x14ac:dyDescent="0.25">
      <c r="A49" s="42" t="str">
        <f t="shared" si="3"/>
        <v>CEUTA</v>
      </c>
      <c r="B49" s="41">
        <f t="shared" si="4"/>
        <v>1537312</v>
      </c>
      <c r="C49" s="41">
        <f t="shared" si="5"/>
        <v>1423413</v>
      </c>
      <c r="D49" s="41">
        <f t="shared" si="6"/>
        <v>25</v>
      </c>
      <c r="E49" s="42" t="str">
        <f t="shared" si="2"/>
        <v>A CORUÑA</v>
      </c>
      <c r="F49" s="42">
        <f t="shared" si="7"/>
        <v>8329632</v>
      </c>
      <c r="G49" s="42">
        <f t="shared" si="8"/>
        <v>8233413</v>
      </c>
    </row>
    <row r="50" spans="1:7" x14ac:dyDescent="0.25">
      <c r="A50" s="42" t="str">
        <f t="shared" si="3"/>
        <v>FERROL-SAN CIBRAO</v>
      </c>
      <c r="B50" s="41">
        <f t="shared" si="4"/>
        <v>6255424</v>
      </c>
      <c r="C50" s="41">
        <f t="shared" si="5"/>
        <v>5813117</v>
      </c>
      <c r="D50" s="41">
        <f t="shared" si="6"/>
        <v>14</v>
      </c>
      <c r="E50" s="42" t="str">
        <f t="shared" si="2"/>
        <v>CASTELLON</v>
      </c>
      <c r="F50" s="42">
        <f t="shared" si="7"/>
        <v>7637127</v>
      </c>
      <c r="G50" s="42">
        <f t="shared" si="8"/>
        <v>7763541</v>
      </c>
    </row>
    <row r="51" spans="1:7" x14ac:dyDescent="0.25">
      <c r="A51" s="42" t="str">
        <f t="shared" si="3"/>
        <v>GIJON</v>
      </c>
      <c r="B51" s="41">
        <f t="shared" si="4"/>
        <v>11727649</v>
      </c>
      <c r="C51" s="41">
        <f t="shared" si="5"/>
        <v>11849828</v>
      </c>
      <c r="D51" s="41">
        <f t="shared" si="6"/>
        <v>8</v>
      </c>
      <c r="E51" s="42" t="str">
        <f t="shared" si="2"/>
        <v>FERROL-SAN CIBRAO</v>
      </c>
      <c r="F51" s="42">
        <f t="shared" si="7"/>
        <v>6255424</v>
      </c>
      <c r="G51" s="42">
        <f t="shared" si="8"/>
        <v>5813117</v>
      </c>
    </row>
    <row r="52" spans="1:7" x14ac:dyDescent="0.25">
      <c r="A52" s="42" t="str">
        <f t="shared" si="3"/>
        <v>HUELVA</v>
      </c>
      <c r="B52" s="41">
        <f t="shared" si="4"/>
        <v>11448665</v>
      </c>
      <c r="C52" s="41">
        <f t="shared" si="5"/>
        <v>11598256</v>
      </c>
      <c r="D52" s="41">
        <f t="shared" si="6"/>
        <v>9</v>
      </c>
      <c r="E52" s="42" t="str">
        <f t="shared" si="2"/>
        <v>BAHIA DE CADIZ</v>
      </c>
      <c r="F52" s="42">
        <f t="shared" si="7"/>
        <v>4374679</v>
      </c>
      <c r="G52" s="42">
        <f t="shared" si="8"/>
        <v>3499018</v>
      </c>
    </row>
    <row r="53" spans="1:7" x14ac:dyDescent="0.25">
      <c r="A53" s="42" t="str">
        <f t="shared" si="3"/>
        <v>LAS PALMAS</v>
      </c>
      <c r="B53" s="41">
        <f t="shared" si="4"/>
        <v>15028209</v>
      </c>
      <c r="C53" s="41">
        <f t="shared" si="5"/>
        <v>14353117</v>
      </c>
      <c r="D53" s="41">
        <f t="shared" si="6"/>
        <v>6</v>
      </c>
      <c r="E53" s="42" t="str">
        <f t="shared" si="2"/>
        <v>ALMERIA</v>
      </c>
      <c r="F53" s="42">
        <f t="shared" si="7"/>
        <v>3855625</v>
      </c>
      <c r="G53" s="42">
        <f t="shared" si="8"/>
        <v>4049803</v>
      </c>
    </row>
    <row r="54" spans="1:7" x14ac:dyDescent="0.25">
      <c r="A54" s="42" t="str">
        <f t="shared" si="3"/>
        <v>MALAGA</v>
      </c>
      <c r="B54" s="41">
        <f t="shared" si="4"/>
        <v>3637061</v>
      </c>
      <c r="C54" s="41">
        <f t="shared" si="5"/>
        <v>3006897</v>
      </c>
      <c r="D54" s="41">
        <f t="shared" si="6"/>
        <v>17</v>
      </c>
      <c r="E54" s="42" t="str">
        <f t="shared" si="2"/>
        <v>MALAGA</v>
      </c>
      <c r="F54" s="42">
        <f t="shared" si="7"/>
        <v>3637061</v>
      </c>
      <c r="G54" s="42">
        <f t="shared" si="8"/>
        <v>3006897</v>
      </c>
    </row>
    <row r="55" spans="1:7" x14ac:dyDescent="0.25">
      <c r="A55" s="42" t="str">
        <f t="shared" si="3"/>
        <v>MARIN Y RIA DE PONTEVEDRA</v>
      </c>
      <c r="B55" s="41">
        <f t="shared" si="4"/>
        <v>1076369</v>
      </c>
      <c r="C55" s="41">
        <f t="shared" si="5"/>
        <v>1094849</v>
      </c>
      <c r="D55" s="41">
        <f t="shared" si="6"/>
        <v>26</v>
      </c>
      <c r="E55" s="42" t="str">
        <f t="shared" si="2"/>
        <v>SANTANDER</v>
      </c>
      <c r="F55" s="42">
        <f t="shared" si="7"/>
        <v>3545001</v>
      </c>
      <c r="G55" s="42">
        <f t="shared" si="8"/>
        <v>3449695</v>
      </c>
    </row>
    <row r="56" spans="1:7" x14ac:dyDescent="0.25">
      <c r="A56" s="42" t="str">
        <f t="shared" si="3"/>
        <v>MELILLA</v>
      </c>
      <c r="B56" s="41">
        <f t="shared" si="4"/>
        <v>468087</v>
      </c>
      <c r="C56" s="41">
        <f t="shared" si="5"/>
        <v>486026</v>
      </c>
      <c r="D56" s="41">
        <f t="shared" si="6"/>
        <v>28</v>
      </c>
      <c r="E56" s="42" t="str">
        <f t="shared" si="2"/>
        <v>VIGO</v>
      </c>
      <c r="F56" s="42">
        <f t="shared" si="7"/>
        <v>3284870</v>
      </c>
      <c r="G56" s="42">
        <f t="shared" si="8"/>
        <v>3011657</v>
      </c>
    </row>
    <row r="57" spans="1:7" x14ac:dyDescent="0.25">
      <c r="A57" s="42" t="str">
        <f t="shared" si="3"/>
        <v>MOTRIL</v>
      </c>
      <c r="B57" s="41">
        <f t="shared" si="4"/>
        <v>1644727</v>
      </c>
      <c r="C57" s="41">
        <f t="shared" si="5"/>
        <v>1697769</v>
      </c>
      <c r="D57" s="41">
        <f t="shared" si="6"/>
        <v>24</v>
      </c>
      <c r="E57" s="42" t="str">
        <f t="shared" si="2"/>
        <v>AVILES</v>
      </c>
      <c r="F57" s="42">
        <f t="shared" si="7"/>
        <v>3074519</v>
      </c>
      <c r="G57" s="42">
        <f t="shared" si="8"/>
        <v>3744267</v>
      </c>
    </row>
    <row r="58" spans="1:7" x14ac:dyDescent="0.25">
      <c r="A58" s="42" t="str">
        <f t="shared" si="3"/>
        <v>PASAIA</v>
      </c>
      <c r="B58" s="41">
        <f t="shared" si="4"/>
        <v>3000257</v>
      </c>
      <c r="C58" s="41">
        <f t="shared" si="5"/>
        <v>3294323</v>
      </c>
      <c r="D58" s="41">
        <f t="shared" si="6"/>
        <v>21</v>
      </c>
      <c r="E58" s="42" t="str">
        <f t="shared" si="2"/>
        <v>PASAIA</v>
      </c>
      <c r="F58" s="42">
        <f t="shared" si="7"/>
        <v>3000257</v>
      </c>
      <c r="G58" s="42">
        <f t="shared" si="8"/>
        <v>3294323</v>
      </c>
    </row>
    <row r="59" spans="1:7" x14ac:dyDescent="0.25">
      <c r="A59" s="42" t="str">
        <f t="shared" si="3"/>
        <v>SANTA CRUZ DE TENERIFE</v>
      </c>
      <c r="B59" s="41">
        <f t="shared" si="4"/>
        <v>11226765</v>
      </c>
      <c r="C59" s="41">
        <f t="shared" si="5"/>
        <v>11607574</v>
      </c>
      <c r="D59" s="41">
        <f t="shared" si="6"/>
        <v>10</v>
      </c>
      <c r="E59" s="42" t="str">
        <f t="shared" si="2"/>
        <v>SEVILLA</v>
      </c>
      <c r="F59" s="42">
        <f t="shared" si="7"/>
        <v>2783162</v>
      </c>
      <c r="G59" s="42">
        <f t="shared" si="8"/>
        <v>3047853</v>
      </c>
    </row>
    <row r="60" spans="1:7" x14ac:dyDescent="0.25">
      <c r="A60" s="42" t="str">
        <f t="shared" si="3"/>
        <v>SANTANDER</v>
      </c>
      <c r="B60" s="41">
        <f t="shared" si="4"/>
        <v>3545001</v>
      </c>
      <c r="C60" s="41">
        <f t="shared" si="5"/>
        <v>3449695</v>
      </c>
      <c r="D60" s="41">
        <f t="shared" si="6"/>
        <v>18</v>
      </c>
      <c r="E60" s="42" t="str">
        <f t="shared" si="2"/>
        <v>ALICANTE</v>
      </c>
      <c r="F60" s="42">
        <f t="shared" si="7"/>
        <v>2320572</v>
      </c>
      <c r="G60" s="42">
        <f t="shared" si="8"/>
        <v>2193271</v>
      </c>
    </row>
    <row r="61" spans="1:7" x14ac:dyDescent="0.25">
      <c r="A61" s="42" t="str">
        <f t="shared" si="3"/>
        <v>SEVILLA</v>
      </c>
      <c r="B61" s="41">
        <f t="shared" si="4"/>
        <v>2783162</v>
      </c>
      <c r="C61" s="41">
        <f t="shared" si="5"/>
        <v>3047853</v>
      </c>
      <c r="D61" s="41">
        <f t="shared" si="6"/>
        <v>22</v>
      </c>
      <c r="E61" s="42" t="str">
        <f t="shared" si="2"/>
        <v>MOTRIL</v>
      </c>
      <c r="F61" s="42">
        <f t="shared" si="7"/>
        <v>1644727</v>
      </c>
      <c r="G61" s="42">
        <f t="shared" si="8"/>
        <v>1697769</v>
      </c>
    </row>
    <row r="62" spans="1:7" x14ac:dyDescent="0.25">
      <c r="A62" s="42" t="str">
        <f t="shared" si="3"/>
        <v>TARRAGONA</v>
      </c>
      <c r="B62" s="41">
        <f t="shared" si="4"/>
        <v>20828055</v>
      </c>
      <c r="C62" s="41">
        <f t="shared" si="5"/>
        <v>18044808</v>
      </c>
      <c r="D62" s="41">
        <f t="shared" si="6"/>
        <v>5</v>
      </c>
      <c r="E62" s="42" t="str">
        <f t="shared" si="2"/>
        <v>CEUTA</v>
      </c>
      <c r="F62" s="42">
        <f t="shared" si="7"/>
        <v>1537312</v>
      </c>
      <c r="G62" s="42">
        <f t="shared" si="8"/>
        <v>1423413</v>
      </c>
    </row>
    <row r="63" spans="1:7" x14ac:dyDescent="0.25">
      <c r="A63" s="42" t="str">
        <f t="shared" si="3"/>
        <v>VALENCIA</v>
      </c>
      <c r="B63" s="41">
        <f t="shared" si="4"/>
        <v>30731300</v>
      </c>
      <c r="C63" s="41">
        <f t="shared" si="5"/>
        <v>27308672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1076369</v>
      </c>
      <c r="G63" s="42">
        <f t="shared" si="8"/>
        <v>1094849</v>
      </c>
    </row>
    <row r="64" spans="1:7" x14ac:dyDescent="0.25">
      <c r="A64" s="42" t="str">
        <f t="shared" si="3"/>
        <v>VIGO</v>
      </c>
      <c r="B64" s="41">
        <f t="shared" si="4"/>
        <v>3284870</v>
      </c>
      <c r="C64" s="41">
        <f t="shared" si="5"/>
        <v>3011657</v>
      </c>
      <c r="D64" s="41">
        <f t="shared" si="6"/>
        <v>19</v>
      </c>
      <c r="E64" s="42" t="str">
        <f t="shared" si="2"/>
        <v>VILAGARCIA</v>
      </c>
      <c r="F64" s="42">
        <f t="shared" si="7"/>
        <v>670866</v>
      </c>
      <c r="G64" s="42">
        <f t="shared" si="8"/>
        <v>691508</v>
      </c>
    </row>
    <row r="65" spans="1:7" x14ac:dyDescent="0.25">
      <c r="A65" s="42" t="str">
        <f t="shared" si="3"/>
        <v>VILAGARCIA</v>
      </c>
      <c r="B65" s="41">
        <f t="shared" si="4"/>
        <v>670866</v>
      </c>
      <c r="C65" s="41">
        <f t="shared" si="5"/>
        <v>691508</v>
      </c>
      <c r="D65" s="41">
        <f t="shared" si="6"/>
        <v>27</v>
      </c>
      <c r="E65" s="42" t="str">
        <f t="shared" si="2"/>
        <v>MELILLA</v>
      </c>
      <c r="F65" s="42">
        <f t="shared" si="7"/>
        <v>468087</v>
      </c>
      <c r="G65" s="42">
        <f t="shared" si="8"/>
        <v>486026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1219355</v>
      </c>
      <c r="C7" s="37">
        <v>1192002</v>
      </c>
      <c r="D7" s="37">
        <v>7987732</v>
      </c>
      <c r="E7" s="37">
        <v>8095927</v>
      </c>
      <c r="F7" s="10">
        <f>((E7*100)/D7)-100</f>
        <v>1.3545146482130406</v>
      </c>
      <c r="G7" s="1"/>
      <c r="H7" s="1"/>
      <c r="I7" s="1"/>
    </row>
    <row r="8" spans="1:12" x14ac:dyDescent="0.25">
      <c r="A8" s="11" t="s">
        <v>42</v>
      </c>
      <c r="B8" s="38">
        <v>302455</v>
      </c>
      <c r="C8" s="38">
        <v>241168</v>
      </c>
      <c r="D8" s="38">
        <v>2151195</v>
      </c>
      <c r="E8" s="38">
        <v>2283716</v>
      </c>
      <c r="F8" s="13">
        <f t="shared" ref="F8:F35" si="0">((E8*100)/D8)-100</f>
        <v>6.1603434370198897</v>
      </c>
      <c r="G8" s="1"/>
      <c r="H8" s="1"/>
      <c r="I8" s="1"/>
    </row>
    <row r="9" spans="1:12" x14ac:dyDescent="0.25">
      <c r="A9" s="8" t="s">
        <v>43</v>
      </c>
      <c r="B9" s="37">
        <v>790922</v>
      </c>
      <c r="C9" s="37">
        <v>588484</v>
      </c>
      <c r="D9" s="37">
        <v>3971435</v>
      </c>
      <c r="E9" s="37">
        <v>3776921</v>
      </c>
      <c r="F9" s="10">
        <f t="shared" si="0"/>
        <v>-4.8978266042375083</v>
      </c>
      <c r="G9" s="1"/>
      <c r="H9" s="1"/>
      <c r="I9" s="1"/>
    </row>
    <row r="10" spans="1:12" x14ac:dyDescent="0.25">
      <c r="A10" s="11" t="s">
        <v>44</v>
      </c>
      <c r="B10" s="38">
        <v>571781</v>
      </c>
      <c r="C10" s="38">
        <v>451545</v>
      </c>
      <c r="D10" s="38">
        <v>3699615</v>
      </c>
      <c r="E10" s="38">
        <v>3039443</v>
      </c>
      <c r="F10" s="13">
        <f t="shared" si="0"/>
        <v>-17.844343262744914</v>
      </c>
      <c r="G10" s="1"/>
      <c r="H10" s="1"/>
      <c r="I10" s="1"/>
    </row>
    <row r="11" spans="1:12" x14ac:dyDescent="0.25">
      <c r="A11" s="8" t="s">
        <v>45</v>
      </c>
      <c r="B11" s="37">
        <v>5787859</v>
      </c>
      <c r="C11" s="37">
        <v>5855267</v>
      </c>
      <c r="D11" s="37">
        <v>37678285</v>
      </c>
      <c r="E11" s="37">
        <v>39592700</v>
      </c>
      <c r="F11" s="10">
        <f t="shared" si="0"/>
        <v>5.0809504731969639</v>
      </c>
      <c r="G11" s="1"/>
      <c r="H11" s="1"/>
      <c r="I11" s="1"/>
    </row>
    <row r="12" spans="1:12" x14ac:dyDescent="0.25">
      <c r="A12" s="11" t="s">
        <v>46</v>
      </c>
      <c r="B12" s="38">
        <v>604528</v>
      </c>
      <c r="C12" s="38">
        <v>651943</v>
      </c>
      <c r="D12" s="38">
        <v>3432671</v>
      </c>
      <c r="E12" s="38">
        <v>4316234</v>
      </c>
      <c r="F12" s="13">
        <f t="shared" si="0"/>
        <v>25.739810194452076</v>
      </c>
      <c r="G12" s="1"/>
      <c r="H12" s="1"/>
      <c r="I12" s="1"/>
    </row>
    <row r="13" spans="1:12" x14ac:dyDescent="0.25">
      <c r="A13" s="8" t="s">
        <v>47</v>
      </c>
      <c r="B13" s="37">
        <v>1373317</v>
      </c>
      <c r="C13" s="37">
        <v>1306230</v>
      </c>
      <c r="D13" s="37">
        <v>8455117</v>
      </c>
      <c r="E13" s="37">
        <v>8704511</v>
      </c>
      <c r="F13" s="10">
        <f t="shared" si="0"/>
        <v>2.9496221045788076</v>
      </c>
      <c r="G13" s="1"/>
      <c r="H13" s="1"/>
      <c r="I13" s="1"/>
    </row>
    <row r="14" spans="1:12" x14ac:dyDescent="0.25">
      <c r="A14" s="11" t="s">
        <v>48</v>
      </c>
      <c r="B14" s="38">
        <v>4018975</v>
      </c>
      <c r="C14" s="38">
        <v>4535176</v>
      </c>
      <c r="D14" s="38">
        <v>26901274</v>
      </c>
      <c r="E14" s="38">
        <v>29057917</v>
      </c>
      <c r="F14" s="13">
        <f t="shared" si="0"/>
        <v>8.0168805388176025</v>
      </c>
      <c r="G14" s="1"/>
      <c r="H14" s="1"/>
      <c r="I14" s="1"/>
    </row>
    <row r="15" spans="1:12" x14ac:dyDescent="0.25">
      <c r="A15" s="8" t="s">
        <v>49</v>
      </c>
      <c r="B15" s="37">
        <v>3127550</v>
      </c>
      <c r="C15" s="37">
        <v>3128828</v>
      </c>
      <c r="D15" s="37">
        <v>21017548</v>
      </c>
      <c r="E15" s="37">
        <v>21866756</v>
      </c>
      <c r="F15" s="10">
        <f t="shared" si="0"/>
        <v>4.0404713242477186</v>
      </c>
      <c r="G15" s="1"/>
      <c r="H15" s="1"/>
      <c r="I15" s="1"/>
    </row>
    <row r="16" spans="1:12" x14ac:dyDescent="0.25">
      <c r="A16" s="11" t="s">
        <v>50</v>
      </c>
      <c r="B16" s="38">
        <v>2151416</v>
      </c>
      <c r="C16" s="38">
        <v>1974273</v>
      </c>
      <c r="D16" s="38">
        <v>15195807</v>
      </c>
      <c r="E16" s="38">
        <v>13140729</v>
      </c>
      <c r="F16" s="13">
        <f t="shared" si="0"/>
        <v>-13.523980661244252</v>
      </c>
      <c r="G16" s="1"/>
      <c r="H16" s="1"/>
      <c r="I16" s="1"/>
    </row>
    <row r="17" spans="1:9" x14ac:dyDescent="0.25">
      <c r="A17" s="8" t="s">
        <v>51</v>
      </c>
      <c r="B17" s="37">
        <v>1305116</v>
      </c>
      <c r="C17" s="37">
        <v>943605</v>
      </c>
      <c r="D17" s="37">
        <v>7733350</v>
      </c>
      <c r="E17" s="37">
        <v>7600957</v>
      </c>
      <c r="F17" s="10">
        <f t="shared" si="0"/>
        <v>-1.7119747586750833</v>
      </c>
      <c r="G17" s="1"/>
      <c r="H17" s="1"/>
      <c r="I17" s="1"/>
    </row>
    <row r="18" spans="1:9" x14ac:dyDescent="0.25">
      <c r="A18" s="11" t="s">
        <v>52</v>
      </c>
      <c r="B18" s="38">
        <v>175844</v>
      </c>
      <c r="C18" s="38">
        <v>166690</v>
      </c>
      <c r="D18" s="38">
        <v>1127125</v>
      </c>
      <c r="E18" s="38">
        <v>1209244</v>
      </c>
      <c r="F18" s="13">
        <f t="shared" si="0"/>
        <v>7.2857047798602679</v>
      </c>
      <c r="G18" s="1"/>
      <c r="H18" s="1"/>
      <c r="I18" s="1"/>
    </row>
    <row r="19" spans="1:9" x14ac:dyDescent="0.25">
      <c r="A19" s="8" t="s">
        <v>53</v>
      </c>
      <c r="B19" s="37">
        <v>811010</v>
      </c>
      <c r="C19" s="37">
        <v>1096356</v>
      </c>
      <c r="D19" s="37">
        <v>5804125</v>
      </c>
      <c r="E19" s="37">
        <v>6236760</v>
      </c>
      <c r="F19" s="10">
        <f t="shared" si="0"/>
        <v>7.4539228565890596</v>
      </c>
      <c r="G19" s="1"/>
      <c r="H19" s="1"/>
      <c r="I19" s="1"/>
    </row>
    <row r="20" spans="1:9" x14ac:dyDescent="0.25">
      <c r="A20" s="11" t="s">
        <v>54</v>
      </c>
      <c r="B20" s="38">
        <v>1949025</v>
      </c>
      <c r="C20" s="38">
        <v>2267090</v>
      </c>
      <c r="D20" s="38">
        <v>11711119</v>
      </c>
      <c r="E20" s="38">
        <v>11572144</v>
      </c>
      <c r="F20" s="13">
        <f t="shared" si="0"/>
        <v>-1.1866927490020345</v>
      </c>
      <c r="G20" s="1"/>
      <c r="H20" s="1"/>
      <c r="I20" s="1"/>
    </row>
    <row r="21" spans="1:9" x14ac:dyDescent="0.25">
      <c r="A21" s="8" t="s">
        <v>55</v>
      </c>
      <c r="B21" s="37">
        <v>1659003</v>
      </c>
      <c r="C21" s="37">
        <v>1796216</v>
      </c>
      <c r="D21" s="37">
        <v>11537886</v>
      </c>
      <c r="E21" s="37">
        <v>11388426</v>
      </c>
      <c r="F21" s="10">
        <f t="shared" si="0"/>
        <v>-1.2953846137845346</v>
      </c>
      <c r="G21" s="1"/>
      <c r="H21" s="1"/>
      <c r="I21" s="1"/>
    </row>
    <row r="22" spans="1:9" x14ac:dyDescent="0.25">
      <c r="A22" s="11" t="s">
        <v>56</v>
      </c>
      <c r="B22" s="38">
        <v>2169037</v>
      </c>
      <c r="C22" s="38">
        <v>2536741</v>
      </c>
      <c r="D22" s="38">
        <v>13175433</v>
      </c>
      <c r="E22" s="38">
        <v>13848768</v>
      </c>
      <c r="F22" s="13">
        <f t="shared" si="0"/>
        <v>5.1105341281762833</v>
      </c>
      <c r="G22" s="1"/>
      <c r="H22" s="1"/>
      <c r="I22" s="1"/>
    </row>
    <row r="23" spans="1:9" x14ac:dyDescent="0.25">
      <c r="A23" s="8" t="s">
        <v>57</v>
      </c>
      <c r="B23" s="37">
        <v>535236</v>
      </c>
      <c r="C23" s="37">
        <v>668590</v>
      </c>
      <c r="D23" s="37">
        <v>2956062</v>
      </c>
      <c r="E23" s="37">
        <v>3597404</v>
      </c>
      <c r="F23" s="10">
        <f t="shared" si="0"/>
        <v>21.695823700585436</v>
      </c>
      <c r="G23" s="1"/>
      <c r="H23" s="1"/>
      <c r="I23" s="1"/>
    </row>
    <row r="24" spans="1:9" x14ac:dyDescent="0.25">
      <c r="A24" s="11" t="s">
        <v>58</v>
      </c>
      <c r="B24" s="38">
        <v>158636</v>
      </c>
      <c r="C24" s="38">
        <v>170344</v>
      </c>
      <c r="D24" s="38">
        <v>1051261</v>
      </c>
      <c r="E24" s="38">
        <v>1043750</v>
      </c>
      <c r="F24" s="13">
        <f t="shared" si="0"/>
        <v>-0.71447528254162762</v>
      </c>
      <c r="G24" s="1"/>
      <c r="H24" s="1"/>
      <c r="I24" s="1"/>
    </row>
    <row r="25" spans="1:9" x14ac:dyDescent="0.25">
      <c r="A25" s="8" t="s">
        <v>59</v>
      </c>
      <c r="B25" s="37">
        <v>60008</v>
      </c>
      <c r="C25" s="37">
        <v>74368</v>
      </c>
      <c r="D25" s="37">
        <v>466843</v>
      </c>
      <c r="E25" s="37">
        <v>468059</v>
      </c>
      <c r="F25" s="10">
        <f t="shared" si="0"/>
        <v>0.26047300698522236</v>
      </c>
      <c r="G25" s="1"/>
      <c r="H25" s="1"/>
      <c r="I25" s="1"/>
    </row>
    <row r="26" spans="1:9" x14ac:dyDescent="0.25">
      <c r="A26" s="11" t="s">
        <v>60</v>
      </c>
      <c r="B26" s="38">
        <v>224989</v>
      </c>
      <c r="C26" s="38">
        <v>240988</v>
      </c>
      <c r="D26" s="38">
        <v>1685214</v>
      </c>
      <c r="E26" s="38">
        <v>1633385</v>
      </c>
      <c r="F26" s="13">
        <f t="shared" si="0"/>
        <v>-3.0755144450497056</v>
      </c>
      <c r="G26" s="1"/>
      <c r="H26" s="1"/>
      <c r="I26" s="1"/>
    </row>
    <row r="27" spans="1:9" x14ac:dyDescent="0.25">
      <c r="A27" s="8" t="s">
        <v>61</v>
      </c>
      <c r="B27" s="37">
        <v>370972</v>
      </c>
      <c r="C27" s="37">
        <v>350722</v>
      </c>
      <c r="D27" s="37">
        <v>3258978</v>
      </c>
      <c r="E27" s="37">
        <v>2967628</v>
      </c>
      <c r="F27" s="10">
        <f t="shared" si="0"/>
        <v>-8.9399192016638409</v>
      </c>
      <c r="G27" s="1"/>
      <c r="H27" s="1"/>
      <c r="I27" s="1"/>
    </row>
    <row r="28" spans="1:9" x14ac:dyDescent="0.25">
      <c r="A28" s="11" t="s">
        <v>62</v>
      </c>
      <c r="B28" s="38">
        <v>1737982</v>
      </c>
      <c r="C28" s="38">
        <v>1648619</v>
      </c>
      <c r="D28" s="38">
        <v>11015919</v>
      </c>
      <c r="E28" s="38">
        <v>10635738</v>
      </c>
      <c r="F28" s="13">
        <f t="shared" si="0"/>
        <v>-3.451196400409259</v>
      </c>
      <c r="G28" s="1"/>
      <c r="H28" s="1"/>
      <c r="I28" s="1"/>
    </row>
    <row r="29" spans="1:9" x14ac:dyDescent="0.25">
      <c r="A29" s="8" t="s">
        <v>63</v>
      </c>
      <c r="B29" s="37">
        <v>388642</v>
      </c>
      <c r="C29" s="37">
        <v>446266</v>
      </c>
      <c r="D29" s="37">
        <v>3409290</v>
      </c>
      <c r="E29" s="37">
        <v>3500965</v>
      </c>
      <c r="F29" s="10">
        <f t="shared" si="0"/>
        <v>2.688976297117577</v>
      </c>
      <c r="G29" s="1"/>
      <c r="H29" s="1"/>
      <c r="I29" s="1"/>
    </row>
    <row r="30" spans="1:9" x14ac:dyDescent="0.25">
      <c r="A30" s="11" t="s">
        <v>64</v>
      </c>
      <c r="B30" s="38">
        <v>450237</v>
      </c>
      <c r="C30" s="38">
        <v>410491</v>
      </c>
      <c r="D30" s="38">
        <v>3047853</v>
      </c>
      <c r="E30" s="38">
        <v>2783162</v>
      </c>
      <c r="F30" s="13">
        <f t="shared" si="0"/>
        <v>-8.6845067659102995</v>
      </c>
      <c r="G30" s="1"/>
      <c r="H30" s="1"/>
      <c r="I30" s="1"/>
    </row>
    <row r="31" spans="1:9" x14ac:dyDescent="0.25">
      <c r="A31" s="8" t="s">
        <v>65</v>
      </c>
      <c r="B31" s="37">
        <v>2320793</v>
      </c>
      <c r="C31" s="37">
        <v>2769151</v>
      </c>
      <c r="D31" s="37">
        <v>17935620</v>
      </c>
      <c r="E31" s="37">
        <v>20720613</v>
      </c>
      <c r="F31" s="10">
        <f t="shared" si="0"/>
        <v>15.527720814780864</v>
      </c>
      <c r="G31" s="1"/>
      <c r="H31" s="1"/>
      <c r="I31" s="1"/>
    </row>
    <row r="32" spans="1:9" x14ac:dyDescent="0.25">
      <c r="A32" s="11" t="s">
        <v>66</v>
      </c>
      <c r="B32" s="38">
        <v>4205576</v>
      </c>
      <c r="C32" s="38">
        <v>4304941</v>
      </c>
      <c r="D32" s="38">
        <v>27160419</v>
      </c>
      <c r="E32" s="38">
        <v>30535983</v>
      </c>
      <c r="F32" s="13">
        <f t="shared" si="0"/>
        <v>12.428247148911808</v>
      </c>
      <c r="G32" s="1"/>
      <c r="H32" s="1"/>
      <c r="I32" s="1"/>
    </row>
    <row r="33" spans="1:9" x14ac:dyDescent="0.25">
      <c r="A33" s="8" t="s">
        <v>67</v>
      </c>
      <c r="B33" s="37">
        <v>427733</v>
      </c>
      <c r="C33" s="37">
        <v>444289</v>
      </c>
      <c r="D33" s="37">
        <v>2712052</v>
      </c>
      <c r="E33" s="37">
        <v>3019052</v>
      </c>
      <c r="F33" s="10">
        <f t="shared" si="0"/>
        <v>11.319841949933107</v>
      </c>
      <c r="G33" s="1"/>
      <c r="H33" s="1"/>
      <c r="I33" s="1"/>
    </row>
    <row r="34" spans="1:9" x14ac:dyDescent="0.25">
      <c r="A34" s="11" t="s">
        <v>68</v>
      </c>
      <c r="B34" s="38">
        <v>101135</v>
      </c>
      <c r="C34" s="38">
        <v>109058</v>
      </c>
      <c r="D34" s="38">
        <v>686330</v>
      </c>
      <c r="E34" s="38">
        <v>666470</v>
      </c>
      <c r="F34" s="13">
        <f t="shared" si="0"/>
        <v>-2.8936517418734411</v>
      </c>
      <c r="G34" s="1"/>
      <c r="H34" s="1"/>
      <c r="I34" s="1"/>
    </row>
    <row r="35" spans="1:9" x14ac:dyDescent="0.25">
      <c r="A35" s="14" t="s">
        <v>69</v>
      </c>
      <c r="B35" s="15">
        <f>SUM(B7:B34)</f>
        <v>38999132</v>
      </c>
      <c r="C35" s="15">
        <f>SUM(C7:C34)</f>
        <v>40369441</v>
      </c>
      <c r="D35" s="15">
        <f t="shared" ref="D35:E35" si="1">SUM(D7:D34)</f>
        <v>256965558</v>
      </c>
      <c r="E35" s="15">
        <f t="shared" si="1"/>
        <v>267303362</v>
      </c>
      <c r="F35" s="16">
        <f t="shared" si="0"/>
        <v>4.0230309775600404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8095927</v>
      </c>
      <c r="C38" s="41">
        <f>D7</f>
        <v>7987732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39592700</v>
      </c>
      <c r="G38" s="42">
        <f>LOOKUP(E38,$A$38:$A$65,$C$38:$C$65)</f>
        <v>37678285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2283716</v>
      </c>
      <c r="C39" s="41">
        <f t="shared" ref="C39:C65" si="5">D8</f>
        <v>2151195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30535983</v>
      </c>
      <c r="G39" s="42">
        <f t="shared" ref="G39:G65" si="8">LOOKUP(E39,$A$38:$A$65,$C$38:$C$65)</f>
        <v>27160419</v>
      </c>
    </row>
    <row r="40" spans="1:9" x14ac:dyDescent="0.25">
      <c r="A40" s="42" t="str">
        <f t="shared" si="3"/>
        <v>ALMERIA</v>
      </c>
      <c r="B40" s="41">
        <f t="shared" si="4"/>
        <v>3776921</v>
      </c>
      <c r="C40" s="41">
        <f t="shared" si="5"/>
        <v>3971435</v>
      </c>
      <c r="D40" s="41">
        <f t="shared" si="6"/>
        <v>16</v>
      </c>
      <c r="E40" s="42" t="str">
        <f t="shared" si="2"/>
        <v>BARCELONA</v>
      </c>
      <c r="F40" s="42">
        <f t="shared" si="7"/>
        <v>29057917</v>
      </c>
      <c r="G40" s="42">
        <f t="shared" si="8"/>
        <v>26901274</v>
      </c>
    </row>
    <row r="41" spans="1:9" x14ac:dyDescent="0.25">
      <c r="A41" s="42" t="str">
        <f t="shared" si="3"/>
        <v>AVILES</v>
      </c>
      <c r="B41" s="41">
        <f t="shared" si="4"/>
        <v>3039443</v>
      </c>
      <c r="C41" s="41">
        <f t="shared" si="5"/>
        <v>3699615</v>
      </c>
      <c r="D41" s="41">
        <f t="shared" si="6"/>
        <v>19</v>
      </c>
      <c r="E41" s="42" t="str">
        <f t="shared" si="2"/>
        <v>BILBAO</v>
      </c>
      <c r="F41" s="42">
        <f t="shared" si="7"/>
        <v>21866756</v>
      </c>
      <c r="G41" s="42">
        <f t="shared" si="8"/>
        <v>21017548</v>
      </c>
    </row>
    <row r="42" spans="1:9" x14ac:dyDescent="0.25">
      <c r="A42" s="42" t="str">
        <f t="shared" si="3"/>
        <v>BAHIA DE ALGECIRAS</v>
      </c>
      <c r="B42" s="41">
        <f t="shared" si="4"/>
        <v>39592700</v>
      </c>
      <c r="C42" s="41">
        <f t="shared" si="5"/>
        <v>37678285</v>
      </c>
      <c r="D42" s="41">
        <f t="shared" si="6"/>
        <v>1</v>
      </c>
      <c r="E42" s="42" t="str">
        <f t="shared" si="2"/>
        <v>TARRAGONA</v>
      </c>
      <c r="F42" s="42">
        <f t="shared" si="7"/>
        <v>20720613</v>
      </c>
      <c r="G42" s="42">
        <f t="shared" si="8"/>
        <v>17935620</v>
      </c>
    </row>
    <row r="43" spans="1:9" x14ac:dyDescent="0.25">
      <c r="A43" s="42" t="str">
        <f t="shared" si="3"/>
        <v>BAHIA DE CADIZ</v>
      </c>
      <c r="B43" s="41">
        <f t="shared" si="4"/>
        <v>4316234</v>
      </c>
      <c r="C43" s="41">
        <f t="shared" si="5"/>
        <v>3432671</v>
      </c>
      <c r="D43" s="41">
        <f t="shared" si="6"/>
        <v>15</v>
      </c>
      <c r="E43" s="42" t="str">
        <f t="shared" si="2"/>
        <v>LAS PALMAS</v>
      </c>
      <c r="F43" s="42">
        <f t="shared" si="7"/>
        <v>13848768</v>
      </c>
      <c r="G43" s="42">
        <f t="shared" si="8"/>
        <v>13175433</v>
      </c>
    </row>
    <row r="44" spans="1:9" x14ac:dyDescent="0.25">
      <c r="A44" s="42" t="str">
        <f t="shared" si="3"/>
        <v>BALEARES</v>
      </c>
      <c r="B44" s="41">
        <f t="shared" si="4"/>
        <v>8704511</v>
      </c>
      <c r="C44" s="41">
        <f t="shared" si="5"/>
        <v>8455117</v>
      </c>
      <c r="D44" s="41">
        <f t="shared" si="6"/>
        <v>11</v>
      </c>
      <c r="E44" s="42" t="str">
        <f t="shared" si="2"/>
        <v>CARTAGENA</v>
      </c>
      <c r="F44" s="42">
        <f t="shared" si="7"/>
        <v>13140729</v>
      </c>
      <c r="G44" s="42">
        <f t="shared" si="8"/>
        <v>15195807</v>
      </c>
    </row>
    <row r="45" spans="1:9" x14ac:dyDescent="0.25">
      <c r="A45" s="42" t="str">
        <f t="shared" si="3"/>
        <v>BARCELONA</v>
      </c>
      <c r="B45" s="41">
        <f t="shared" si="4"/>
        <v>29057917</v>
      </c>
      <c r="C45" s="41">
        <f t="shared" si="5"/>
        <v>26901274</v>
      </c>
      <c r="D45" s="41">
        <f t="shared" si="6"/>
        <v>3</v>
      </c>
      <c r="E45" s="42" t="str">
        <f t="shared" si="2"/>
        <v>GIJON</v>
      </c>
      <c r="F45" s="42">
        <f t="shared" si="7"/>
        <v>11572144</v>
      </c>
      <c r="G45" s="42">
        <f t="shared" si="8"/>
        <v>11711119</v>
      </c>
    </row>
    <row r="46" spans="1:9" x14ac:dyDescent="0.25">
      <c r="A46" s="42" t="str">
        <f t="shared" si="3"/>
        <v>BILBAO</v>
      </c>
      <c r="B46" s="41">
        <f t="shared" si="4"/>
        <v>21866756</v>
      </c>
      <c r="C46" s="41">
        <f t="shared" si="5"/>
        <v>21017548</v>
      </c>
      <c r="D46" s="41">
        <f t="shared" si="6"/>
        <v>4</v>
      </c>
      <c r="E46" s="42" t="str">
        <f t="shared" si="2"/>
        <v>HUELVA</v>
      </c>
      <c r="F46" s="42">
        <f t="shared" si="7"/>
        <v>11388426</v>
      </c>
      <c r="G46" s="42">
        <f t="shared" si="8"/>
        <v>11537886</v>
      </c>
    </row>
    <row r="47" spans="1:9" x14ac:dyDescent="0.25">
      <c r="A47" s="42" t="str">
        <f t="shared" si="3"/>
        <v>CARTAGENA</v>
      </c>
      <c r="B47" s="41">
        <f t="shared" si="4"/>
        <v>13140729</v>
      </c>
      <c r="C47" s="41">
        <f t="shared" si="5"/>
        <v>15195807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10635738</v>
      </c>
      <c r="G47" s="42">
        <f t="shared" si="8"/>
        <v>11015919</v>
      </c>
    </row>
    <row r="48" spans="1:9" x14ac:dyDescent="0.25">
      <c r="A48" s="42" t="str">
        <f t="shared" si="3"/>
        <v>CASTELLON</v>
      </c>
      <c r="B48" s="41">
        <f t="shared" si="4"/>
        <v>7600957</v>
      </c>
      <c r="C48" s="41">
        <f t="shared" si="5"/>
        <v>7733350</v>
      </c>
      <c r="D48" s="41">
        <f t="shared" si="6"/>
        <v>13</v>
      </c>
      <c r="E48" s="42" t="str">
        <f t="shared" si="2"/>
        <v>BALEARES</v>
      </c>
      <c r="F48" s="42">
        <f t="shared" si="7"/>
        <v>8704511</v>
      </c>
      <c r="G48" s="42">
        <f t="shared" si="8"/>
        <v>8455117</v>
      </c>
    </row>
    <row r="49" spans="1:7" x14ac:dyDescent="0.25">
      <c r="A49" s="42" t="str">
        <f t="shared" si="3"/>
        <v>CEUTA</v>
      </c>
      <c r="B49" s="41">
        <f t="shared" si="4"/>
        <v>1209244</v>
      </c>
      <c r="C49" s="41">
        <f t="shared" si="5"/>
        <v>1127125</v>
      </c>
      <c r="D49" s="41">
        <f t="shared" si="6"/>
        <v>25</v>
      </c>
      <c r="E49" s="42" t="str">
        <f t="shared" si="2"/>
        <v>A CORUÑA</v>
      </c>
      <c r="F49" s="42">
        <f t="shared" si="7"/>
        <v>8095927</v>
      </c>
      <c r="G49" s="42">
        <f t="shared" si="8"/>
        <v>7987732</v>
      </c>
    </row>
    <row r="50" spans="1:7" x14ac:dyDescent="0.25">
      <c r="A50" s="42" t="str">
        <f t="shared" si="3"/>
        <v>FERROL-SAN CIBRAO</v>
      </c>
      <c r="B50" s="41">
        <f t="shared" si="4"/>
        <v>6236760</v>
      </c>
      <c r="C50" s="41">
        <f t="shared" si="5"/>
        <v>5804125</v>
      </c>
      <c r="D50" s="41">
        <f t="shared" si="6"/>
        <v>14</v>
      </c>
      <c r="E50" s="42" t="str">
        <f t="shared" si="2"/>
        <v>CASTELLON</v>
      </c>
      <c r="F50" s="42">
        <f t="shared" si="7"/>
        <v>7600957</v>
      </c>
      <c r="G50" s="42">
        <f t="shared" si="8"/>
        <v>7733350</v>
      </c>
    </row>
    <row r="51" spans="1:7" x14ac:dyDescent="0.25">
      <c r="A51" s="42" t="str">
        <f t="shared" si="3"/>
        <v>GIJON</v>
      </c>
      <c r="B51" s="41">
        <f t="shared" si="4"/>
        <v>11572144</v>
      </c>
      <c r="C51" s="41">
        <f t="shared" si="5"/>
        <v>11711119</v>
      </c>
      <c r="D51" s="41">
        <f t="shared" si="6"/>
        <v>8</v>
      </c>
      <c r="E51" s="42" t="str">
        <f t="shared" si="2"/>
        <v>FERROL-SAN CIBRAO</v>
      </c>
      <c r="F51" s="42">
        <f t="shared" si="7"/>
        <v>6236760</v>
      </c>
      <c r="G51" s="42">
        <f t="shared" si="8"/>
        <v>5804125</v>
      </c>
    </row>
    <row r="52" spans="1:7" x14ac:dyDescent="0.25">
      <c r="A52" s="42" t="str">
        <f t="shared" si="3"/>
        <v>HUELVA</v>
      </c>
      <c r="B52" s="41">
        <f t="shared" si="4"/>
        <v>11388426</v>
      </c>
      <c r="C52" s="41">
        <f t="shared" si="5"/>
        <v>11537886</v>
      </c>
      <c r="D52" s="41">
        <f t="shared" si="6"/>
        <v>9</v>
      </c>
      <c r="E52" s="42" t="str">
        <f t="shared" si="2"/>
        <v>BAHIA DE CADIZ</v>
      </c>
      <c r="F52" s="42">
        <f t="shared" si="7"/>
        <v>4316234</v>
      </c>
      <c r="G52" s="42">
        <f t="shared" si="8"/>
        <v>3432671</v>
      </c>
    </row>
    <row r="53" spans="1:7" x14ac:dyDescent="0.25">
      <c r="A53" s="42" t="str">
        <f t="shared" si="3"/>
        <v>LAS PALMAS</v>
      </c>
      <c r="B53" s="41">
        <f t="shared" si="4"/>
        <v>13848768</v>
      </c>
      <c r="C53" s="41">
        <f t="shared" si="5"/>
        <v>13175433</v>
      </c>
      <c r="D53" s="41">
        <f t="shared" si="6"/>
        <v>6</v>
      </c>
      <c r="E53" s="42" t="str">
        <f t="shared" si="2"/>
        <v>ALMERIA</v>
      </c>
      <c r="F53" s="42">
        <f t="shared" si="7"/>
        <v>3776921</v>
      </c>
      <c r="G53" s="42">
        <f t="shared" si="8"/>
        <v>3971435</v>
      </c>
    </row>
    <row r="54" spans="1:7" x14ac:dyDescent="0.25">
      <c r="A54" s="42" t="str">
        <f t="shared" si="3"/>
        <v>MALAGA</v>
      </c>
      <c r="B54" s="41">
        <f t="shared" si="4"/>
        <v>3597404</v>
      </c>
      <c r="C54" s="41">
        <f t="shared" si="5"/>
        <v>2956062</v>
      </c>
      <c r="D54" s="41">
        <f t="shared" si="6"/>
        <v>17</v>
      </c>
      <c r="E54" s="42" t="str">
        <f t="shared" si="2"/>
        <v>MALAGA</v>
      </c>
      <c r="F54" s="42">
        <f t="shared" si="7"/>
        <v>3597404</v>
      </c>
      <c r="G54" s="42">
        <f t="shared" si="8"/>
        <v>2956062</v>
      </c>
    </row>
    <row r="55" spans="1:7" x14ac:dyDescent="0.25">
      <c r="A55" s="42" t="str">
        <f t="shared" si="3"/>
        <v>MARIN Y RIA DE PONTEVEDRA</v>
      </c>
      <c r="B55" s="41">
        <f t="shared" si="4"/>
        <v>1043750</v>
      </c>
      <c r="C55" s="41">
        <f t="shared" si="5"/>
        <v>1051261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3500965</v>
      </c>
      <c r="G55" s="42">
        <f t="shared" si="8"/>
        <v>3409290</v>
      </c>
    </row>
    <row r="56" spans="1:7" x14ac:dyDescent="0.25">
      <c r="A56" s="42" t="str">
        <f t="shared" si="3"/>
        <v>MELILLA</v>
      </c>
      <c r="B56" s="41">
        <f t="shared" si="4"/>
        <v>468059</v>
      </c>
      <c r="C56" s="41">
        <f t="shared" si="5"/>
        <v>466843</v>
      </c>
      <c r="D56" s="41">
        <f t="shared" si="6"/>
        <v>28</v>
      </c>
      <c r="E56" s="42" t="str">
        <f t="shared" si="2"/>
        <v>AVILES</v>
      </c>
      <c r="F56" s="42">
        <f t="shared" si="9"/>
        <v>3039443</v>
      </c>
      <c r="G56" s="42">
        <f t="shared" si="8"/>
        <v>3699615</v>
      </c>
    </row>
    <row r="57" spans="1:7" x14ac:dyDescent="0.25">
      <c r="A57" s="42" t="str">
        <f t="shared" si="3"/>
        <v>MOTRIL</v>
      </c>
      <c r="B57" s="41">
        <f t="shared" si="4"/>
        <v>1633385</v>
      </c>
      <c r="C57" s="41">
        <f t="shared" si="5"/>
        <v>1685214</v>
      </c>
      <c r="D57" s="41">
        <f t="shared" si="6"/>
        <v>24</v>
      </c>
      <c r="E57" s="42" t="str">
        <f t="shared" si="2"/>
        <v>VIGO</v>
      </c>
      <c r="F57" s="42">
        <f t="shared" si="9"/>
        <v>3019052</v>
      </c>
      <c r="G57" s="42">
        <f t="shared" si="8"/>
        <v>2712052</v>
      </c>
    </row>
    <row r="58" spans="1:7" x14ac:dyDescent="0.25">
      <c r="A58" s="42" t="str">
        <f t="shared" si="3"/>
        <v>PASAIA</v>
      </c>
      <c r="B58" s="41">
        <f t="shared" si="4"/>
        <v>2967628</v>
      </c>
      <c r="C58" s="41">
        <f t="shared" si="5"/>
        <v>3258978</v>
      </c>
      <c r="D58" s="41">
        <f t="shared" si="6"/>
        <v>21</v>
      </c>
      <c r="E58" s="42" t="str">
        <f t="shared" si="2"/>
        <v>PASAIA</v>
      </c>
      <c r="F58" s="42">
        <f t="shared" si="9"/>
        <v>2967628</v>
      </c>
      <c r="G58" s="42">
        <f t="shared" si="8"/>
        <v>3258978</v>
      </c>
    </row>
    <row r="59" spans="1:7" x14ac:dyDescent="0.25">
      <c r="A59" s="42" t="str">
        <f t="shared" si="3"/>
        <v>SANTA CRUZ DE TENERIFE</v>
      </c>
      <c r="B59" s="41">
        <f t="shared" si="4"/>
        <v>10635738</v>
      </c>
      <c r="C59" s="41">
        <f t="shared" si="5"/>
        <v>11015919</v>
      </c>
      <c r="D59" s="41">
        <f t="shared" si="6"/>
        <v>10</v>
      </c>
      <c r="E59" s="42" t="str">
        <f t="shared" si="2"/>
        <v>SEVILLA</v>
      </c>
      <c r="F59" s="42">
        <f t="shared" si="9"/>
        <v>2783162</v>
      </c>
      <c r="G59" s="42">
        <f t="shared" si="8"/>
        <v>3047853</v>
      </c>
    </row>
    <row r="60" spans="1:7" x14ac:dyDescent="0.25">
      <c r="A60" s="42" t="str">
        <f t="shared" si="3"/>
        <v>SANTANDER</v>
      </c>
      <c r="B60" s="41">
        <f t="shared" si="4"/>
        <v>3500965</v>
      </c>
      <c r="C60" s="41">
        <f t="shared" si="5"/>
        <v>3409290</v>
      </c>
      <c r="D60" s="41">
        <f t="shared" si="6"/>
        <v>18</v>
      </c>
      <c r="E60" s="42" t="str">
        <f t="shared" si="2"/>
        <v>ALICANTE</v>
      </c>
      <c r="F60" s="42">
        <f t="shared" si="9"/>
        <v>2283716</v>
      </c>
      <c r="G60" s="42">
        <f t="shared" si="8"/>
        <v>2151195</v>
      </c>
    </row>
    <row r="61" spans="1:7" x14ac:dyDescent="0.25">
      <c r="A61" s="42" t="str">
        <f t="shared" si="3"/>
        <v>SEVILLA</v>
      </c>
      <c r="B61" s="41">
        <f t="shared" si="4"/>
        <v>2783162</v>
      </c>
      <c r="C61" s="41">
        <f t="shared" si="5"/>
        <v>3047853</v>
      </c>
      <c r="D61" s="41">
        <f t="shared" si="6"/>
        <v>22</v>
      </c>
      <c r="E61" s="42" t="str">
        <f t="shared" si="2"/>
        <v>MOTRIL</v>
      </c>
      <c r="F61" s="42">
        <f t="shared" si="9"/>
        <v>1633385</v>
      </c>
      <c r="G61" s="42">
        <f t="shared" si="8"/>
        <v>1685214</v>
      </c>
    </row>
    <row r="62" spans="1:7" x14ac:dyDescent="0.25">
      <c r="A62" s="42" t="str">
        <f t="shared" si="3"/>
        <v>TARRAGONA</v>
      </c>
      <c r="B62" s="41">
        <f t="shared" si="4"/>
        <v>20720613</v>
      </c>
      <c r="C62" s="41">
        <f t="shared" si="5"/>
        <v>17935620</v>
      </c>
      <c r="D62" s="41">
        <f t="shared" si="6"/>
        <v>5</v>
      </c>
      <c r="E62" s="42" t="str">
        <f t="shared" si="2"/>
        <v>CEUTA</v>
      </c>
      <c r="F62" s="42">
        <f t="shared" si="9"/>
        <v>1209244</v>
      </c>
      <c r="G62" s="42">
        <f t="shared" si="8"/>
        <v>1127125</v>
      </c>
    </row>
    <row r="63" spans="1:7" x14ac:dyDescent="0.25">
      <c r="A63" s="42" t="str">
        <f t="shared" si="3"/>
        <v>VALENCIA</v>
      </c>
      <c r="B63" s="41">
        <f t="shared" si="4"/>
        <v>30535983</v>
      </c>
      <c r="C63" s="41">
        <f t="shared" si="5"/>
        <v>27160419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1043750</v>
      </c>
      <c r="G63" s="42">
        <f t="shared" si="8"/>
        <v>1051261</v>
      </c>
    </row>
    <row r="64" spans="1:7" x14ac:dyDescent="0.25">
      <c r="A64" s="42" t="str">
        <f t="shared" si="3"/>
        <v>VIGO</v>
      </c>
      <c r="B64" s="41">
        <f t="shared" si="4"/>
        <v>3019052</v>
      </c>
      <c r="C64" s="41">
        <f t="shared" si="5"/>
        <v>2712052</v>
      </c>
      <c r="D64" s="41">
        <f t="shared" si="6"/>
        <v>20</v>
      </c>
      <c r="E64" s="42" t="str">
        <f t="shared" si="2"/>
        <v>VILAGARCIA</v>
      </c>
      <c r="F64" s="42">
        <f t="shared" si="9"/>
        <v>666470</v>
      </c>
      <c r="G64" s="42">
        <f t="shared" si="8"/>
        <v>686330</v>
      </c>
    </row>
    <row r="65" spans="1:7" x14ac:dyDescent="0.25">
      <c r="A65" s="42" t="str">
        <f t="shared" si="3"/>
        <v>VILAGARCIA</v>
      </c>
      <c r="B65" s="41">
        <f t="shared" si="4"/>
        <v>666470</v>
      </c>
      <c r="C65" s="41">
        <f t="shared" si="5"/>
        <v>686330</v>
      </c>
      <c r="D65" s="41">
        <f t="shared" si="6"/>
        <v>27</v>
      </c>
      <c r="E65" s="42" t="str">
        <f t="shared" si="2"/>
        <v>MELILLA</v>
      </c>
      <c r="F65" s="42">
        <f t="shared" si="9"/>
        <v>468059</v>
      </c>
      <c r="G65" s="42">
        <f t="shared" si="8"/>
        <v>466843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G14" sqref="G14"/>
    </sheetView>
  </sheetViews>
  <sheetFormatPr baseColWidth="10" defaultRowHeight="15" x14ac:dyDescent="0.25"/>
  <cols>
    <col min="1" max="1" width="21.28515625" style="110" bestFit="1" customWidth="1"/>
    <col min="2" max="4" width="11.5703125" style="110" bestFit="1" customWidth="1"/>
    <col min="5" max="5" width="11.42578125" style="110"/>
    <col min="6" max="6" width="9" style="110" bestFit="1" customWidth="1"/>
    <col min="7" max="7" width="11.5703125" style="110" bestFit="1" customWidth="1"/>
    <col min="8" max="16384" width="11.42578125" style="110"/>
  </cols>
  <sheetData>
    <row r="1" spans="1:12" s="105" customFormat="1" ht="22.5" customHeight="1" x14ac:dyDescent="0.35">
      <c r="F1" s="106" t="s">
        <v>74</v>
      </c>
    </row>
    <row r="2" spans="1:12" s="105" customFormat="1" ht="21" x14ac:dyDescent="0.35"/>
    <row r="5" spans="1:12" x14ac:dyDescent="0.25">
      <c r="A5" s="107" t="s">
        <v>91</v>
      </c>
      <c r="B5" s="108" t="str">
        <f>'Resumen general'!D6</f>
        <v>Mes Julio</v>
      </c>
      <c r="C5" s="109"/>
      <c r="D5" s="108" t="str">
        <f>'Resumen general'!F6</f>
        <v>Acumulado desde Enero</v>
      </c>
      <c r="E5" s="109"/>
      <c r="F5" s="109"/>
      <c r="L5" s="111">
        <f>'Resumen general'!I4</f>
        <v>39345</v>
      </c>
    </row>
    <row r="6" spans="1:12" x14ac:dyDescent="0.25">
      <c r="A6" s="112"/>
      <c r="B6" s="113">
        <f>'Resumen general'!D7</f>
        <v>2006</v>
      </c>
      <c r="C6" s="113">
        <f>'Resumen general'!E7</f>
        <v>2007</v>
      </c>
      <c r="D6" s="113">
        <f>'Resumen general'!F7</f>
        <v>2006</v>
      </c>
      <c r="E6" s="113">
        <f>'Resumen general'!G7</f>
        <v>2007</v>
      </c>
      <c r="F6" s="113" t="s">
        <v>40</v>
      </c>
    </row>
    <row r="7" spans="1:12" x14ac:dyDescent="0.25">
      <c r="A7" s="114" t="s">
        <v>41</v>
      </c>
      <c r="B7" s="115">
        <v>774539</v>
      </c>
      <c r="C7" s="115">
        <v>657413</v>
      </c>
      <c r="D7" s="115">
        <v>5047729</v>
      </c>
      <c r="E7" s="115">
        <v>5001367</v>
      </c>
      <c r="F7" s="116">
        <f>((E7*100)/D7)-100</f>
        <v>-0.91847244572757347</v>
      </c>
      <c r="G7" s="117"/>
      <c r="H7" s="117"/>
      <c r="I7" s="117"/>
    </row>
    <row r="8" spans="1:12" x14ac:dyDescent="0.25">
      <c r="A8" s="118" t="s">
        <v>42</v>
      </c>
      <c r="B8" s="119">
        <v>18886</v>
      </c>
      <c r="C8" s="119">
        <v>15306</v>
      </c>
      <c r="D8" s="119">
        <v>111503</v>
      </c>
      <c r="E8" s="119">
        <v>119746</v>
      </c>
      <c r="F8" s="120">
        <f t="shared" ref="F8:F35" si="0">((E8*100)/D8)-100</f>
        <v>7.392626207366618</v>
      </c>
      <c r="G8" s="117"/>
      <c r="H8" s="117"/>
      <c r="I8" s="117"/>
    </row>
    <row r="9" spans="1:12" x14ac:dyDescent="0.25">
      <c r="A9" s="114" t="s">
        <v>43</v>
      </c>
      <c r="B9" s="115">
        <v>0</v>
      </c>
      <c r="C9" s="115">
        <v>0</v>
      </c>
      <c r="D9" s="115">
        <v>5051</v>
      </c>
      <c r="E9" s="115">
        <v>3146</v>
      </c>
      <c r="F9" s="116">
        <f t="shared" si="0"/>
        <v>-37.715303900217776</v>
      </c>
      <c r="G9" s="117"/>
      <c r="H9" s="117"/>
      <c r="I9" s="117"/>
    </row>
    <row r="10" spans="1:12" x14ac:dyDescent="0.25">
      <c r="A10" s="118" t="s">
        <v>44</v>
      </c>
      <c r="B10" s="119">
        <v>84188</v>
      </c>
      <c r="C10" s="119">
        <v>39496</v>
      </c>
      <c r="D10" s="119">
        <v>488739</v>
      </c>
      <c r="E10" s="119">
        <v>373619</v>
      </c>
      <c r="F10" s="120">
        <f t="shared" si="0"/>
        <v>-23.55449432109981</v>
      </c>
      <c r="G10" s="117"/>
      <c r="H10" s="117"/>
      <c r="I10" s="117"/>
    </row>
    <row r="11" spans="1:12" x14ac:dyDescent="0.25">
      <c r="A11" s="114" t="s">
        <v>45</v>
      </c>
      <c r="B11" s="115">
        <v>1637733</v>
      </c>
      <c r="C11" s="115">
        <v>1699656</v>
      </c>
      <c r="D11" s="115">
        <v>11843960</v>
      </c>
      <c r="E11" s="115">
        <v>11076105</v>
      </c>
      <c r="F11" s="116">
        <f t="shared" si="0"/>
        <v>-6.4830934923792398</v>
      </c>
      <c r="G11" s="117"/>
      <c r="H11" s="117"/>
      <c r="I11" s="117"/>
    </row>
    <row r="12" spans="1:12" x14ac:dyDescent="0.25">
      <c r="A12" s="118" t="s">
        <v>46</v>
      </c>
      <c r="B12" s="119">
        <v>8271</v>
      </c>
      <c r="C12" s="119">
        <v>0</v>
      </c>
      <c r="D12" s="119">
        <v>46584</v>
      </c>
      <c r="E12" s="119">
        <v>43097</v>
      </c>
      <c r="F12" s="120">
        <f t="shared" si="0"/>
        <v>-7.4854027133779795</v>
      </c>
      <c r="G12" s="117"/>
      <c r="H12" s="117"/>
      <c r="I12" s="117"/>
    </row>
    <row r="13" spans="1:12" x14ac:dyDescent="0.25">
      <c r="A13" s="114" t="s">
        <v>47</v>
      </c>
      <c r="B13" s="115">
        <v>258292</v>
      </c>
      <c r="C13" s="115">
        <v>196459</v>
      </c>
      <c r="D13" s="115">
        <v>1240042</v>
      </c>
      <c r="E13" s="115">
        <v>1214444</v>
      </c>
      <c r="F13" s="116">
        <f t="shared" si="0"/>
        <v>-2.0642849193817625</v>
      </c>
      <c r="G13" s="117"/>
      <c r="H13" s="117"/>
      <c r="I13" s="117"/>
    </row>
    <row r="14" spans="1:12" x14ac:dyDescent="0.25">
      <c r="A14" s="118" t="s">
        <v>48</v>
      </c>
      <c r="B14" s="119">
        <v>832789</v>
      </c>
      <c r="C14" s="119">
        <v>918117</v>
      </c>
      <c r="D14" s="119">
        <v>6159898</v>
      </c>
      <c r="E14" s="119">
        <v>6163040</v>
      </c>
      <c r="F14" s="120">
        <f t="shared" si="0"/>
        <v>5.1007338108519207E-2</v>
      </c>
      <c r="G14" s="117"/>
      <c r="H14" s="117"/>
      <c r="I14" s="117"/>
    </row>
    <row r="15" spans="1:12" x14ac:dyDescent="0.25">
      <c r="A15" s="114" t="s">
        <v>49</v>
      </c>
      <c r="B15" s="115">
        <v>1946456</v>
      </c>
      <c r="C15" s="115">
        <v>1729815</v>
      </c>
      <c r="D15" s="115">
        <v>12835732</v>
      </c>
      <c r="E15" s="115">
        <v>13223792</v>
      </c>
      <c r="F15" s="116">
        <f t="shared" si="0"/>
        <v>3.0232790775002201</v>
      </c>
      <c r="G15" s="117"/>
      <c r="H15" s="117"/>
      <c r="I15" s="117"/>
    </row>
    <row r="16" spans="1:12" x14ac:dyDescent="0.25">
      <c r="A16" s="118" t="s">
        <v>50</v>
      </c>
      <c r="B16" s="119">
        <v>1569774</v>
      </c>
      <c r="C16" s="119">
        <v>1391449</v>
      </c>
      <c r="D16" s="119">
        <v>11541615</v>
      </c>
      <c r="E16" s="119">
        <v>9747901</v>
      </c>
      <c r="F16" s="120">
        <f t="shared" si="0"/>
        <v>-15.541273903175593</v>
      </c>
      <c r="G16" s="117"/>
      <c r="H16" s="117"/>
      <c r="I16" s="117"/>
    </row>
    <row r="17" spans="1:9" x14ac:dyDescent="0.25">
      <c r="A17" s="114" t="s">
        <v>51</v>
      </c>
      <c r="B17" s="115">
        <v>773099</v>
      </c>
      <c r="C17" s="115">
        <v>399355</v>
      </c>
      <c r="D17" s="115">
        <v>5034795</v>
      </c>
      <c r="E17" s="115">
        <v>4188388</v>
      </c>
      <c r="F17" s="116">
        <f t="shared" si="0"/>
        <v>-16.811151198807494</v>
      </c>
      <c r="G17" s="117"/>
      <c r="H17" s="117"/>
      <c r="I17" s="117"/>
    </row>
    <row r="18" spans="1:9" x14ac:dyDescent="0.25">
      <c r="A18" s="118" t="s">
        <v>52</v>
      </c>
      <c r="B18" s="119">
        <v>95254</v>
      </c>
      <c r="C18" s="119">
        <v>71173</v>
      </c>
      <c r="D18" s="119">
        <v>590053</v>
      </c>
      <c r="E18" s="119">
        <v>600169</v>
      </c>
      <c r="F18" s="120">
        <f t="shared" si="0"/>
        <v>1.7144222637627422</v>
      </c>
      <c r="G18" s="117"/>
      <c r="H18" s="117"/>
      <c r="I18" s="117"/>
    </row>
    <row r="19" spans="1:9" x14ac:dyDescent="0.25">
      <c r="A19" s="114" t="s">
        <v>53</v>
      </c>
      <c r="B19" s="115">
        <v>145329</v>
      </c>
      <c r="C19" s="115">
        <v>192987</v>
      </c>
      <c r="D19" s="115">
        <v>550800</v>
      </c>
      <c r="E19" s="115">
        <v>776707</v>
      </c>
      <c r="F19" s="116">
        <f t="shared" si="0"/>
        <v>41.014342774146684</v>
      </c>
      <c r="G19" s="117"/>
      <c r="H19" s="117"/>
      <c r="I19" s="117"/>
    </row>
    <row r="20" spans="1:9" x14ac:dyDescent="0.25">
      <c r="A20" s="118" t="s">
        <v>54</v>
      </c>
      <c r="B20" s="119">
        <v>101333</v>
      </c>
      <c r="C20" s="119">
        <v>101457</v>
      </c>
      <c r="D20" s="119">
        <v>788561</v>
      </c>
      <c r="E20" s="119">
        <v>816432</v>
      </c>
      <c r="F20" s="120">
        <f t="shared" si="0"/>
        <v>3.5344126833561376</v>
      </c>
      <c r="G20" s="117"/>
      <c r="H20" s="117"/>
      <c r="I20" s="117"/>
    </row>
    <row r="21" spans="1:9" x14ac:dyDescent="0.25">
      <c r="A21" s="114" t="s">
        <v>55</v>
      </c>
      <c r="B21" s="115">
        <v>995223</v>
      </c>
      <c r="C21" s="115">
        <v>1022444</v>
      </c>
      <c r="D21" s="115">
        <v>7262778</v>
      </c>
      <c r="E21" s="115">
        <v>7424205</v>
      </c>
      <c r="F21" s="116">
        <f t="shared" si="0"/>
        <v>2.2226619070553966</v>
      </c>
      <c r="G21" s="117"/>
      <c r="H21" s="117"/>
      <c r="I21" s="117"/>
    </row>
    <row r="22" spans="1:9" x14ac:dyDescent="0.25">
      <c r="A22" s="118" t="s">
        <v>56</v>
      </c>
      <c r="B22" s="119">
        <v>448058</v>
      </c>
      <c r="C22" s="119">
        <v>648146</v>
      </c>
      <c r="D22" s="119">
        <v>2593710</v>
      </c>
      <c r="E22" s="119">
        <v>2806811</v>
      </c>
      <c r="F22" s="120">
        <f t="shared" si="0"/>
        <v>8.2160688743151695</v>
      </c>
      <c r="G22" s="117"/>
      <c r="H22" s="117"/>
      <c r="I22" s="117"/>
    </row>
    <row r="23" spans="1:9" x14ac:dyDescent="0.25">
      <c r="A23" s="114" t="s">
        <v>57</v>
      </c>
      <c r="B23" s="115">
        <v>0</v>
      </c>
      <c r="C23" s="115">
        <v>7523</v>
      </c>
      <c r="D23" s="115">
        <v>32460</v>
      </c>
      <c r="E23" s="115">
        <v>53252</v>
      </c>
      <c r="F23" s="116">
        <f t="shared" si="0"/>
        <v>64.05422057917437</v>
      </c>
      <c r="G23" s="117"/>
      <c r="H23" s="117"/>
      <c r="I23" s="117"/>
    </row>
    <row r="24" spans="1:9" x14ac:dyDescent="0.25">
      <c r="A24" s="118" t="s">
        <v>58</v>
      </c>
      <c r="B24" s="119">
        <v>0</v>
      </c>
      <c r="C24" s="119">
        <v>0</v>
      </c>
      <c r="D24" s="119">
        <v>10</v>
      </c>
      <c r="E24" s="119">
        <v>10</v>
      </c>
      <c r="F24" s="121">
        <f t="shared" si="0"/>
        <v>0</v>
      </c>
      <c r="G24" s="117"/>
      <c r="H24" s="117"/>
      <c r="I24" s="117"/>
    </row>
    <row r="25" spans="1:9" x14ac:dyDescent="0.25">
      <c r="A25" s="114" t="s">
        <v>59</v>
      </c>
      <c r="B25" s="115">
        <v>5863</v>
      </c>
      <c r="C25" s="115">
        <v>5766</v>
      </c>
      <c r="D25" s="115">
        <v>41651</v>
      </c>
      <c r="E25" s="115">
        <v>37218</v>
      </c>
      <c r="F25" s="116">
        <f t="shared" si="0"/>
        <v>-10.643201843893308</v>
      </c>
      <c r="G25" s="117"/>
      <c r="H25" s="117"/>
      <c r="I25" s="117"/>
    </row>
    <row r="26" spans="1:9" x14ac:dyDescent="0.25">
      <c r="A26" s="118" t="s">
        <v>60</v>
      </c>
      <c r="B26" s="119">
        <v>106794</v>
      </c>
      <c r="C26" s="119">
        <v>109580</v>
      </c>
      <c r="D26" s="119">
        <v>822212</v>
      </c>
      <c r="E26" s="119">
        <v>890523</v>
      </c>
      <c r="F26" s="120">
        <f t="shared" si="0"/>
        <v>8.30819788570345</v>
      </c>
      <c r="G26" s="117"/>
      <c r="H26" s="117"/>
      <c r="I26" s="117"/>
    </row>
    <row r="27" spans="1:9" x14ac:dyDescent="0.25">
      <c r="A27" s="114" t="s">
        <v>61</v>
      </c>
      <c r="B27" s="115">
        <v>0</v>
      </c>
      <c r="C27" s="115">
        <v>0</v>
      </c>
      <c r="D27" s="115">
        <v>0</v>
      </c>
      <c r="E27" s="115">
        <v>0</v>
      </c>
      <c r="F27" s="122" t="e">
        <f t="shared" si="0"/>
        <v>#DIV/0!</v>
      </c>
      <c r="G27" s="117"/>
      <c r="H27" s="117"/>
      <c r="I27" s="117"/>
    </row>
    <row r="28" spans="1:9" x14ac:dyDescent="0.25">
      <c r="A28" s="118" t="s">
        <v>62</v>
      </c>
      <c r="B28" s="119">
        <v>948110</v>
      </c>
      <c r="C28" s="119">
        <v>868811</v>
      </c>
      <c r="D28" s="119">
        <v>5673571</v>
      </c>
      <c r="E28" s="119">
        <v>5328586</v>
      </c>
      <c r="F28" s="120">
        <f t="shared" si="0"/>
        <v>-6.0805619600072021</v>
      </c>
      <c r="G28" s="117"/>
      <c r="H28" s="117"/>
      <c r="I28" s="117"/>
    </row>
    <row r="29" spans="1:9" x14ac:dyDescent="0.25">
      <c r="A29" s="114" t="s">
        <v>63</v>
      </c>
      <c r="B29" s="115">
        <v>46167</v>
      </c>
      <c r="C29" s="115">
        <v>55599</v>
      </c>
      <c r="D29" s="115">
        <v>239246</v>
      </c>
      <c r="E29" s="115">
        <v>272120</v>
      </c>
      <c r="F29" s="116">
        <f t="shared" si="0"/>
        <v>13.740668600519967</v>
      </c>
      <c r="G29" s="117"/>
      <c r="H29" s="117"/>
      <c r="I29" s="117"/>
    </row>
    <row r="30" spans="1:9" x14ac:dyDescent="0.25">
      <c r="A30" s="118" t="s">
        <v>64</v>
      </c>
      <c r="B30" s="119">
        <v>13793</v>
      </c>
      <c r="C30" s="119">
        <v>37218</v>
      </c>
      <c r="D30" s="119">
        <v>239811</v>
      </c>
      <c r="E30" s="119">
        <v>211119</v>
      </c>
      <c r="F30" s="120">
        <f t="shared" si="0"/>
        <v>-11.964421982311066</v>
      </c>
      <c r="G30" s="117"/>
      <c r="H30" s="117"/>
      <c r="I30" s="117"/>
    </row>
    <row r="31" spans="1:9" x14ac:dyDescent="0.25">
      <c r="A31" s="114" t="s">
        <v>65</v>
      </c>
      <c r="B31" s="115">
        <v>1586505</v>
      </c>
      <c r="C31" s="115">
        <v>1729628</v>
      </c>
      <c r="D31" s="115">
        <v>10974513</v>
      </c>
      <c r="E31" s="115">
        <v>12238708</v>
      </c>
      <c r="F31" s="116">
        <f t="shared" si="0"/>
        <v>11.519372203577504</v>
      </c>
      <c r="G31" s="117"/>
      <c r="H31" s="117"/>
      <c r="I31" s="117"/>
    </row>
    <row r="32" spans="1:9" x14ac:dyDescent="0.25">
      <c r="A32" s="118" t="s">
        <v>66</v>
      </c>
      <c r="B32" s="119">
        <v>454883</v>
      </c>
      <c r="C32" s="119">
        <v>513606</v>
      </c>
      <c r="D32" s="119">
        <v>2212879</v>
      </c>
      <c r="E32" s="119">
        <v>3129495</v>
      </c>
      <c r="F32" s="120">
        <f t="shared" si="0"/>
        <v>41.421876207420297</v>
      </c>
      <c r="G32" s="117"/>
      <c r="H32" s="117"/>
      <c r="I32" s="117"/>
    </row>
    <row r="33" spans="1:9" x14ac:dyDescent="0.25">
      <c r="A33" s="114" t="s">
        <v>67</v>
      </c>
      <c r="B33" s="115">
        <v>6832</v>
      </c>
      <c r="C33" s="115">
        <v>15644</v>
      </c>
      <c r="D33" s="115">
        <v>54149</v>
      </c>
      <c r="E33" s="115">
        <v>52113</v>
      </c>
      <c r="F33" s="116">
        <f t="shared" si="0"/>
        <v>-3.7599955677851824</v>
      </c>
      <c r="G33" s="117"/>
      <c r="H33" s="117"/>
      <c r="I33" s="117"/>
    </row>
    <row r="34" spans="1:9" x14ac:dyDescent="0.25">
      <c r="A34" s="118" t="s">
        <v>68</v>
      </c>
      <c r="B34" s="119">
        <v>37949</v>
      </c>
      <c r="C34" s="119">
        <v>48402</v>
      </c>
      <c r="D34" s="119">
        <v>213130</v>
      </c>
      <c r="E34" s="119">
        <v>236657</v>
      </c>
      <c r="F34" s="120">
        <f t="shared" si="0"/>
        <v>11.038802608736447</v>
      </c>
      <c r="G34" s="117"/>
      <c r="H34" s="117"/>
      <c r="I34" s="117"/>
    </row>
    <row r="35" spans="1:9" x14ac:dyDescent="0.25">
      <c r="A35" s="123" t="s">
        <v>69</v>
      </c>
      <c r="B35" s="124">
        <f>SUM(B7:B34)</f>
        <v>12896120</v>
      </c>
      <c r="C35" s="124">
        <f t="shared" ref="C35:E35" si="1">SUM(C7:C34)</f>
        <v>12475050</v>
      </c>
      <c r="D35" s="124">
        <f t="shared" si="1"/>
        <v>86645182</v>
      </c>
      <c r="E35" s="124">
        <f t="shared" si="1"/>
        <v>86028770</v>
      </c>
      <c r="F35" s="125">
        <f t="shared" si="0"/>
        <v>-0.7114209766447317</v>
      </c>
      <c r="G35" s="117"/>
      <c r="H35" s="117"/>
      <c r="I35" s="117"/>
    </row>
    <row r="37" spans="1:9" x14ac:dyDescent="0.25">
      <c r="A37" s="126"/>
      <c r="B37" s="126">
        <f>E6</f>
        <v>2007</v>
      </c>
      <c r="C37" s="126">
        <f>D6</f>
        <v>2006</v>
      </c>
      <c r="D37" s="126"/>
      <c r="E37" s="126"/>
      <c r="F37" s="126">
        <f>B37</f>
        <v>2007</v>
      </c>
      <c r="G37" s="126">
        <f>C37</f>
        <v>2006</v>
      </c>
    </row>
    <row r="38" spans="1:9" x14ac:dyDescent="0.25">
      <c r="A38" s="126" t="str">
        <f>A7</f>
        <v>A CORUÑA</v>
      </c>
      <c r="B38" s="127">
        <f>E7</f>
        <v>5001367</v>
      </c>
      <c r="C38" s="127">
        <f>D7</f>
        <v>5047729</v>
      </c>
      <c r="D38" s="127">
        <f>_xlfn.RANK.EQ(B38,$B$38:$B$65)+COUNTIF($B$38:$B$65,B38)-1</f>
        <v>8</v>
      </c>
      <c r="E38" s="126" t="str">
        <f t="shared" ref="E38:E65" si="2">INDEX($A$38:$B$65,MATCH(ROW()-37,$D$38:$D$65,0),1)</f>
        <v>BILBAO</v>
      </c>
      <c r="F38" s="126">
        <f>LOOKUP(E38,$A$38:$A$65,$B$38:$B$65)</f>
        <v>13223792</v>
      </c>
      <c r="G38" s="126">
        <f>LOOKUP(E38,$A$38:$A$65,$C$38:$C$65)</f>
        <v>12835732</v>
      </c>
    </row>
    <row r="39" spans="1:9" x14ac:dyDescent="0.25">
      <c r="A39" s="126" t="str">
        <f t="shared" ref="A39:A65" si="3">A8</f>
        <v>ALICANTE</v>
      </c>
      <c r="B39" s="127">
        <f t="shared" ref="B39:B65" si="4">E8</f>
        <v>119746</v>
      </c>
      <c r="C39" s="127">
        <f t="shared" ref="C39:C65" si="5">D8</f>
        <v>111503</v>
      </c>
      <c r="D39" s="127">
        <f t="shared" ref="D39:D65" si="6">_xlfn.RANK.EQ(B39,$B$38:$B$65)+COUNTIF($B$38:$B$65,B39)-1</f>
        <v>21</v>
      </c>
      <c r="E39" s="126" t="str">
        <f t="shared" si="2"/>
        <v>TARRAGONA</v>
      </c>
      <c r="F39" s="126">
        <f t="shared" ref="F39:F54" si="7">LOOKUP(E39,$A$38:$A$65,$B$38:$B$65)</f>
        <v>12238708</v>
      </c>
      <c r="G39" s="126">
        <f t="shared" ref="G39:G65" si="8">LOOKUP(E39,$A$38:$A$65,$C$38:$C$65)</f>
        <v>10974513</v>
      </c>
    </row>
    <row r="40" spans="1:9" x14ac:dyDescent="0.25">
      <c r="A40" s="126" t="str">
        <f t="shared" si="3"/>
        <v>ALMERIA</v>
      </c>
      <c r="B40" s="127">
        <f t="shared" si="4"/>
        <v>3146</v>
      </c>
      <c r="C40" s="127">
        <f t="shared" si="5"/>
        <v>5051</v>
      </c>
      <c r="D40" s="127">
        <f t="shared" si="6"/>
        <v>26</v>
      </c>
      <c r="E40" s="126" t="str">
        <f t="shared" si="2"/>
        <v>BAHIA DE ALGECIRAS</v>
      </c>
      <c r="F40" s="126">
        <f t="shared" si="7"/>
        <v>11076105</v>
      </c>
      <c r="G40" s="126">
        <f t="shared" si="8"/>
        <v>11843960</v>
      </c>
    </row>
    <row r="41" spans="1:9" x14ac:dyDescent="0.25">
      <c r="A41" s="126" t="str">
        <f t="shared" si="3"/>
        <v>AVILES</v>
      </c>
      <c r="B41" s="127">
        <f t="shared" si="4"/>
        <v>373619</v>
      </c>
      <c r="C41" s="127">
        <f t="shared" si="5"/>
        <v>488739</v>
      </c>
      <c r="D41" s="127">
        <f t="shared" si="6"/>
        <v>17</v>
      </c>
      <c r="E41" s="126" t="str">
        <f t="shared" si="2"/>
        <v>CARTAGENA</v>
      </c>
      <c r="F41" s="126">
        <f t="shared" si="7"/>
        <v>9747901</v>
      </c>
      <c r="G41" s="126">
        <f t="shared" si="8"/>
        <v>11541615</v>
      </c>
    </row>
    <row r="42" spans="1:9" x14ac:dyDescent="0.25">
      <c r="A42" s="126" t="str">
        <f t="shared" si="3"/>
        <v>BAHIA DE ALGECIRAS</v>
      </c>
      <c r="B42" s="127">
        <f t="shared" si="4"/>
        <v>11076105</v>
      </c>
      <c r="C42" s="127">
        <f t="shared" si="5"/>
        <v>11843960</v>
      </c>
      <c r="D42" s="127">
        <f t="shared" si="6"/>
        <v>3</v>
      </c>
      <c r="E42" s="126" t="str">
        <f t="shared" si="2"/>
        <v>HUELVA</v>
      </c>
      <c r="F42" s="126">
        <f t="shared" si="7"/>
        <v>7424205</v>
      </c>
      <c r="G42" s="126">
        <f t="shared" si="8"/>
        <v>7262778</v>
      </c>
    </row>
    <row r="43" spans="1:9" x14ac:dyDescent="0.25">
      <c r="A43" s="126" t="str">
        <f t="shared" si="3"/>
        <v>BAHIA DE CADIZ</v>
      </c>
      <c r="B43" s="127">
        <f t="shared" si="4"/>
        <v>43097</v>
      </c>
      <c r="C43" s="127">
        <f t="shared" si="5"/>
        <v>46584</v>
      </c>
      <c r="D43" s="127">
        <f t="shared" si="6"/>
        <v>24</v>
      </c>
      <c r="E43" s="126" t="str">
        <f t="shared" si="2"/>
        <v>BARCELONA</v>
      </c>
      <c r="F43" s="126">
        <f t="shared" si="7"/>
        <v>6163040</v>
      </c>
      <c r="G43" s="126">
        <f t="shared" si="8"/>
        <v>6159898</v>
      </c>
    </row>
    <row r="44" spans="1:9" x14ac:dyDescent="0.25">
      <c r="A44" s="126" t="str">
        <f t="shared" si="3"/>
        <v>BALEARES</v>
      </c>
      <c r="B44" s="127">
        <f t="shared" si="4"/>
        <v>1214444</v>
      </c>
      <c r="C44" s="127">
        <f t="shared" si="5"/>
        <v>1240042</v>
      </c>
      <c r="D44" s="127">
        <f t="shared" si="6"/>
        <v>12</v>
      </c>
      <c r="E44" s="126" t="str">
        <f t="shared" si="2"/>
        <v>SANTA CRUZ DE TENERIFE</v>
      </c>
      <c r="F44" s="126">
        <f t="shared" si="7"/>
        <v>5328586</v>
      </c>
      <c r="G44" s="126">
        <f t="shared" si="8"/>
        <v>5673571</v>
      </c>
    </row>
    <row r="45" spans="1:9" x14ac:dyDescent="0.25">
      <c r="A45" s="126" t="str">
        <f t="shared" si="3"/>
        <v>BARCELONA</v>
      </c>
      <c r="B45" s="127">
        <f t="shared" si="4"/>
        <v>6163040</v>
      </c>
      <c r="C45" s="127">
        <f t="shared" si="5"/>
        <v>6159898</v>
      </c>
      <c r="D45" s="127">
        <f t="shared" si="6"/>
        <v>6</v>
      </c>
      <c r="E45" s="126" t="str">
        <f t="shared" si="2"/>
        <v>A CORUÑA</v>
      </c>
      <c r="F45" s="126">
        <f t="shared" si="7"/>
        <v>5001367</v>
      </c>
      <c r="G45" s="126">
        <f t="shared" si="8"/>
        <v>5047729</v>
      </c>
    </row>
    <row r="46" spans="1:9" x14ac:dyDescent="0.25">
      <c r="A46" s="126" t="str">
        <f t="shared" si="3"/>
        <v>BILBAO</v>
      </c>
      <c r="B46" s="127">
        <f t="shared" si="4"/>
        <v>13223792</v>
      </c>
      <c r="C46" s="127">
        <f t="shared" si="5"/>
        <v>12835732</v>
      </c>
      <c r="D46" s="127">
        <f t="shared" si="6"/>
        <v>1</v>
      </c>
      <c r="E46" s="126" t="str">
        <f t="shared" si="2"/>
        <v>CASTELLON</v>
      </c>
      <c r="F46" s="126">
        <f t="shared" si="7"/>
        <v>4188388</v>
      </c>
      <c r="G46" s="126">
        <f t="shared" si="8"/>
        <v>5034795</v>
      </c>
    </row>
    <row r="47" spans="1:9" x14ac:dyDescent="0.25">
      <c r="A47" s="126" t="str">
        <f t="shared" si="3"/>
        <v>CARTAGENA</v>
      </c>
      <c r="B47" s="127">
        <f t="shared" si="4"/>
        <v>9747901</v>
      </c>
      <c r="C47" s="127">
        <f t="shared" si="5"/>
        <v>11541615</v>
      </c>
      <c r="D47" s="127">
        <f t="shared" si="6"/>
        <v>4</v>
      </c>
      <c r="E47" s="126" t="str">
        <f t="shared" si="2"/>
        <v>VALENCIA</v>
      </c>
      <c r="F47" s="126">
        <f t="shared" si="7"/>
        <v>3129495</v>
      </c>
      <c r="G47" s="126">
        <f t="shared" si="8"/>
        <v>2212879</v>
      </c>
    </row>
    <row r="48" spans="1:9" x14ac:dyDescent="0.25">
      <c r="A48" s="126" t="str">
        <f t="shared" si="3"/>
        <v>CASTELLON</v>
      </c>
      <c r="B48" s="127">
        <f t="shared" si="4"/>
        <v>4188388</v>
      </c>
      <c r="C48" s="127">
        <f t="shared" si="5"/>
        <v>5034795</v>
      </c>
      <c r="D48" s="127">
        <f t="shared" si="6"/>
        <v>9</v>
      </c>
      <c r="E48" s="126" t="str">
        <f t="shared" si="2"/>
        <v>LAS PALMAS</v>
      </c>
      <c r="F48" s="126">
        <f t="shared" si="7"/>
        <v>2806811</v>
      </c>
      <c r="G48" s="126">
        <f t="shared" si="8"/>
        <v>2593710</v>
      </c>
    </row>
    <row r="49" spans="1:7" x14ac:dyDescent="0.25">
      <c r="A49" s="126" t="str">
        <f t="shared" si="3"/>
        <v>CEUTA</v>
      </c>
      <c r="B49" s="127">
        <f t="shared" si="4"/>
        <v>600169</v>
      </c>
      <c r="C49" s="127">
        <f t="shared" si="5"/>
        <v>590053</v>
      </c>
      <c r="D49" s="127">
        <f t="shared" si="6"/>
        <v>16</v>
      </c>
      <c r="E49" s="126" t="str">
        <f t="shared" si="2"/>
        <v>BALEARES</v>
      </c>
      <c r="F49" s="126">
        <f t="shared" si="7"/>
        <v>1214444</v>
      </c>
      <c r="G49" s="126">
        <f t="shared" si="8"/>
        <v>1240042</v>
      </c>
    </row>
    <row r="50" spans="1:7" x14ac:dyDescent="0.25">
      <c r="A50" s="126" t="str">
        <f t="shared" si="3"/>
        <v>FERROL-SAN CIBRAO</v>
      </c>
      <c r="B50" s="127">
        <f t="shared" si="4"/>
        <v>776707</v>
      </c>
      <c r="C50" s="127">
        <f t="shared" si="5"/>
        <v>550800</v>
      </c>
      <c r="D50" s="127">
        <f t="shared" si="6"/>
        <v>15</v>
      </c>
      <c r="E50" s="126" t="str">
        <f t="shared" si="2"/>
        <v>MOTRIL</v>
      </c>
      <c r="F50" s="126">
        <f t="shared" si="7"/>
        <v>890523</v>
      </c>
      <c r="G50" s="126">
        <f t="shared" si="8"/>
        <v>822212</v>
      </c>
    </row>
    <row r="51" spans="1:7" x14ac:dyDescent="0.25">
      <c r="A51" s="126" t="str">
        <f t="shared" si="3"/>
        <v>GIJON</v>
      </c>
      <c r="B51" s="127">
        <f t="shared" si="4"/>
        <v>816432</v>
      </c>
      <c r="C51" s="127">
        <f t="shared" si="5"/>
        <v>788561</v>
      </c>
      <c r="D51" s="127">
        <f t="shared" si="6"/>
        <v>14</v>
      </c>
      <c r="E51" s="126" t="str">
        <f t="shared" si="2"/>
        <v>GIJON</v>
      </c>
      <c r="F51" s="126">
        <f t="shared" si="7"/>
        <v>816432</v>
      </c>
      <c r="G51" s="126">
        <f t="shared" si="8"/>
        <v>788561</v>
      </c>
    </row>
    <row r="52" spans="1:7" x14ac:dyDescent="0.25">
      <c r="A52" s="126" t="str">
        <f t="shared" si="3"/>
        <v>HUELVA</v>
      </c>
      <c r="B52" s="127">
        <f t="shared" si="4"/>
        <v>7424205</v>
      </c>
      <c r="C52" s="127">
        <f t="shared" si="5"/>
        <v>7262778</v>
      </c>
      <c r="D52" s="127">
        <f t="shared" si="6"/>
        <v>5</v>
      </c>
      <c r="E52" s="126" t="str">
        <f t="shared" si="2"/>
        <v>FERROL-SAN CIBRAO</v>
      </c>
      <c r="F52" s="126">
        <f t="shared" si="7"/>
        <v>776707</v>
      </c>
      <c r="G52" s="126">
        <f t="shared" si="8"/>
        <v>550800</v>
      </c>
    </row>
    <row r="53" spans="1:7" x14ac:dyDescent="0.25">
      <c r="A53" s="126" t="str">
        <f t="shared" si="3"/>
        <v>LAS PALMAS</v>
      </c>
      <c r="B53" s="127">
        <f t="shared" si="4"/>
        <v>2806811</v>
      </c>
      <c r="C53" s="127">
        <f t="shared" si="5"/>
        <v>2593710</v>
      </c>
      <c r="D53" s="127">
        <f t="shared" si="6"/>
        <v>11</v>
      </c>
      <c r="E53" s="126" t="str">
        <f t="shared" si="2"/>
        <v>CEUTA</v>
      </c>
      <c r="F53" s="126">
        <f t="shared" si="7"/>
        <v>600169</v>
      </c>
      <c r="G53" s="126">
        <f t="shared" si="8"/>
        <v>590053</v>
      </c>
    </row>
    <row r="54" spans="1:7" x14ac:dyDescent="0.25">
      <c r="A54" s="126" t="str">
        <f t="shared" si="3"/>
        <v>MALAGA</v>
      </c>
      <c r="B54" s="127">
        <f t="shared" si="4"/>
        <v>53252</v>
      </c>
      <c r="C54" s="127">
        <f t="shared" si="5"/>
        <v>32460</v>
      </c>
      <c r="D54" s="127">
        <f t="shared" si="6"/>
        <v>22</v>
      </c>
      <c r="E54" s="126" t="str">
        <f t="shared" si="2"/>
        <v>AVILES</v>
      </c>
      <c r="F54" s="126">
        <f t="shared" si="7"/>
        <v>373619</v>
      </c>
      <c r="G54" s="126">
        <f t="shared" si="8"/>
        <v>488739</v>
      </c>
    </row>
    <row r="55" spans="1:7" x14ac:dyDescent="0.25">
      <c r="A55" s="126" t="str">
        <f t="shared" si="3"/>
        <v>MARIN Y RIA DE PONTEVEDRA</v>
      </c>
      <c r="B55" s="127">
        <f t="shared" si="4"/>
        <v>10</v>
      </c>
      <c r="C55" s="127">
        <f t="shared" si="5"/>
        <v>10</v>
      </c>
      <c r="D55" s="127">
        <f t="shared" si="6"/>
        <v>27</v>
      </c>
      <c r="E55" s="126" t="str">
        <f t="shared" si="2"/>
        <v>SANTANDER</v>
      </c>
      <c r="F55" s="126">
        <f t="shared" ref="F55:F65" si="9">LOOKUP(E55,$A$38:$A$65,$B$38:$B$65)</f>
        <v>272120</v>
      </c>
      <c r="G55" s="126">
        <f t="shared" si="8"/>
        <v>239246</v>
      </c>
    </row>
    <row r="56" spans="1:7" x14ac:dyDescent="0.25">
      <c r="A56" s="126" t="str">
        <f t="shared" si="3"/>
        <v>MELILLA</v>
      </c>
      <c r="B56" s="127">
        <f t="shared" si="4"/>
        <v>37218</v>
      </c>
      <c r="C56" s="127">
        <f t="shared" si="5"/>
        <v>41651</v>
      </c>
      <c r="D56" s="127">
        <f t="shared" si="6"/>
        <v>25</v>
      </c>
      <c r="E56" s="126" t="str">
        <f t="shared" si="2"/>
        <v>VILAGARCIA</v>
      </c>
      <c r="F56" s="126">
        <f t="shared" si="9"/>
        <v>236657</v>
      </c>
      <c r="G56" s="126">
        <f t="shared" si="8"/>
        <v>213130</v>
      </c>
    </row>
    <row r="57" spans="1:7" x14ac:dyDescent="0.25">
      <c r="A57" s="126" t="str">
        <f t="shared" si="3"/>
        <v>MOTRIL</v>
      </c>
      <c r="B57" s="127">
        <f t="shared" si="4"/>
        <v>890523</v>
      </c>
      <c r="C57" s="127">
        <f t="shared" si="5"/>
        <v>822212</v>
      </c>
      <c r="D57" s="127">
        <f t="shared" si="6"/>
        <v>13</v>
      </c>
      <c r="E57" s="126" t="str">
        <f t="shared" si="2"/>
        <v>SEVILLA</v>
      </c>
      <c r="F57" s="126">
        <f t="shared" si="9"/>
        <v>211119</v>
      </c>
      <c r="G57" s="126">
        <f t="shared" si="8"/>
        <v>239811</v>
      </c>
    </row>
    <row r="58" spans="1:7" x14ac:dyDescent="0.25">
      <c r="A58" s="126" t="str">
        <f t="shared" si="3"/>
        <v>PASAIA</v>
      </c>
      <c r="B58" s="127">
        <f t="shared" si="4"/>
        <v>0</v>
      </c>
      <c r="C58" s="127">
        <f t="shared" si="5"/>
        <v>0</v>
      </c>
      <c r="D58" s="127">
        <f t="shared" si="6"/>
        <v>28</v>
      </c>
      <c r="E58" s="126" t="str">
        <f t="shared" si="2"/>
        <v>ALICANTE</v>
      </c>
      <c r="F58" s="126">
        <f t="shared" si="9"/>
        <v>119746</v>
      </c>
      <c r="G58" s="126">
        <f t="shared" si="8"/>
        <v>111503</v>
      </c>
    </row>
    <row r="59" spans="1:7" x14ac:dyDescent="0.25">
      <c r="A59" s="126" t="str">
        <f t="shared" si="3"/>
        <v>SANTA CRUZ DE TENERIFE</v>
      </c>
      <c r="B59" s="127">
        <f t="shared" si="4"/>
        <v>5328586</v>
      </c>
      <c r="C59" s="127">
        <f t="shared" si="5"/>
        <v>5673571</v>
      </c>
      <c r="D59" s="127">
        <f t="shared" si="6"/>
        <v>7</v>
      </c>
      <c r="E59" s="126" t="str">
        <f t="shared" si="2"/>
        <v>MALAGA</v>
      </c>
      <c r="F59" s="126">
        <f t="shared" si="9"/>
        <v>53252</v>
      </c>
      <c r="G59" s="126">
        <f t="shared" si="8"/>
        <v>32460</v>
      </c>
    </row>
    <row r="60" spans="1:7" x14ac:dyDescent="0.25">
      <c r="A60" s="126" t="str">
        <f t="shared" si="3"/>
        <v>SANTANDER</v>
      </c>
      <c r="B60" s="127">
        <f t="shared" si="4"/>
        <v>272120</v>
      </c>
      <c r="C60" s="127">
        <f t="shared" si="5"/>
        <v>239246</v>
      </c>
      <c r="D60" s="127">
        <f t="shared" si="6"/>
        <v>18</v>
      </c>
      <c r="E60" s="126" t="str">
        <f t="shared" si="2"/>
        <v>VIGO</v>
      </c>
      <c r="F60" s="126">
        <f t="shared" si="9"/>
        <v>52113</v>
      </c>
      <c r="G60" s="126">
        <f t="shared" si="8"/>
        <v>54149</v>
      </c>
    </row>
    <row r="61" spans="1:7" x14ac:dyDescent="0.25">
      <c r="A61" s="126" t="str">
        <f t="shared" si="3"/>
        <v>SEVILLA</v>
      </c>
      <c r="B61" s="127">
        <f t="shared" si="4"/>
        <v>211119</v>
      </c>
      <c r="C61" s="127">
        <f t="shared" si="5"/>
        <v>239811</v>
      </c>
      <c r="D61" s="127">
        <f t="shared" si="6"/>
        <v>20</v>
      </c>
      <c r="E61" s="126" t="str">
        <f t="shared" si="2"/>
        <v>BAHIA DE CADIZ</v>
      </c>
      <c r="F61" s="126">
        <f t="shared" si="9"/>
        <v>43097</v>
      </c>
      <c r="G61" s="126">
        <f t="shared" si="8"/>
        <v>46584</v>
      </c>
    </row>
    <row r="62" spans="1:7" x14ac:dyDescent="0.25">
      <c r="A62" s="126" t="str">
        <f t="shared" si="3"/>
        <v>TARRAGONA</v>
      </c>
      <c r="B62" s="127">
        <f t="shared" si="4"/>
        <v>12238708</v>
      </c>
      <c r="C62" s="127">
        <f t="shared" si="5"/>
        <v>10974513</v>
      </c>
      <c r="D62" s="127">
        <f t="shared" si="6"/>
        <v>2</v>
      </c>
      <c r="E62" s="126" t="str">
        <f t="shared" si="2"/>
        <v>MELILLA</v>
      </c>
      <c r="F62" s="126">
        <f t="shared" si="9"/>
        <v>37218</v>
      </c>
      <c r="G62" s="126">
        <f t="shared" si="8"/>
        <v>41651</v>
      </c>
    </row>
    <row r="63" spans="1:7" x14ac:dyDescent="0.25">
      <c r="A63" s="126" t="str">
        <f t="shared" si="3"/>
        <v>VALENCIA</v>
      </c>
      <c r="B63" s="127">
        <f t="shared" si="4"/>
        <v>3129495</v>
      </c>
      <c r="C63" s="127">
        <f t="shared" si="5"/>
        <v>2212879</v>
      </c>
      <c r="D63" s="127">
        <f t="shared" si="6"/>
        <v>10</v>
      </c>
      <c r="E63" s="126" t="str">
        <f t="shared" si="2"/>
        <v>ALMERIA</v>
      </c>
      <c r="F63" s="126">
        <f t="shared" si="9"/>
        <v>3146</v>
      </c>
      <c r="G63" s="126">
        <f t="shared" si="8"/>
        <v>5051</v>
      </c>
    </row>
    <row r="64" spans="1:7" x14ac:dyDescent="0.25">
      <c r="A64" s="126" t="str">
        <f t="shared" si="3"/>
        <v>VIGO</v>
      </c>
      <c r="B64" s="127">
        <f t="shared" si="4"/>
        <v>52113</v>
      </c>
      <c r="C64" s="127">
        <f t="shared" si="5"/>
        <v>54149</v>
      </c>
      <c r="D64" s="127">
        <f t="shared" si="6"/>
        <v>23</v>
      </c>
      <c r="E64" s="126" t="str">
        <f t="shared" si="2"/>
        <v>MARIN Y RIA DE PONTEVEDRA</v>
      </c>
      <c r="F64" s="126">
        <f t="shared" si="9"/>
        <v>10</v>
      </c>
      <c r="G64" s="126">
        <f t="shared" si="8"/>
        <v>10</v>
      </c>
    </row>
    <row r="65" spans="1:7" x14ac:dyDescent="0.25">
      <c r="A65" s="126" t="str">
        <f t="shared" si="3"/>
        <v>VILAGARCIA</v>
      </c>
      <c r="B65" s="127">
        <f t="shared" si="4"/>
        <v>236657</v>
      </c>
      <c r="C65" s="127">
        <f t="shared" si="5"/>
        <v>213130</v>
      </c>
      <c r="D65" s="127">
        <f t="shared" si="6"/>
        <v>19</v>
      </c>
      <c r="E65" s="126" t="str">
        <f t="shared" si="2"/>
        <v>PASAIA</v>
      </c>
      <c r="F65" s="126">
        <f t="shared" si="9"/>
        <v>0</v>
      </c>
      <c r="G65" s="126">
        <f t="shared" si="8"/>
        <v>0</v>
      </c>
    </row>
    <row r="67" spans="1:7" x14ac:dyDescent="0.25">
      <c r="A67" s="128"/>
      <c r="B67" s="129"/>
      <c r="C67" s="129"/>
      <c r="D67" s="129"/>
      <c r="E67" s="129"/>
      <c r="F67" s="1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360214</v>
      </c>
      <c r="C7" s="19">
        <v>416213</v>
      </c>
      <c r="D7" s="19">
        <v>2315352</v>
      </c>
      <c r="E7" s="19">
        <v>2376588</v>
      </c>
      <c r="F7" s="10">
        <f>((E7*100)/D7)-100</f>
        <v>2.6447814414395765</v>
      </c>
      <c r="G7" s="1"/>
      <c r="H7" s="1"/>
      <c r="I7" s="1"/>
    </row>
    <row r="8" spans="1:12" x14ac:dyDescent="0.25">
      <c r="A8" s="11" t="s">
        <v>42</v>
      </c>
      <c r="B8" s="20">
        <v>125992</v>
      </c>
      <c r="C8" s="20">
        <v>78579</v>
      </c>
      <c r="D8" s="20">
        <v>1023656</v>
      </c>
      <c r="E8" s="20">
        <v>1009266</v>
      </c>
      <c r="F8" s="13">
        <f t="shared" ref="F8:F35" si="0">((E8*100)/D8)-100</f>
        <v>-1.4057456801894403</v>
      </c>
      <c r="G8" s="1"/>
      <c r="H8" s="1"/>
      <c r="I8" s="1"/>
    </row>
    <row r="9" spans="1:12" x14ac:dyDescent="0.25">
      <c r="A9" s="8" t="s">
        <v>43</v>
      </c>
      <c r="B9" s="19">
        <v>737565</v>
      </c>
      <c r="C9" s="19">
        <v>540117</v>
      </c>
      <c r="D9" s="19">
        <v>3625717</v>
      </c>
      <c r="E9" s="19">
        <v>3405550</v>
      </c>
      <c r="F9" s="10">
        <f t="shared" si="0"/>
        <v>-6.0723713406203501</v>
      </c>
      <c r="G9" s="1"/>
      <c r="H9" s="1"/>
      <c r="I9" s="1"/>
    </row>
    <row r="10" spans="1:12" x14ac:dyDescent="0.25">
      <c r="A10" s="11" t="s">
        <v>44</v>
      </c>
      <c r="B10" s="20">
        <v>351331</v>
      </c>
      <c r="C10" s="20">
        <v>299154</v>
      </c>
      <c r="D10" s="20">
        <v>2289038</v>
      </c>
      <c r="E10" s="20">
        <v>1748192</v>
      </c>
      <c r="F10" s="13">
        <f t="shared" si="0"/>
        <v>-23.627654936265799</v>
      </c>
      <c r="G10" s="1"/>
      <c r="H10" s="1"/>
      <c r="I10" s="1"/>
    </row>
    <row r="11" spans="1:12" x14ac:dyDescent="0.25">
      <c r="A11" s="8" t="s">
        <v>45</v>
      </c>
      <c r="B11" s="19">
        <v>258543</v>
      </c>
      <c r="C11" s="19">
        <v>136224</v>
      </c>
      <c r="D11" s="19">
        <v>1562508</v>
      </c>
      <c r="E11" s="19">
        <v>1616528</v>
      </c>
      <c r="F11" s="10">
        <f t="shared" si="0"/>
        <v>3.4572622988170281</v>
      </c>
      <c r="G11" s="1"/>
      <c r="H11" s="1"/>
      <c r="I11" s="1"/>
    </row>
    <row r="12" spans="1:12" x14ac:dyDescent="0.25">
      <c r="A12" s="11" t="s">
        <v>46</v>
      </c>
      <c r="B12" s="20">
        <v>315628</v>
      </c>
      <c r="C12" s="20">
        <v>452690</v>
      </c>
      <c r="D12" s="20">
        <v>1602256</v>
      </c>
      <c r="E12" s="20">
        <v>2786753</v>
      </c>
      <c r="F12" s="13">
        <f t="shared" si="0"/>
        <v>73.926825675797119</v>
      </c>
      <c r="G12" s="1"/>
      <c r="H12" s="1"/>
      <c r="I12" s="1"/>
    </row>
    <row r="13" spans="1:12" x14ac:dyDescent="0.25">
      <c r="A13" s="8" t="s">
        <v>47</v>
      </c>
      <c r="B13" s="19">
        <v>131351</v>
      </c>
      <c r="C13" s="19">
        <v>159365</v>
      </c>
      <c r="D13" s="19">
        <v>1274907</v>
      </c>
      <c r="E13" s="19">
        <v>1413028</v>
      </c>
      <c r="F13" s="10">
        <f t="shared" si="0"/>
        <v>10.833809838678434</v>
      </c>
      <c r="G13" s="1"/>
      <c r="H13" s="1"/>
      <c r="I13" s="1"/>
    </row>
    <row r="14" spans="1:12" x14ac:dyDescent="0.25">
      <c r="A14" s="11" t="s">
        <v>48</v>
      </c>
      <c r="B14" s="20">
        <v>309193</v>
      </c>
      <c r="C14" s="20">
        <v>452362</v>
      </c>
      <c r="D14" s="20">
        <v>2389170</v>
      </c>
      <c r="E14" s="20">
        <v>2240800</v>
      </c>
      <c r="F14" s="13">
        <f t="shared" si="0"/>
        <v>-6.2101064386376805</v>
      </c>
      <c r="G14" s="1"/>
      <c r="H14" s="1"/>
      <c r="I14" s="1"/>
    </row>
    <row r="15" spans="1:12" x14ac:dyDescent="0.25">
      <c r="A15" s="8" t="s">
        <v>49</v>
      </c>
      <c r="B15" s="19">
        <v>377467</v>
      </c>
      <c r="C15" s="19">
        <v>541978</v>
      </c>
      <c r="D15" s="19">
        <v>3002254</v>
      </c>
      <c r="E15" s="19">
        <v>3118221</v>
      </c>
      <c r="F15" s="10">
        <f t="shared" si="0"/>
        <v>3.8626645180587644</v>
      </c>
      <c r="G15" s="1"/>
      <c r="H15" s="1"/>
      <c r="I15" s="1"/>
    </row>
    <row r="16" spans="1:12" x14ac:dyDescent="0.25">
      <c r="A16" s="11" t="s">
        <v>50</v>
      </c>
      <c r="B16" s="20">
        <v>489248</v>
      </c>
      <c r="C16" s="20">
        <v>478699</v>
      </c>
      <c r="D16" s="20">
        <v>3072218</v>
      </c>
      <c r="E16" s="20">
        <v>2792628</v>
      </c>
      <c r="F16" s="13">
        <f t="shared" si="0"/>
        <v>-9.1005911689860568</v>
      </c>
      <c r="G16" s="1"/>
      <c r="H16" s="1"/>
      <c r="I16" s="1"/>
    </row>
    <row r="17" spans="1:9" x14ac:dyDescent="0.25">
      <c r="A17" s="8" t="s">
        <v>51</v>
      </c>
      <c r="B17" s="19">
        <v>398114</v>
      </c>
      <c r="C17" s="19">
        <v>383420</v>
      </c>
      <c r="D17" s="19">
        <v>1925460</v>
      </c>
      <c r="E17" s="19">
        <v>2360316</v>
      </c>
      <c r="F17" s="10">
        <f t="shared" si="0"/>
        <v>22.584525256302385</v>
      </c>
      <c r="G17" s="1"/>
      <c r="H17" s="1"/>
      <c r="I17" s="1"/>
    </row>
    <row r="18" spans="1:9" x14ac:dyDescent="0.25">
      <c r="A18" s="11" t="s">
        <v>52</v>
      </c>
      <c r="B18" s="20">
        <v>6418</v>
      </c>
      <c r="C18" s="20">
        <v>6994</v>
      </c>
      <c r="D18" s="20">
        <v>40500</v>
      </c>
      <c r="E18" s="20">
        <v>48286</v>
      </c>
      <c r="F18" s="13">
        <f t="shared" si="0"/>
        <v>19.224691358024685</v>
      </c>
      <c r="G18" s="1"/>
      <c r="H18" s="1"/>
      <c r="I18" s="1"/>
    </row>
    <row r="19" spans="1:9" x14ac:dyDescent="0.25">
      <c r="A19" s="8" t="s">
        <v>53</v>
      </c>
      <c r="B19" s="19">
        <v>616432</v>
      </c>
      <c r="C19" s="19">
        <v>781444</v>
      </c>
      <c r="D19" s="19">
        <v>4959080</v>
      </c>
      <c r="E19" s="19">
        <v>4964930</v>
      </c>
      <c r="F19" s="10">
        <f t="shared" si="0"/>
        <v>0.11796542907151775</v>
      </c>
      <c r="G19" s="1"/>
      <c r="H19" s="1"/>
      <c r="I19" s="1"/>
    </row>
    <row r="20" spans="1:9" x14ac:dyDescent="0.25">
      <c r="A20" s="11" t="s">
        <v>54</v>
      </c>
      <c r="B20" s="20">
        <v>1799402</v>
      </c>
      <c r="C20" s="20">
        <v>2100625</v>
      </c>
      <c r="D20" s="20">
        <v>10579298</v>
      </c>
      <c r="E20" s="20">
        <v>10276686</v>
      </c>
      <c r="F20" s="13">
        <f t="shared" si="0"/>
        <v>-2.8604166363401475</v>
      </c>
      <c r="G20" s="1"/>
      <c r="H20" s="1"/>
      <c r="I20" s="1"/>
    </row>
    <row r="21" spans="1:9" x14ac:dyDescent="0.25">
      <c r="A21" s="8" t="s">
        <v>55</v>
      </c>
      <c r="B21" s="19">
        <v>600665</v>
      </c>
      <c r="C21" s="19">
        <v>719813</v>
      </c>
      <c r="D21" s="19">
        <v>3988838</v>
      </c>
      <c r="E21" s="19">
        <v>3578565</v>
      </c>
      <c r="F21" s="10">
        <f t="shared" si="0"/>
        <v>-10.285526762430564</v>
      </c>
      <c r="G21" s="1"/>
      <c r="H21" s="1"/>
      <c r="I21" s="1"/>
    </row>
    <row r="22" spans="1:9" x14ac:dyDescent="0.25">
      <c r="A22" s="11" t="s">
        <v>56</v>
      </c>
      <c r="B22" s="20">
        <v>184904</v>
      </c>
      <c r="C22" s="20">
        <v>195280</v>
      </c>
      <c r="D22" s="20">
        <v>1011641</v>
      </c>
      <c r="E22" s="20">
        <v>1019943</v>
      </c>
      <c r="F22" s="13">
        <f t="shared" si="0"/>
        <v>0.82064685001893167</v>
      </c>
      <c r="G22" s="1"/>
      <c r="H22" s="1"/>
      <c r="I22" s="1"/>
    </row>
    <row r="23" spans="1:9" x14ac:dyDescent="0.25">
      <c r="A23" s="8" t="s">
        <v>57</v>
      </c>
      <c r="B23" s="19">
        <v>140790</v>
      </c>
      <c r="C23" s="19">
        <v>120962</v>
      </c>
      <c r="D23" s="19">
        <v>1021490</v>
      </c>
      <c r="E23" s="19">
        <v>836594</v>
      </c>
      <c r="F23" s="10">
        <f t="shared" si="0"/>
        <v>-18.100617725087858</v>
      </c>
      <c r="G23" s="1"/>
      <c r="H23" s="1"/>
      <c r="I23" s="1"/>
    </row>
    <row r="24" spans="1:9" x14ac:dyDescent="0.25">
      <c r="A24" s="11" t="s">
        <v>58</v>
      </c>
      <c r="B24" s="20">
        <v>85567</v>
      </c>
      <c r="C24" s="20">
        <v>76520</v>
      </c>
      <c r="D24" s="20">
        <v>512824</v>
      </c>
      <c r="E24" s="20">
        <v>476100</v>
      </c>
      <c r="F24" s="13">
        <f t="shared" si="0"/>
        <v>-7.1611313043071334</v>
      </c>
      <c r="G24" s="1"/>
      <c r="H24" s="1"/>
      <c r="I24" s="1"/>
    </row>
    <row r="25" spans="1:9" x14ac:dyDescent="0.25">
      <c r="A25" s="8" t="s">
        <v>59</v>
      </c>
      <c r="B25" s="19">
        <v>3200</v>
      </c>
      <c r="C25" s="19">
        <v>7955</v>
      </c>
      <c r="D25" s="19">
        <v>29861</v>
      </c>
      <c r="E25" s="19">
        <v>34163</v>
      </c>
      <c r="F25" s="10">
        <f t="shared" si="0"/>
        <v>14.406751280934998</v>
      </c>
      <c r="G25" s="1"/>
      <c r="H25" s="1"/>
      <c r="I25" s="1"/>
    </row>
    <row r="26" spans="1:9" x14ac:dyDescent="0.25">
      <c r="A26" s="11" t="s">
        <v>60</v>
      </c>
      <c r="B26" s="20">
        <v>107602</v>
      </c>
      <c r="C26" s="20">
        <v>111943</v>
      </c>
      <c r="D26" s="20">
        <v>722620</v>
      </c>
      <c r="E26" s="20">
        <v>616642</v>
      </c>
      <c r="F26" s="13">
        <f t="shared" si="0"/>
        <v>-14.665799451994133</v>
      </c>
      <c r="G26" s="1"/>
      <c r="H26" s="1"/>
      <c r="I26" s="1"/>
    </row>
    <row r="27" spans="1:9" x14ac:dyDescent="0.25">
      <c r="A27" s="8" t="s">
        <v>61</v>
      </c>
      <c r="B27" s="19">
        <v>189707</v>
      </c>
      <c r="C27" s="19">
        <v>207954</v>
      </c>
      <c r="D27" s="19">
        <v>1922914</v>
      </c>
      <c r="E27" s="19">
        <v>1603325</v>
      </c>
      <c r="F27" s="10">
        <f t="shared" si="0"/>
        <v>-16.620036049454114</v>
      </c>
      <c r="G27" s="1"/>
      <c r="H27" s="1"/>
      <c r="I27" s="1"/>
    </row>
    <row r="28" spans="1:9" x14ac:dyDescent="0.25">
      <c r="A28" s="11" t="s">
        <v>62</v>
      </c>
      <c r="B28" s="20">
        <v>168323</v>
      </c>
      <c r="C28" s="20">
        <v>162591</v>
      </c>
      <c r="D28" s="20">
        <v>1105528</v>
      </c>
      <c r="E28" s="20">
        <v>899210</v>
      </c>
      <c r="F28" s="13">
        <f t="shared" si="0"/>
        <v>-18.662394801398065</v>
      </c>
      <c r="G28" s="1"/>
      <c r="H28" s="1"/>
      <c r="I28" s="1"/>
    </row>
    <row r="29" spans="1:9" x14ac:dyDescent="0.25">
      <c r="A29" s="8" t="s">
        <v>63</v>
      </c>
      <c r="B29" s="19">
        <v>211965</v>
      </c>
      <c r="C29" s="19">
        <v>267215</v>
      </c>
      <c r="D29" s="19">
        <v>2440010</v>
      </c>
      <c r="E29" s="19">
        <v>2415680</v>
      </c>
      <c r="F29" s="10">
        <f t="shared" si="0"/>
        <v>-0.99712706095466785</v>
      </c>
      <c r="G29" s="1"/>
      <c r="H29" s="1"/>
      <c r="I29" s="1"/>
    </row>
    <row r="30" spans="1:9" x14ac:dyDescent="0.25">
      <c r="A30" s="11" t="s">
        <v>64</v>
      </c>
      <c r="B30" s="20">
        <v>261941</v>
      </c>
      <c r="C30" s="20">
        <v>189063</v>
      </c>
      <c r="D30" s="20">
        <v>1579133</v>
      </c>
      <c r="E30" s="20">
        <v>1276641</v>
      </c>
      <c r="F30" s="13">
        <f t="shared" si="0"/>
        <v>-19.155574609611733</v>
      </c>
      <c r="G30" s="1"/>
      <c r="H30" s="1"/>
      <c r="I30" s="1"/>
    </row>
    <row r="31" spans="1:9" x14ac:dyDescent="0.25">
      <c r="A31" s="8" t="s">
        <v>65</v>
      </c>
      <c r="B31" s="19">
        <v>628712</v>
      </c>
      <c r="C31" s="19">
        <v>894860</v>
      </c>
      <c r="D31" s="19">
        <v>6148348</v>
      </c>
      <c r="E31" s="19">
        <v>7513620</v>
      </c>
      <c r="F31" s="10">
        <f t="shared" si="0"/>
        <v>22.205509512473924</v>
      </c>
      <c r="G31" s="1"/>
      <c r="H31" s="1"/>
      <c r="I31" s="1"/>
    </row>
    <row r="32" spans="1:9" x14ac:dyDescent="0.25">
      <c r="A32" s="11" t="s">
        <v>66</v>
      </c>
      <c r="B32" s="20">
        <v>645373</v>
      </c>
      <c r="C32" s="20">
        <v>369462</v>
      </c>
      <c r="D32" s="20">
        <v>4041050</v>
      </c>
      <c r="E32" s="20">
        <v>3897947</v>
      </c>
      <c r="F32" s="13">
        <f t="shared" si="0"/>
        <v>-3.5412330953588764</v>
      </c>
      <c r="G32" s="1"/>
      <c r="H32" s="1"/>
      <c r="I32" s="1"/>
    </row>
    <row r="33" spans="1:9" x14ac:dyDescent="0.25">
      <c r="A33" s="8" t="s">
        <v>67</v>
      </c>
      <c r="B33" s="19">
        <v>59027</v>
      </c>
      <c r="C33" s="19">
        <v>51764</v>
      </c>
      <c r="D33" s="19">
        <v>418023</v>
      </c>
      <c r="E33" s="19">
        <v>375880</v>
      </c>
      <c r="F33" s="10">
        <f t="shared" si="0"/>
        <v>-10.081502692435578</v>
      </c>
      <c r="G33" s="1"/>
      <c r="H33" s="1"/>
      <c r="I33" s="1"/>
    </row>
    <row r="34" spans="1:9" x14ac:dyDescent="0.25">
      <c r="A34" s="11" t="s">
        <v>68</v>
      </c>
      <c r="B34" s="20">
        <v>37520</v>
      </c>
      <c r="C34" s="20">
        <v>44353</v>
      </c>
      <c r="D34" s="20">
        <v>343109</v>
      </c>
      <c r="E34" s="20">
        <v>307582</v>
      </c>
      <c r="F34" s="13">
        <f t="shared" si="0"/>
        <v>-10.354435470943642</v>
      </c>
      <c r="G34" s="1"/>
      <c r="H34" s="1"/>
      <c r="I34" s="1"/>
    </row>
    <row r="35" spans="1:9" x14ac:dyDescent="0.25">
      <c r="A35" s="14" t="s">
        <v>69</v>
      </c>
      <c r="B35" s="15">
        <f>SUM(B7:B34)</f>
        <v>9602194</v>
      </c>
      <c r="C35" s="15">
        <f t="shared" ref="C35:E35" si="1">SUM(C7:C34)</f>
        <v>10247599</v>
      </c>
      <c r="D35" s="15">
        <f t="shared" si="1"/>
        <v>64946803</v>
      </c>
      <c r="E35" s="15">
        <f t="shared" si="1"/>
        <v>65009664</v>
      </c>
      <c r="F35" s="16">
        <f t="shared" si="0"/>
        <v>9.6788443920786449E-2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2376588</v>
      </c>
      <c r="C38" s="41">
        <f>D7</f>
        <v>2315352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10276686</v>
      </c>
      <c r="G38" s="42">
        <f>LOOKUP(E38,$A$38:$A$65,$C$38:$C$65)</f>
        <v>10579298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1009266</v>
      </c>
      <c r="C39" s="41">
        <f t="shared" ref="C39:C65" si="5">D8</f>
        <v>1023656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7513620</v>
      </c>
      <c r="G39" s="42">
        <f t="shared" ref="G39:G65" si="8">LOOKUP(E39,$A$38:$A$65,$C$38:$C$65)</f>
        <v>6148348</v>
      </c>
    </row>
    <row r="40" spans="1:9" x14ac:dyDescent="0.25">
      <c r="A40" s="42" t="str">
        <f t="shared" si="3"/>
        <v>ALMERIA</v>
      </c>
      <c r="B40" s="41">
        <f t="shared" si="4"/>
        <v>3405550</v>
      </c>
      <c r="C40" s="41">
        <f t="shared" si="5"/>
        <v>3625717</v>
      </c>
      <c r="D40" s="41">
        <f t="shared" si="6"/>
        <v>6</v>
      </c>
      <c r="E40" s="42" t="str">
        <f t="shared" si="2"/>
        <v>FERROL-SAN CIBRAO</v>
      </c>
      <c r="F40" s="42">
        <f t="shared" si="7"/>
        <v>4964930</v>
      </c>
      <c r="G40" s="42">
        <f t="shared" si="8"/>
        <v>4959080</v>
      </c>
    </row>
    <row r="41" spans="1:9" x14ac:dyDescent="0.25">
      <c r="A41" s="42" t="str">
        <f t="shared" si="3"/>
        <v>AVILES</v>
      </c>
      <c r="B41" s="41">
        <f t="shared" si="4"/>
        <v>1748192</v>
      </c>
      <c r="C41" s="41">
        <f t="shared" si="5"/>
        <v>2289038</v>
      </c>
      <c r="D41" s="41">
        <f t="shared" si="6"/>
        <v>14</v>
      </c>
      <c r="E41" s="42" t="str">
        <f t="shared" si="2"/>
        <v>VALENCIA</v>
      </c>
      <c r="F41" s="42">
        <f t="shared" si="7"/>
        <v>3897947</v>
      </c>
      <c r="G41" s="42">
        <f t="shared" si="8"/>
        <v>4041050</v>
      </c>
    </row>
    <row r="42" spans="1:9" x14ac:dyDescent="0.25">
      <c r="A42" s="42" t="str">
        <f t="shared" si="3"/>
        <v>BAHIA DE ALGECIRAS</v>
      </c>
      <c r="B42" s="41">
        <f t="shared" si="4"/>
        <v>1616528</v>
      </c>
      <c r="C42" s="41">
        <f t="shared" si="5"/>
        <v>1562508</v>
      </c>
      <c r="D42" s="41">
        <f t="shared" si="6"/>
        <v>15</v>
      </c>
      <c r="E42" s="42" t="str">
        <f t="shared" si="2"/>
        <v>HUELVA</v>
      </c>
      <c r="F42" s="42">
        <f t="shared" si="7"/>
        <v>3578565</v>
      </c>
      <c r="G42" s="42">
        <f t="shared" si="8"/>
        <v>3988838</v>
      </c>
    </row>
    <row r="43" spans="1:9" x14ac:dyDescent="0.25">
      <c r="A43" s="42" t="str">
        <f t="shared" si="3"/>
        <v>BAHIA DE CADIZ</v>
      </c>
      <c r="B43" s="41">
        <f t="shared" si="4"/>
        <v>2786753</v>
      </c>
      <c r="C43" s="41">
        <f t="shared" si="5"/>
        <v>1602256</v>
      </c>
      <c r="D43" s="41">
        <f t="shared" si="6"/>
        <v>9</v>
      </c>
      <c r="E43" s="42" t="str">
        <f t="shared" si="2"/>
        <v>ALMERIA</v>
      </c>
      <c r="F43" s="42">
        <f t="shared" si="7"/>
        <v>3405550</v>
      </c>
      <c r="G43" s="42">
        <f t="shared" si="8"/>
        <v>3625717</v>
      </c>
    </row>
    <row r="44" spans="1:9" x14ac:dyDescent="0.25">
      <c r="A44" s="42" t="str">
        <f t="shared" si="3"/>
        <v>BALEARES</v>
      </c>
      <c r="B44" s="41">
        <f t="shared" si="4"/>
        <v>1413028</v>
      </c>
      <c r="C44" s="41">
        <f t="shared" si="5"/>
        <v>1274907</v>
      </c>
      <c r="D44" s="41">
        <f t="shared" si="6"/>
        <v>17</v>
      </c>
      <c r="E44" s="42" t="str">
        <f t="shared" si="2"/>
        <v>BILBAO</v>
      </c>
      <c r="F44" s="42">
        <f t="shared" si="7"/>
        <v>3118221</v>
      </c>
      <c r="G44" s="42">
        <f t="shared" si="8"/>
        <v>3002254</v>
      </c>
    </row>
    <row r="45" spans="1:9" x14ac:dyDescent="0.25">
      <c r="A45" s="42" t="str">
        <f t="shared" si="3"/>
        <v>BARCELONA</v>
      </c>
      <c r="B45" s="41">
        <f t="shared" si="4"/>
        <v>2240800</v>
      </c>
      <c r="C45" s="41">
        <f t="shared" si="5"/>
        <v>2389170</v>
      </c>
      <c r="D45" s="41">
        <f t="shared" si="6"/>
        <v>13</v>
      </c>
      <c r="E45" s="42" t="str">
        <f t="shared" si="2"/>
        <v>CARTAGENA</v>
      </c>
      <c r="F45" s="42">
        <f t="shared" si="7"/>
        <v>2792628</v>
      </c>
      <c r="G45" s="42">
        <f t="shared" si="8"/>
        <v>3072218</v>
      </c>
    </row>
    <row r="46" spans="1:9" x14ac:dyDescent="0.25">
      <c r="A46" s="42" t="str">
        <f t="shared" si="3"/>
        <v>BILBAO</v>
      </c>
      <c r="B46" s="41">
        <f t="shared" si="4"/>
        <v>3118221</v>
      </c>
      <c r="C46" s="41">
        <f t="shared" si="5"/>
        <v>3002254</v>
      </c>
      <c r="D46" s="41">
        <f t="shared" si="6"/>
        <v>7</v>
      </c>
      <c r="E46" s="42" t="str">
        <f t="shared" si="2"/>
        <v>BAHIA DE CADIZ</v>
      </c>
      <c r="F46" s="42">
        <f t="shared" si="7"/>
        <v>2786753</v>
      </c>
      <c r="G46" s="42">
        <f t="shared" si="8"/>
        <v>1602256</v>
      </c>
    </row>
    <row r="47" spans="1:9" x14ac:dyDescent="0.25">
      <c r="A47" s="42" t="str">
        <f t="shared" si="3"/>
        <v>CARTAGENA</v>
      </c>
      <c r="B47" s="41">
        <f t="shared" si="4"/>
        <v>2792628</v>
      </c>
      <c r="C47" s="41">
        <f t="shared" si="5"/>
        <v>3072218</v>
      </c>
      <c r="D47" s="41">
        <f t="shared" si="6"/>
        <v>8</v>
      </c>
      <c r="E47" s="42" t="str">
        <f t="shared" si="2"/>
        <v>SANTANDER</v>
      </c>
      <c r="F47" s="42">
        <f t="shared" si="7"/>
        <v>2415680</v>
      </c>
      <c r="G47" s="42">
        <f t="shared" si="8"/>
        <v>2440010</v>
      </c>
    </row>
    <row r="48" spans="1:9" x14ac:dyDescent="0.25">
      <c r="A48" s="42" t="str">
        <f t="shared" si="3"/>
        <v>CASTELLON</v>
      </c>
      <c r="B48" s="41">
        <f t="shared" si="4"/>
        <v>2360316</v>
      </c>
      <c r="C48" s="41">
        <f t="shared" si="5"/>
        <v>1925460</v>
      </c>
      <c r="D48" s="41">
        <f t="shared" si="6"/>
        <v>12</v>
      </c>
      <c r="E48" s="42" t="str">
        <f t="shared" si="2"/>
        <v>A CORUÑA</v>
      </c>
      <c r="F48" s="42">
        <f t="shared" si="7"/>
        <v>2376588</v>
      </c>
      <c r="G48" s="42">
        <f t="shared" si="8"/>
        <v>2315352</v>
      </c>
    </row>
    <row r="49" spans="1:7" x14ac:dyDescent="0.25">
      <c r="A49" s="42" t="str">
        <f t="shared" si="3"/>
        <v>CEUTA</v>
      </c>
      <c r="B49" s="41">
        <f t="shared" si="4"/>
        <v>48286</v>
      </c>
      <c r="C49" s="41">
        <f t="shared" si="5"/>
        <v>40500</v>
      </c>
      <c r="D49" s="41">
        <f t="shared" si="6"/>
        <v>27</v>
      </c>
      <c r="E49" s="42" t="str">
        <f t="shared" si="2"/>
        <v>CASTELLON</v>
      </c>
      <c r="F49" s="42">
        <f t="shared" si="7"/>
        <v>2360316</v>
      </c>
      <c r="G49" s="42">
        <f t="shared" si="8"/>
        <v>1925460</v>
      </c>
    </row>
    <row r="50" spans="1:7" x14ac:dyDescent="0.25">
      <c r="A50" s="42" t="str">
        <f t="shared" si="3"/>
        <v>FERROL-SAN CIBRAO</v>
      </c>
      <c r="B50" s="41">
        <f t="shared" si="4"/>
        <v>4964930</v>
      </c>
      <c r="C50" s="41">
        <f t="shared" si="5"/>
        <v>4959080</v>
      </c>
      <c r="D50" s="41">
        <f t="shared" si="6"/>
        <v>3</v>
      </c>
      <c r="E50" s="42" t="str">
        <f t="shared" si="2"/>
        <v>BARCELONA</v>
      </c>
      <c r="F50" s="42">
        <f t="shared" si="7"/>
        <v>2240800</v>
      </c>
      <c r="G50" s="42">
        <f t="shared" si="8"/>
        <v>2389170</v>
      </c>
    </row>
    <row r="51" spans="1:7" x14ac:dyDescent="0.25">
      <c r="A51" s="42" t="str">
        <f t="shared" si="3"/>
        <v>GIJON</v>
      </c>
      <c r="B51" s="41">
        <f t="shared" si="4"/>
        <v>10276686</v>
      </c>
      <c r="C51" s="41">
        <f t="shared" si="5"/>
        <v>10579298</v>
      </c>
      <c r="D51" s="41">
        <f t="shared" si="6"/>
        <v>1</v>
      </c>
      <c r="E51" s="42" t="str">
        <f t="shared" si="2"/>
        <v>AVILES</v>
      </c>
      <c r="F51" s="42">
        <f t="shared" si="7"/>
        <v>1748192</v>
      </c>
      <c r="G51" s="42">
        <f t="shared" si="8"/>
        <v>2289038</v>
      </c>
    </row>
    <row r="52" spans="1:7" x14ac:dyDescent="0.25">
      <c r="A52" s="42" t="str">
        <f t="shared" si="3"/>
        <v>HUELVA</v>
      </c>
      <c r="B52" s="41">
        <f t="shared" si="4"/>
        <v>3578565</v>
      </c>
      <c r="C52" s="41">
        <f t="shared" si="5"/>
        <v>3988838</v>
      </c>
      <c r="D52" s="41">
        <f t="shared" si="6"/>
        <v>5</v>
      </c>
      <c r="E52" s="42" t="str">
        <f t="shared" si="2"/>
        <v>BAHIA DE ALGECIRAS</v>
      </c>
      <c r="F52" s="42">
        <f t="shared" si="7"/>
        <v>1616528</v>
      </c>
      <c r="G52" s="42">
        <f t="shared" si="8"/>
        <v>1562508</v>
      </c>
    </row>
    <row r="53" spans="1:7" x14ac:dyDescent="0.25">
      <c r="A53" s="42" t="str">
        <f t="shared" si="3"/>
        <v>LAS PALMAS</v>
      </c>
      <c r="B53" s="41">
        <f t="shared" si="4"/>
        <v>1019943</v>
      </c>
      <c r="C53" s="41">
        <f t="shared" si="5"/>
        <v>1011641</v>
      </c>
      <c r="D53" s="41">
        <f t="shared" si="6"/>
        <v>19</v>
      </c>
      <c r="E53" s="42" t="str">
        <f t="shared" si="2"/>
        <v>PASAIA</v>
      </c>
      <c r="F53" s="42">
        <f t="shared" si="7"/>
        <v>1603325</v>
      </c>
      <c r="G53" s="42">
        <f t="shared" si="8"/>
        <v>1922914</v>
      </c>
    </row>
    <row r="54" spans="1:7" x14ac:dyDescent="0.25">
      <c r="A54" s="42" t="str">
        <f t="shared" si="3"/>
        <v>MALAGA</v>
      </c>
      <c r="B54" s="41">
        <f t="shared" si="4"/>
        <v>836594</v>
      </c>
      <c r="C54" s="41">
        <f t="shared" si="5"/>
        <v>1021490</v>
      </c>
      <c r="D54" s="41">
        <f t="shared" si="6"/>
        <v>22</v>
      </c>
      <c r="E54" s="42" t="str">
        <f t="shared" si="2"/>
        <v>BALEARES</v>
      </c>
      <c r="F54" s="42">
        <f t="shared" si="7"/>
        <v>1413028</v>
      </c>
      <c r="G54" s="42">
        <f t="shared" si="8"/>
        <v>1274907</v>
      </c>
    </row>
    <row r="55" spans="1:7" x14ac:dyDescent="0.25">
      <c r="A55" s="42" t="str">
        <f t="shared" si="3"/>
        <v>MARIN Y RIA DE PONTEVEDRA</v>
      </c>
      <c r="B55" s="41">
        <f t="shared" si="4"/>
        <v>476100</v>
      </c>
      <c r="C55" s="41">
        <f t="shared" si="5"/>
        <v>512824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1276641</v>
      </c>
      <c r="G55" s="42">
        <f t="shared" si="8"/>
        <v>1579133</v>
      </c>
    </row>
    <row r="56" spans="1:7" x14ac:dyDescent="0.25">
      <c r="A56" s="42" t="str">
        <f t="shared" si="3"/>
        <v>MELILLA</v>
      </c>
      <c r="B56" s="41">
        <f t="shared" si="4"/>
        <v>34163</v>
      </c>
      <c r="C56" s="41">
        <f t="shared" si="5"/>
        <v>29861</v>
      </c>
      <c r="D56" s="41">
        <f t="shared" si="6"/>
        <v>28</v>
      </c>
      <c r="E56" s="42" t="str">
        <f t="shared" si="2"/>
        <v>LAS PALMAS</v>
      </c>
      <c r="F56" s="42">
        <f t="shared" si="9"/>
        <v>1019943</v>
      </c>
      <c r="G56" s="42">
        <f t="shared" si="8"/>
        <v>1011641</v>
      </c>
    </row>
    <row r="57" spans="1:7" x14ac:dyDescent="0.25">
      <c r="A57" s="42" t="str">
        <f t="shared" si="3"/>
        <v>MOTRIL</v>
      </c>
      <c r="B57" s="41">
        <f t="shared" si="4"/>
        <v>616642</v>
      </c>
      <c r="C57" s="41">
        <f t="shared" si="5"/>
        <v>722620</v>
      </c>
      <c r="D57" s="41">
        <f t="shared" si="6"/>
        <v>23</v>
      </c>
      <c r="E57" s="42" t="str">
        <f t="shared" si="2"/>
        <v>ALICANTE</v>
      </c>
      <c r="F57" s="42">
        <f t="shared" si="9"/>
        <v>1009266</v>
      </c>
      <c r="G57" s="42">
        <f t="shared" si="8"/>
        <v>1023656</v>
      </c>
    </row>
    <row r="58" spans="1:7" x14ac:dyDescent="0.25">
      <c r="A58" s="42" t="str">
        <f t="shared" si="3"/>
        <v>PASAIA</v>
      </c>
      <c r="B58" s="41">
        <f t="shared" si="4"/>
        <v>1603325</v>
      </c>
      <c r="C58" s="41">
        <f t="shared" si="5"/>
        <v>1922914</v>
      </c>
      <c r="D58" s="41">
        <f t="shared" si="6"/>
        <v>16</v>
      </c>
      <c r="E58" s="42" t="str">
        <f t="shared" si="2"/>
        <v>SANTA CRUZ DE TENERIFE</v>
      </c>
      <c r="F58" s="42">
        <f t="shared" si="9"/>
        <v>899210</v>
      </c>
      <c r="G58" s="42">
        <f t="shared" si="8"/>
        <v>1105528</v>
      </c>
    </row>
    <row r="59" spans="1:7" x14ac:dyDescent="0.25">
      <c r="A59" s="42" t="str">
        <f t="shared" si="3"/>
        <v>SANTA CRUZ DE TENERIFE</v>
      </c>
      <c r="B59" s="41">
        <f t="shared" si="4"/>
        <v>899210</v>
      </c>
      <c r="C59" s="41">
        <f t="shared" si="5"/>
        <v>1105528</v>
      </c>
      <c r="D59" s="41">
        <f t="shared" si="6"/>
        <v>21</v>
      </c>
      <c r="E59" s="42" t="str">
        <f t="shared" si="2"/>
        <v>MALAGA</v>
      </c>
      <c r="F59" s="42">
        <f t="shared" si="9"/>
        <v>836594</v>
      </c>
      <c r="G59" s="42">
        <f t="shared" si="8"/>
        <v>1021490</v>
      </c>
    </row>
    <row r="60" spans="1:7" x14ac:dyDescent="0.25">
      <c r="A60" s="42" t="str">
        <f t="shared" si="3"/>
        <v>SANTANDER</v>
      </c>
      <c r="B60" s="41">
        <f t="shared" si="4"/>
        <v>2415680</v>
      </c>
      <c r="C60" s="41">
        <f t="shared" si="5"/>
        <v>2440010</v>
      </c>
      <c r="D60" s="41">
        <f t="shared" si="6"/>
        <v>10</v>
      </c>
      <c r="E60" s="42" t="str">
        <f t="shared" si="2"/>
        <v>MOTRIL</v>
      </c>
      <c r="F60" s="42">
        <f t="shared" si="9"/>
        <v>616642</v>
      </c>
      <c r="G60" s="42">
        <f t="shared" si="8"/>
        <v>722620</v>
      </c>
    </row>
    <row r="61" spans="1:7" x14ac:dyDescent="0.25">
      <c r="A61" s="42" t="str">
        <f t="shared" si="3"/>
        <v>SEVILLA</v>
      </c>
      <c r="B61" s="41">
        <f t="shared" si="4"/>
        <v>1276641</v>
      </c>
      <c r="C61" s="41">
        <f t="shared" si="5"/>
        <v>1579133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476100</v>
      </c>
      <c r="G61" s="42">
        <f t="shared" si="8"/>
        <v>512824</v>
      </c>
    </row>
    <row r="62" spans="1:7" x14ac:dyDescent="0.25">
      <c r="A62" s="42" t="str">
        <f t="shared" si="3"/>
        <v>TARRAGONA</v>
      </c>
      <c r="B62" s="41">
        <f t="shared" si="4"/>
        <v>7513620</v>
      </c>
      <c r="C62" s="41">
        <f t="shared" si="5"/>
        <v>6148348</v>
      </c>
      <c r="D62" s="41">
        <f t="shared" si="6"/>
        <v>2</v>
      </c>
      <c r="E62" s="42" t="str">
        <f t="shared" si="2"/>
        <v>VIGO</v>
      </c>
      <c r="F62" s="42">
        <f t="shared" si="9"/>
        <v>375880</v>
      </c>
      <c r="G62" s="42">
        <f t="shared" si="8"/>
        <v>418023</v>
      </c>
    </row>
    <row r="63" spans="1:7" x14ac:dyDescent="0.25">
      <c r="A63" s="42" t="str">
        <f t="shared" si="3"/>
        <v>VALENCIA</v>
      </c>
      <c r="B63" s="41">
        <f t="shared" si="4"/>
        <v>3897947</v>
      </c>
      <c r="C63" s="41">
        <f t="shared" si="5"/>
        <v>4041050</v>
      </c>
      <c r="D63" s="41">
        <f t="shared" si="6"/>
        <v>4</v>
      </c>
      <c r="E63" s="42" t="str">
        <f t="shared" si="2"/>
        <v>VILAGARCIA</v>
      </c>
      <c r="F63" s="42">
        <f t="shared" si="9"/>
        <v>307582</v>
      </c>
      <c r="G63" s="42">
        <f t="shared" si="8"/>
        <v>343109</v>
      </c>
    </row>
    <row r="64" spans="1:7" x14ac:dyDescent="0.25">
      <c r="A64" s="42" t="str">
        <f t="shared" si="3"/>
        <v>VIGO</v>
      </c>
      <c r="B64" s="41">
        <f t="shared" si="4"/>
        <v>375880</v>
      </c>
      <c r="C64" s="41">
        <f t="shared" si="5"/>
        <v>418023</v>
      </c>
      <c r="D64" s="41">
        <f t="shared" si="6"/>
        <v>25</v>
      </c>
      <c r="E64" s="42" t="str">
        <f t="shared" si="2"/>
        <v>CEUTA</v>
      </c>
      <c r="F64" s="42">
        <f t="shared" si="9"/>
        <v>48286</v>
      </c>
      <c r="G64" s="42">
        <f t="shared" si="8"/>
        <v>40500</v>
      </c>
    </row>
    <row r="65" spans="1:7" x14ac:dyDescent="0.25">
      <c r="A65" s="42" t="str">
        <f t="shared" si="3"/>
        <v>VILAGARCIA</v>
      </c>
      <c r="B65" s="41">
        <f t="shared" si="4"/>
        <v>307582</v>
      </c>
      <c r="C65" s="41">
        <f t="shared" si="5"/>
        <v>343109</v>
      </c>
      <c r="D65" s="41">
        <f t="shared" si="6"/>
        <v>26</v>
      </c>
      <c r="E65" s="42" t="str">
        <f t="shared" si="2"/>
        <v>MELILLA</v>
      </c>
      <c r="F65" s="42">
        <f t="shared" si="9"/>
        <v>34163</v>
      </c>
      <c r="G65" s="42">
        <f t="shared" si="8"/>
        <v>29861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84602</v>
      </c>
      <c r="C7" s="21">
        <v>118376</v>
      </c>
      <c r="D7" s="21">
        <v>624651</v>
      </c>
      <c r="E7" s="21">
        <v>717972</v>
      </c>
      <c r="F7" s="10">
        <f>((E7*100)/D7)-100</f>
        <v>14.939702329780943</v>
      </c>
      <c r="G7" s="1"/>
      <c r="H7" s="1"/>
      <c r="I7" s="1"/>
    </row>
    <row r="8" spans="1:12" x14ac:dyDescent="0.25">
      <c r="A8" s="11" t="s">
        <v>42</v>
      </c>
      <c r="B8" s="22">
        <v>157577</v>
      </c>
      <c r="C8" s="22">
        <v>147283</v>
      </c>
      <c r="D8" s="22">
        <v>1016036</v>
      </c>
      <c r="E8" s="22">
        <v>1154704</v>
      </c>
      <c r="F8" s="13">
        <f t="shared" ref="F8:F35" si="0">((E8*100)/D8)-100</f>
        <v>13.647941608368214</v>
      </c>
      <c r="G8" s="1"/>
      <c r="H8" s="1"/>
      <c r="I8" s="1"/>
    </row>
    <row r="9" spans="1:12" x14ac:dyDescent="0.25">
      <c r="A9" s="8" t="s">
        <v>43</v>
      </c>
      <c r="B9" s="21">
        <v>53357</v>
      </c>
      <c r="C9" s="21">
        <v>48367</v>
      </c>
      <c r="D9" s="21">
        <v>340667</v>
      </c>
      <c r="E9" s="21">
        <v>368225</v>
      </c>
      <c r="F9" s="10">
        <f t="shared" si="0"/>
        <v>8.0894245700346659</v>
      </c>
      <c r="G9" s="1"/>
      <c r="H9" s="1"/>
      <c r="I9" s="1"/>
    </row>
    <row r="10" spans="1:12" x14ac:dyDescent="0.25">
      <c r="A10" s="11" t="s">
        <v>44</v>
      </c>
      <c r="B10" s="22">
        <v>136262</v>
      </c>
      <c r="C10" s="22">
        <v>112895</v>
      </c>
      <c r="D10" s="22">
        <v>921838</v>
      </c>
      <c r="E10" s="22">
        <v>917632</v>
      </c>
      <c r="F10" s="13">
        <f t="shared" si="0"/>
        <v>-0.45626238015789511</v>
      </c>
      <c r="G10" s="1"/>
      <c r="H10" s="1"/>
      <c r="I10" s="1"/>
    </row>
    <row r="11" spans="1:12" x14ac:dyDescent="0.25">
      <c r="A11" s="8" t="s">
        <v>45</v>
      </c>
      <c r="B11" s="21">
        <v>3891583</v>
      </c>
      <c r="C11" s="21">
        <v>4019387</v>
      </c>
      <c r="D11" s="21">
        <v>24271817</v>
      </c>
      <c r="E11" s="21">
        <v>26900067</v>
      </c>
      <c r="F11" s="10">
        <f t="shared" si="0"/>
        <v>10.828402340047305</v>
      </c>
      <c r="G11" s="1"/>
      <c r="H11" s="1"/>
      <c r="I11" s="1"/>
    </row>
    <row r="12" spans="1:12" x14ac:dyDescent="0.25">
      <c r="A12" s="11" t="s">
        <v>46</v>
      </c>
      <c r="B12" s="22">
        <v>280629</v>
      </c>
      <c r="C12" s="22">
        <v>199253</v>
      </c>
      <c r="D12" s="22">
        <v>1783831</v>
      </c>
      <c r="E12" s="22">
        <v>1486384</v>
      </c>
      <c r="F12" s="13">
        <f t="shared" si="0"/>
        <v>-16.674617718830987</v>
      </c>
      <c r="G12" s="1"/>
      <c r="H12" s="1"/>
      <c r="I12" s="1"/>
    </row>
    <row r="13" spans="1:12" x14ac:dyDescent="0.25">
      <c r="A13" s="8" t="s">
        <v>47</v>
      </c>
      <c r="B13" s="21">
        <v>983674</v>
      </c>
      <c r="C13" s="21">
        <v>950406</v>
      </c>
      <c r="D13" s="21">
        <v>5940168</v>
      </c>
      <c r="E13" s="21">
        <v>6077039</v>
      </c>
      <c r="F13" s="10">
        <f t="shared" si="0"/>
        <v>2.3041604210520603</v>
      </c>
      <c r="G13" s="1"/>
      <c r="H13" s="1"/>
      <c r="I13" s="1"/>
    </row>
    <row r="14" spans="1:12" x14ac:dyDescent="0.25">
      <c r="A14" s="11" t="s">
        <v>48</v>
      </c>
      <c r="B14" s="22">
        <v>2876993</v>
      </c>
      <c r="C14" s="22">
        <v>3164697</v>
      </c>
      <c r="D14" s="22">
        <v>18352206</v>
      </c>
      <c r="E14" s="22">
        <v>20654077</v>
      </c>
      <c r="F14" s="13">
        <f t="shared" si="0"/>
        <v>12.542748266884104</v>
      </c>
      <c r="G14" s="1"/>
      <c r="H14" s="1"/>
      <c r="I14" s="1"/>
    </row>
    <row r="15" spans="1:12" x14ac:dyDescent="0.25">
      <c r="A15" s="8" t="s">
        <v>49</v>
      </c>
      <c r="B15" s="21">
        <v>803627</v>
      </c>
      <c r="C15" s="21">
        <v>857035</v>
      </c>
      <c r="D15" s="21">
        <v>5179562</v>
      </c>
      <c r="E15" s="21">
        <v>5524743</v>
      </c>
      <c r="F15" s="10">
        <f t="shared" si="0"/>
        <v>6.6642893742752705</v>
      </c>
      <c r="G15" s="1"/>
      <c r="H15" s="1"/>
      <c r="I15" s="1"/>
    </row>
    <row r="16" spans="1:12" x14ac:dyDescent="0.25">
      <c r="A16" s="11" t="s">
        <v>50</v>
      </c>
      <c r="B16" s="22">
        <v>92394</v>
      </c>
      <c r="C16" s="22">
        <v>104125</v>
      </c>
      <c r="D16" s="22">
        <v>581974</v>
      </c>
      <c r="E16" s="22">
        <v>600200</v>
      </c>
      <c r="F16" s="13">
        <f t="shared" si="0"/>
        <v>3.1317550268568652</v>
      </c>
      <c r="G16" s="1"/>
      <c r="H16" s="1"/>
      <c r="I16" s="1"/>
    </row>
    <row r="17" spans="1:9" x14ac:dyDescent="0.25">
      <c r="A17" s="8" t="s">
        <v>51</v>
      </c>
      <c r="B17" s="21">
        <v>133903</v>
      </c>
      <c r="C17" s="21">
        <v>160830</v>
      </c>
      <c r="D17" s="21">
        <v>773095</v>
      </c>
      <c r="E17" s="21">
        <v>1052253</v>
      </c>
      <c r="F17" s="10">
        <f t="shared" si="0"/>
        <v>36.109145706543188</v>
      </c>
      <c r="G17" s="1"/>
      <c r="H17" s="1"/>
      <c r="I17" s="1"/>
    </row>
    <row r="18" spans="1:9" x14ac:dyDescent="0.25">
      <c r="A18" s="11" t="s">
        <v>52</v>
      </c>
      <c r="B18" s="22">
        <v>74172</v>
      </c>
      <c r="C18" s="22">
        <v>88523</v>
      </c>
      <c r="D18" s="22">
        <v>496572</v>
      </c>
      <c r="E18" s="22">
        <v>560789</v>
      </c>
      <c r="F18" s="13">
        <f t="shared" si="0"/>
        <v>12.932062218570522</v>
      </c>
      <c r="G18" s="1"/>
      <c r="H18" s="1"/>
      <c r="I18" s="1"/>
    </row>
    <row r="19" spans="1:9" x14ac:dyDescent="0.25">
      <c r="A19" s="8" t="s">
        <v>53</v>
      </c>
      <c r="B19" s="21">
        <v>49249</v>
      </c>
      <c r="C19" s="21">
        <v>121925</v>
      </c>
      <c r="D19" s="21">
        <v>294245</v>
      </c>
      <c r="E19" s="21">
        <v>495123</v>
      </c>
      <c r="F19" s="10">
        <f t="shared" si="0"/>
        <v>68.268959540518949</v>
      </c>
      <c r="G19" s="1"/>
      <c r="H19" s="1"/>
      <c r="I19" s="1"/>
    </row>
    <row r="20" spans="1:9" x14ac:dyDescent="0.25">
      <c r="A20" s="11" t="s">
        <v>54</v>
      </c>
      <c r="B20" s="22">
        <v>48290</v>
      </c>
      <c r="C20" s="22">
        <v>65008</v>
      </c>
      <c r="D20" s="22">
        <v>343260</v>
      </c>
      <c r="E20" s="22">
        <v>479026</v>
      </c>
      <c r="F20" s="13">
        <f t="shared" si="0"/>
        <v>39.551943133484826</v>
      </c>
      <c r="G20" s="1"/>
      <c r="H20" s="1"/>
      <c r="I20" s="1"/>
    </row>
    <row r="21" spans="1:9" x14ac:dyDescent="0.25">
      <c r="A21" s="8" t="s">
        <v>55</v>
      </c>
      <c r="B21" s="21">
        <v>63115</v>
      </c>
      <c r="C21" s="21">
        <v>53959</v>
      </c>
      <c r="D21" s="21">
        <v>286270</v>
      </c>
      <c r="E21" s="21">
        <v>385656</v>
      </c>
      <c r="F21" s="10">
        <f t="shared" si="0"/>
        <v>34.717574317951573</v>
      </c>
      <c r="G21" s="1"/>
      <c r="H21" s="1"/>
      <c r="I21" s="1"/>
    </row>
    <row r="22" spans="1:9" x14ac:dyDescent="0.25">
      <c r="A22" s="11" t="s">
        <v>56</v>
      </c>
      <c r="B22" s="22">
        <v>1536075</v>
      </c>
      <c r="C22" s="22">
        <v>1693315</v>
      </c>
      <c r="D22" s="22">
        <v>9570082</v>
      </c>
      <c r="E22" s="22">
        <v>10022014</v>
      </c>
      <c r="F22" s="13">
        <f t="shared" si="0"/>
        <v>4.7223419820227264</v>
      </c>
      <c r="G22" s="1"/>
      <c r="H22" s="1"/>
      <c r="I22" s="1"/>
    </row>
    <row r="23" spans="1:9" x14ac:dyDescent="0.25">
      <c r="A23" s="8" t="s">
        <v>57</v>
      </c>
      <c r="B23" s="21">
        <v>394446</v>
      </c>
      <c r="C23" s="21">
        <v>540105</v>
      </c>
      <c r="D23" s="21">
        <v>1902112</v>
      </c>
      <c r="E23" s="21">
        <v>2707558</v>
      </c>
      <c r="F23" s="10">
        <f t="shared" si="0"/>
        <v>42.344825120707924</v>
      </c>
      <c r="G23" s="1"/>
      <c r="H23" s="1"/>
      <c r="I23" s="1"/>
    </row>
    <row r="24" spans="1:9" x14ac:dyDescent="0.25">
      <c r="A24" s="11" t="s">
        <v>58</v>
      </c>
      <c r="B24" s="22">
        <v>73069</v>
      </c>
      <c r="C24" s="22">
        <v>93824</v>
      </c>
      <c r="D24" s="22">
        <v>538427</v>
      </c>
      <c r="E24" s="22">
        <v>567640</v>
      </c>
      <c r="F24" s="13">
        <f t="shared" si="0"/>
        <v>5.425619443304285</v>
      </c>
      <c r="G24" s="1"/>
      <c r="H24" s="1"/>
      <c r="I24" s="1"/>
    </row>
    <row r="25" spans="1:9" x14ac:dyDescent="0.25">
      <c r="A25" s="8" t="s">
        <v>59</v>
      </c>
      <c r="B25" s="21">
        <v>50945</v>
      </c>
      <c r="C25" s="21">
        <v>60647</v>
      </c>
      <c r="D25" s="21">
        <v>395331</v>
      </c>
      <c r="E25" s="21">
        <v>396678</v>
      </c>
      <c r="F25" s="10">
        <f t="shared" si="0"/>
        <v>0.34072713751261574</v>
      </c>
      <c r="G25" s="1"/>
      <c r="H25" s="1"/>
      <c r="I25" s="1"/>
    </row>
    <row r="26" spans="1:9" x14ac:dyDescent="0.25">
      <c r="A26" s="11" t="s">
        <v>60</v>
      </c>
      <c r="B26" s="22">
        <v>10593</v>
      </c>
      <c r="C26" s="22">
        <v>19465</v>
      </c>
      <c r="D26" s="22">
        <v>140382</v>
      </c>
      <c r="E26" s="22">
        <v>126220</v>
      </c>
      <c r="F26" s="13">
        <f t="shared" si="0"/>
        <v>-10.088187944323352</v>
      </c>
      <c r="G26" s="1"/>
      <c r="H26" s="1"/>
      <c r="I26" s="1"/>
    </row>
    <row r="27" spans="1:9" x14ac:dyDescent="0.25">
      <c r="A27" s="8" t="s">
        <v>61</v>
      </c>
      <c r="B27" s="21">
        <v>181265</v>
      </c>
      <c r="C27" s="21">
        <v>142768</v>
      </c>
      <c r="D27" s="21">
        <v>1336064</v>
      </c>
      <c r="E27" s="21">
        <v>1364303</v>
      </c>
      <c r="F27" s="10">
        <f t="shared" si="0"/>
        <v>2.1135963546656455</v>
      </c>
      <c r="G27" s="1"/>
      <c r="H27" s="1"/>
      <c r="I27" s="1"/>
    </row>
    <row r="28" spans="1:9" x14ac:dyDescent="0.25">
      <c r="A28" s="11" t="s">
        <v>62</v>
      </c>
      <c r="B28" s="22">
        <v>621549</v>
      </c>
      <c r="C28" s="22">
        <v>617217</v>
      </c>
      <c r="D28" s="22">
        <v>4236820</v>
      </c>
      <c r="E28" s="22">
        <v>4407942</v>
      </c>
      <c r="F28" s="13">
        <f t="shared" si="0"/>
        <v>4.038925420480453</v>
      </c>
      <c r="G28" s="1"/>
      <c r="H28" s="1"/>
      <c r="I28" s="1"/>
    </row>
    <row r="29" spans="1:9" x14ac:dyDescent="0.25">
      <c r="A29" s="8" t="s">
        <v>63</v>
      </c>
      <c r="B29" s="21">
        <v>130510</v>
      </c>
      <c r="C29" s="21">
        <v>123452</v>
      </c>
      <c r="D29" s="21">
        <v>730034</v>
      </c>
      <c r="E29" s="21">
        <v>813165</v>
      </c>
      <c r="F29" s="10">
        <f t="shared" si="0"/>
        <v>11.387277852812332</v>
      </c>
      <c r="G29" s="1"/>
      <c r="H29" s="1"/>
      <c r="I29" s="1"/>
    </row>
    <row r="30" spans="1:9" x14ac:dyDescent="0.25">
      <c r="A30" s="11" t="s">
        <v>64</v>
      </c>
      <c r="B30" s="22">
        <v>174503</v>
      </c>
      <c r="C30" s="22">
        <v>184210</v>
      </c>
      <c r="D30" s="22">
        <v>1228909</v>
      </c>
      <c r="E30" s="22">
        <v>1295402</v>
      </c>
      <c r="F30" s="13">
        <f t="shared" si="0"/>
        <v>5.4107342366277749</v>
      </c>
      <c r="G30" s="1"/>
      <c r="H30" s="1"/>
      <c r="I30" s="1"/>
    </row>
    <row r="31" spans="1:9" x14ac:dyDescent="0.25">
      <c r="A31" s="8" t="s">
        <v>65</v>
      </c>
      <c r="B31" s="21">
        <v>105576</v>
      </c>
      <c r="C31" s="21">
        <v>144663</v>
      </c>
      <c r="D31" s="21">
        <v>812759</v>
      </c>
      <c r="E31" s="21">
        <v>968285</v>
      </c>
      <c r="F31" s="10">
        <f t="shared" si="0"/>
        <v>19.135561710174855</v>
      </c>
      <c r="G31" s="1"/>
      <c r="H31" s="1"/>
      <c r="I31" s="1"/>
    </row>
    <row r="32" spans="1:9" x14ac:dyDescent="0.25">
      <c r="A32" s="11" t="s">
        <v>66</v>
      </c>
      <c r="B32" s="22">
        <v>3105320</v>
      </c>
      <c r="C32" s="22">
        <v>3421873</v>
      </c>
      <c r="D32" s="22">
        <v>20906490</v>
      </c>
      <c r="E32" s="22">
        <v>23508541</v>
      </c>
      <c r="F32" s="13">
        <f t="shared" si="0"/>
        <v>12.446139930710515</v>
      </c>
      <c r="G32" s="1"/>
      <c r="H32" s="1"/>
      <c r="I32" s="1"/>
    </row>
    <row r="33" spans="1:9" x14ac:dyDescent="0.25">
      <c r="A33" s="8" t="s">
        <v>67</v>
      </c>
      <c r="B33" s="21">
        <v>361874</v>
      </c>
      <c r="C33" s="21">
        <v>376881</v>
      </c>
      <c r="D33" s="21">
        <v>2239880</v>
      </c>
      <c r="E33" s="21">
        <v>2591059</v>
      </c>
      <c r="F33" s="10">
        <f t="shared" si="0"/>
        <v>15.678473846813219</v>
      </c>
      <c r="G33" s="1"/>
      <c r="H33" s="1"/>
      <c r="I33" s="1"/>
    </row>
    <row r="34" spans="1:9" x14ac:dyDescent="0.25">
      <c r="A34" s="11" t="s">
        <v>68</v>
      </c>
      <c r="B34" s="22">
        <v>25666</v>
      </c>
      <c r="C34" s="22">
        <v>16303</v>
      </c>
      <c r="D34" s="22">
        <v>130091</v>
      </c>
      <c r="E34" s="22">
        <v>122231</v>
      </c>
      <c r="F34" s="13">
        <f t="shared" si="0"/>
        <v>-6.0419244990045371</v>
      </c>
      <c r="G34" s="1"/>
      <c r="H34" s="1"/>
      <c r="I34" s="1"/>
    </row>
    <row r="35" spans="1:9" x14ac:dyDescent="0.25">
      <c r="A35" s="14" t="s">
        <v>69</v>
      </c>
      <c r="B35" s="15">
        <f>SUM(B7:B34)</f>
        <v>16500818</v>
      </c>
      <c r="C35" s="15">
        <f t="shared" ref="C35:E35" si="1">SUM(C7:C34)</f>
        <v>17646792</v>
      </c>
      <c r="D35" s="15">
        <f t="shared" si="1"/>
        <v>105373573</v>
      </c>
      <c r="E35" s="15">
        <f t="shared" si="1"/>
        <v>116264928</v>
      </c>
      <c r="F35" s="16">
        <f t="shared" si="0"/>
        <v>10.335945427227756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717972</v>
      </c>
      <c r="C38" s="41">
        <f>D7</f>
        <v>624651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26900067</v>
      </c>
      <c r="G38" s="42">
        <f>LOOKUP(E38,$A$38:$A$65,$C$38:$C$65)</f>
        <v>24271817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1154704</v>
      </c>
      <c r="C39" s="41">
        <f t="shared" ref="C39:C65" si="5">D8</f>
        <v>1016036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23508541</v>
      </c>
      <c r="G39" s="42">
        <f t="shared" ref="G39:G65" si="8">LOOKUP(E39,$A$38:$A$65,$C$38:$C$65)</f>
        <v>20906490</v>
      </c>
    </row>
    <row r="40" spans="1:9" x14ac:dyDescent="0.25">
      <c r="A40" s="42" t="str">
        <f t="shared" si="3"/>
        <v>ALMERIA</v>
      </c>
      <c r="B40" s="41">
        <f t="shared" si="4"/>
        <v>368225</v>
      </c>
      <c r="C40" s="41">
        <f t="shared" si="5"/>
        <v>340667</v>
      </c>
      <c r="D40" s="41">
        <f t="shared" si="6"/>
        <v>26</v>
      </c>
      <c r="E40" s="42" t="str">
        <f t="shared" si="2"/>
        <v>BARCELONA</v>
      </c>
      <c r="F40" s="42">
        <f t="shared" si="7"/>
        <v>20654077</v>
      </c>
      <c r="G40" s="42">
        <f t="shared" si="8"/>
        <v>18352206</v>
      </c>
    </row>
    <row r="41" spans="1:9" x14ac:dyDescent="0.25">
      <c r="A41" s="42" t="str">
        <f t="shared" si="3"/>
        <v>AVILES</v>
      </c>
      <c r="B41" s="41">
        <f t="shared" si="4"/>
        <v>917632</v>
      </c>
      <c r="C41" s="41">
        <f t="shared" si="5"/>
        <v>921838</v>
      </c>
      <c r="D41" s="41">
        <f t="shared" si="6"/>
        <v>16</v>
      </c>
      <c r="E41" s="42" t="str">
        <f t="shared" si="2"/>
        <v>LAS PALMAS</v>
      </c>
      <c r="F41" s="42">
        <f t="shared" si="7"/>
        <v>10022014</v>
      </c>
      <c r="G41" s="42">
        <f t="shared" si="8"/>
        <v>9570082</v>
      </c>
    </row>
    <row r="42" spans="1:9" x14ac:dyDescent="0.25">
      <c r="A42" s="42" t="str">
        <f t="shared" si="3"/>
        <v>BAHIA DE ALGECIRAS</v>
      </c>
      <c r="B42" s="41">
        <f t="shared" si="4"/>
        <v>26900067</v>
      </c>
      <c r="C42" s="41">
        <f t="shared" si="5"/>
        <v>24271817</v>
      </c>
      <c r="D42" s="41">
        <f t="shared" si="6"/>
        <v>1</v>
      </c>
      <c r="E42" s="42" t="str">
        <f t="shared" si="2"/>
        <v>BALEARES</v>
      </c>
      <c r="F42" s="42">
        <f t="shared" si="7"/>
        <v>6077039</v>
      </c>
      <c r="G42" s="42">
        <f t="shared" si="8"/>
        <v>5940168</v>
      </c>
    </row>
    <row r="43" spans="1:9" x14ac:dyDescent="0.25">
      <c r="A43" s="42" t="str">
        <f t="shared" si="3"/>
        <v>BAHIA DE CADIZ</v>
      </c>
      <c r="B43" s="41">
        <f t="shared" si="4"/>
        <v>1486384</v>
      </c>
      <c r="C43" s="41">
        <f t="shared" si="5"/>
        <v>1783831</v>
      </c>
      <c r="D43" s="41">
        <f t="shared" si="6"/>
        <v>10</v>
      </c>
      <c r="E43" s="42" t="str">
        <f t="shared" si="2"/>
        <v>BILBAO</v>
      </c>
      <c r="F43" s="42">
        <f t="shared" si="7"/>
        <v>5524743</v>
      </c>
      <c r="G43" s="42">
        <f t="shared" si="8"/>
        <v>5179562</v>
      </c>
    </row>
    <row r="44" spans="1:9" x14ac:dyDescent="0.25">
      <c r="A44" s="42" t="str">
        <f t="shared" si="3"/>
        <v>BALEARES</v>
      </c>
      <c r="B44" s="41">
        <f t="shared" si="4"/>
        <v>6077039</v>
      </c>
      <c r="C44" s="41">
        <f t="shared" si="5"/>
        <v>5940168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4407942</v>
      </c>
      <c r="G44" s="42">
        <f t="shared" si="8"/>
        <v>4236820</v>
      </c>
    </row>
    <row r="45" spans="1:9" x14ac:dyDescent="0.25">
      <c r="A45" s="42" t="str">
        <f t="shared" si="3"/>
        <v>BARCELONA</v>
      </c>
      <c r="B45" s="41">
        <f t="shared" si="4"/>
        <v>20654077</v>
      </c>
      <c r="C45" s="41">
        <f t="shared" si="5"/>
        <v>18352206</v>
      </c>
      <c r="D45" s="41">
        <f t="shared" si="6"/>
        <v>3</v>
      </c>
      <c r="E45" s="42" t="str">
        <f t="shared" si="2"/>
        <v>MALAGA</v>
      </c>
      <c r="F45" s="42">
        <f t="shared" si="7"/>
        <v>2707558</v>
      </c>
      <c r="G45" s="42">
        <f t="shared" si="8"/>
        <v>1902112</v>
      </c>
    </row>
    <row r="46" spans="1:9" x14ac:dyDescent="0.25">
      <c r="A46" s="42" t="str">
        <f t="shared" si="3"/>
        <v>BILBAO</v>
      </c>
      <c r="B46" s="41">
        <f t="shared" si="4"/>
        <v>5524743</v>
      </c>
      <c r="C46" s="41">
        <f t="shared" si="5"/>
        <v>5179562</v>
      </c>
      <c r="D46" s="41">
        <f t="shared" si="6"/>
        <v>6</v>
      </c>
      <c r="E46" s="42" t="str">
        <f t="shared" si="2"/>
        <v>VIGO</v>
      </c>
      <c r="F46" s="42">
        <f t="shared" si="7"/>
        <v>2591059</v>
      </c>
      <c r="G46" s="42">
        <f t="shared" si="8"/>
        <v>2239880</v>
      </c>
    </row>
    <row r="47" spans="1:9" x14ac:dyDescent="0.25">
      <c r="A47" s="42" t="str">
        <f t="shared" si="3"/>
        <v>CARTAGENA</v>
      </c>
      <c r="B47" s="41">
        <f t="shared" si="4"/>
        <v>600200</v>
      </c>
      <c r="C47" s="41">
        <f t="shared" si="5"/>
        <v>581974</v>
      </c>
      <c r="D47" s="41">
        <f t="shared" si="6"/>
        <v>19</v>
      </c>
      <c r="E47" s="42" t="str">
        <f t="shared" si="2"/>
        <v>BAHIA DE CADIZ</v>
      </c>
      <c r="F47" s="42">
        <f t="shared" si="7"/>
        <v>1486384</v>
      </c>
      <c r="G47" s="42">
        <f t="shared" si="8"/>
        <v>1783831</v>
      </c>
    </row>
    <row r="48" spans="1:9" x14ac:dyDescent="0.25">
      <c r="A48" s="42" t="str">
        <f t="shared" si="3"/>
        <v>CASTELLON</v>
      </c>
      <c r="B48" s="41">
        <f t="shared" si="4"/>
        <v>1052253</v>
      </c>
      <c r="C48" s="41">
        <f t="shared" si="5"/>
        <v>773095</v>
      </c>
      <c r="D48" s="41">
        <f t="shared" si="6"/>
        <v>14</v>
      </c>
      <c r="E48" s="42" t="str">
        <f t="shared" si="2"/>
        <v>PASAIA</v>
      </c>
      <c r="F48" s="42">
        <f t="shared" si="7"/>
        <v>1364303</v>
      </c>
      <c r="G48" s="42">
        <f t="shared" si="8"/>
        <v>1336064</v>
      </c>
    </row>
    <row r="49" spans="1:7" x14ac:dyDescent="0.25">
      <c r="A49" s="42" t="str">
        <f t="shared" si="3"/>
        <v>CEUTA</v>
      </c>
      <c r="B49" s="41">
        <f t="shared" si="4"/>
        <v>560789</v>
      </c>
      <c r="C49" s="41">
        <f t="shared" si="5"/>
        <v>496572</v>
      </c>
      <c r="D49" s="41">
        <f t="shared" si="6"/>
        <v>21</v>
      </c>
      <c r="E49" s="42" t="str">
        <f t="shared" si="2"/>
        <v>SEVILLA</v>
      </c>
      <c r="F49" s="42">
        <f t="shared" si="7"/>
        <v>1295402</v>
      </c>
      <c r="G49" s="42">
        <f t="shared" si="8"/>
        <v>1228909</v>
      </c>
    </row>
    <row r="50" spans="1:7" x14ac:dyDescent="0.25">
      <c r="A50" s="42" t="str">
        <f t="shared" si="3"/>
        <v>FERROL-SAN CIBRAO</v>
      </c>
      <c r="B50" s="41">
        <f t="shared" si="4"/>
        <v>495123</v>
      </c>
      <c r="C50" s="41">
        <f t="shared" si="5"/>
        <v>294245</v>
      </c>
      <c r="D50" s="41">
        <f t="shared" si="6"/>
        <v>22</v>
      </c>
      <c r="E50" s="42" t="str">
        <f t="shared" si="2"/>
        <v>ALICANTE</v>
      </c>
      <c r="F50" s="42">
        <f t="shared" si="7"/>
        <v>1154704</v>
      </c>
      <c r="G50" s="42">
        <f t="shared" si="8"/>
        <v>1016036</v>
      </c>
    </row>
    <row r="51" spans="1:7" x14ac:dyDescent="0.25">
      <c r="A51" s="42" t="str">
        <f t="shared" si="3"/>
        <v>GIJON</v>
      </c>
      <c r="B51" s="41">
        <f t="shared" si="4"/>
        <v>479026</v>
      </c>
      <c r="C51" s="41">
        <f t="shared" si="5"/>
        <v>343260</v>
      </c>
      <c r="D51" s="41">
        <f t="shared" si="6"/>
        <v>23</v>
      </c>
      <c r="E51" s="42" t="str">
        <f t="shared" si="2"/>
        <v>CASTELLON</v>
      </c>
      <c r="F51" s="42">
        <f t="shared" si="7"/>
        <v>1052253</v>
      </c>
      <c r="G51" s="42">
        <f t="shared" si="8"/>
        <v>773095</v>
      </c>
    </row>
    <row r="52" spans="1:7" x14ac:dyDescent="0.25">
      <c r="A52" s="42" t="str">
        <f t="shared" si="3"/>
        <v>HUELVA</v>
      </c>
      <c r="B52" s="41">
        <f t="shared" si="4"/>
        <v>385656</v>
      </c>
      <c r="C52" s="41">
        <f t="shared" si="5"/>
        <v>286270</v>
      </c>
      <c r="D52" s="41">
        <f t="shared" si="6"/>
        <v>25</v>
      </c>
      <c r="E52" s="42" t="str">
        <f t="shared" si="2"/>
        <v>TARRAGONA</v>
      </c>
      <c r="F52" s="42">
        <f t="shared" si="7"/>
        <v>968285</v>
      </c>
      <c r="G52" s="42">
        <f t="shared" si="8"/>
        <v>812759</v>
      </c>
    </row>
    <row r="53" spans="1:7" x14ac:dyDescent="0.25">
      <c r="A53" s="42" t="str">
        <f t="shared" si="3"/>
        <v>LAS PALMAS</v>
      </c>
      <c r="B53" s="41">
        <f t="shared" si="4"/>
        <v>10022014</v>
      </c>
      <c r="C53" s="41">
        <f t="shared" si="5"/>
        <v>9570082</v>
      </c>
      <c r="D53" s="41">
        <f t="shared" si="6"/>
        <v>4</v>
      </c>
      <c r="E53" s="42" t="str">
        <f t="shared" si="2"/>
        <v>AVILES</v>
      </c>
      <c r="F53" s="42">
        <f t="shared" si="7"/>
        <v>917632</v>
      </c>
      <c r="G53" s="42">
        <f t="shared" si="8"/>
        <v>921838</v>
      </c>
    </row>
    <row r="54" spans="1:7" x14ac:dyDescent="0.25">
      <c r="A54" s="42" t="str">
        <f t="shared" si="3"/>
        <v>MALAGA</v>
      </c>
      <c r="B54" s="41">
        <f t="shared" si="4"/>
        <v>2707558</v>
      </c>
      <c r="C54" s="41">
        <f t="shared" si="5"/>
        <v>1902112</v>
      </c>
      <c r="D54" s="41">
        <f t="shared" si="6"/>
        <v>8</v>
      </c>
      <c r="E54" s="42" t="str">
        <f t="shared" si="2"/>
        <v>SANTANDER</v>
      </c>
      <c r="F54" s="42">
        <f t="shared" si="7"/>
        <v>813165</v>
      </c>
      <c r="G54" s="42">
        <f t="shared" si="8"/>
        <v>730034</v>
      </c>
    </row>
    <row r="55" spans="1:7" x14ac:dyDescent="0.25">
      <c r="A55" s="42" t="str">
        <f t="shared" si="3"/>
        <v>MARIN Y RIA DE PONTEVEDRA</v>
      </c>
      <c r="B55" s="41">
        <f t="shared" si="4"/>
        <v>567640</v>
      </c>
      <c r="C55" s="41">
        <f t="shared" si="5"/>
        <v>538427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717972</v>
      </c>
      <c r="G55" s="42">
        <f t="shared" si="8"/>
        <v>624651</v>
      </c>
    </row>
    <row r="56" spans="1:7" x14ac:dyDescent="0.25">
      <c r="A56" s="42" t="str">
        <f t="shared" si="3"/>
        <v>MELILLA</v>
      </c>
      <c r="B56" s="41">
        <f t="shared" si="4"/>
        <v>396678</v>
      </c>
      <c r="C56" s="41">
        <f t="shared" si="5"/>
        <v>395331</v>
      </c>
      <c r="D56" s="41">
        <f t="shared" si="6"/>
        <v>24</v>
      </c>
      <c r="E56" s="42" t="str">
        <f t="shared" si="2"/>
        <v>CARTAGENA</v>
      </c>
      <c r="F56" s="42">
        <f t="shared" si="9"/>
        <v>600200</v>
      </c>
      <c r="G56" s="42">
        <f t="shared" si="8"/>
        <v>581974</v>
      </c>
    </row>
    <row r="57" spans="1:7" x14ac:dyDescent="0.25">
      <c r="A57" s="42" t="str">
        <f t="shared" si="3"/>
        <v>MOTRIL</v>
      </c>
      <c r="B57" s="41">
        <f t="shared" si="4"/>
        <v>126220</v>
      </c>
      <c r="C57" s="41">
        <f t="shared" si="5"/>
        <v>140382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567640</v>
      </c>
      <c r="G57" s="42">
        <f t="shared" si="8"/>
        <v>538427</v>
      </c>
    </row>
    <row r="58" spans="1:7" x14ac:dyDescent="0.25">
      <c r="A58" s="42" t="str">
        <f t="shared" si="3"/>
        <v>PASAIA</v>
      </c>
      <c r="B58" s="41">
        <f t="shared" si="4"/>
        <v>1364303</v>
      </c>
      <c r="C58" s="41">
        <f t="shared" si="5"/>
        <v>1336064</v>
      </c>
      <c r="D58" s="41">
        <f t="shared" si="6"/>
        <v>11</v>
      </c>
      <c r="E58" s="42" t="str">
        <f t="shared" si="2"/>
        <v>CEUTA</v>
      </c>
      <c r="F58" s="42">
        <f t="shared" si="9"/>
        <v>560789</v>
      </c>
      <c r="G58" s="42">
        <f t="shared" si="8"/>
        <v>496572</v>
      </c>
    </row>
    <row r="59" spans="1:7" x14ac:dyDescent="0.25">
      <c r="A59" s="42" t="str">
        <f t="shared" si="3"/>
        <v>SANTA CRUZ DE TENERIFE</v>
      </c>
      <c r="B59" s="41">
        <f t="shared" si="4"/>
        <v>4407942</v>
      </c>
      <c r="C59" s="41">
        <f t="shared" si="5"/>
        <v>4236820</v>
      </c>
      <c r="D59" s="41">
        <f t="shared" si="6"/>
        <v>7</v>
      </c>
      <c r="E59" s="42" t="str">
        <f t="shared" si="2"/>
        <v>FERROL-SAN CIBRAO</v>
      </c>
      <c r="F59" s="42">
        <f t="shared" si="9"/>
        <v>495123</v>
      </c>
      <c r="G59" s="42">
        <f t="shared" si="8"/>
        <v>294245</v>
      </c>
    </row>
    <row r="60" spans="1:7" x14ac:dyDescent="0.25">
      <c r="A60" s="42" t="str">
        <f t="shared" si="3"/>
        <v>SANTANDER</v>
      </c>
      <c r="B60" s="41">
        <f t="shared" si="4"/>
        <v>813165</v>
      </c>
      <c r="C60" s="41">
        <f t="shared" si="5"/>
        <v>730034</v>
      </c>
      <c r="D60" s="41">
        <f t="shared" si="6"/>
        <v>17</v>
      </c>
      <c r="E60" s="42" t="str">
        <f t="shared" si="2"/>
        <v>GIJON</v>
      </c>
      <c r="F60" s="42">
        <f t="shared" si="9"/>
        <v>479026</v>
      </c>
      <c r="G60" s="42">
        <f t="shared" si="8"/>
        <v>343260</v>
      </c>
    </row>
    <row r="61" spans="1:7" x14ac:dyDescent="0.25">
      <c r="A61" s="42" t="str">
        <f t="shared" si="3"/>
        <v>SEVILLA</v>
      </c>
      <c r="B61" s="41">
        <f t="shared" si="4"/>
        <v>1295402</v>
      </c>
      <c r="C61" s="41">
        <f t="shared" si="5"/>
        <v>1228909</v>
      </c>
      <c r="D61" s="41">
        <f t="shared" si="6"/>
        <v>12</v>
      </c>
      <c r="E61" s="42" t="str">
        <f t="shared" si="2"/>
        <v>MELILLA</v>
      </c>
      <c r="F61" s="42">
        <f t="shared" si="9"/>
        <v>396678</v>
      </c>
      <c r="G61" s="42">
        <f t="shared" si="8"/>
        <v>395331</v>
      </c>
    </row>
    <row r="62" spans="1:7" x14ac:dyDescent="0.25">
      <c r="A62" s="42" t="str">
        <f t="shared" si="3"/>
        <v>TARRAGONA</v>
      </c>
      <c r="B62" s="41">
        <f t="shared" si="4"/>
        <v>968285</v>
      </c>
      <c r="C62" s="41">
        <f t="shared" si="5"/>
        <v>812759</v>
      </c>
      <c r="D62" s="41">
        <f t="shared" si="6"/>
        <v>15</v>
      </c>
      <c r="E62" s="42" t="str">
        <f t="shared" si="2"/>
        <v>HUELVA</v>
      </c>
      <c r="F62" s="42">
        <f t="shared" si="9"/>
        <v>385656</v>
      </c>
      <c r="G62" s="42">
        <f t="shared" si="8"/>
        <v>286270</v>
      </c>
    </row>
    <row r="63" spans="1:7" x14ac:dyDescent="0.25">
      <c r="A63" s="42" t="str">
        <f t="shared" si="3"/>
        <v>VALENCIA</v>
      </c>
      <c r="B63" s="41">
        <f t="shared" si="4"/>
        <v>23508541</v>
      </c>
      <c r="C63" s="41">
        <f t="shared" si="5"/>
        <v>20906490</v>
      </c>
      <c r="D63" s="41">
        <f t="shared" si="6"/>
        <v>2</v>
      </c>
      <c r="E63" s="42" t="str">
        <f t="shared" si="2"/>
        <v>ALMERIA</v>
      </c>
      <c r="F63" s="42">
        <f t="shared" si="9"/>
        <v>368225</v>
      </c>
      <c r="G63" s="42">
        <f t="shared" si="8"/>
        <v>340667</v>
      </c>
    </row>
    <row r="64" spans="1:7" x14ac:dyDescent="0.25">
      <c r="A64" s="42" t="str">
        <f t="shared" si="3"/>
        <v>VIGO</v>
      </c>
      <c r="B64" s="41">
        <f t="shared" si="4"/>
        <v>2591059</v>
      </c>
      <c r="C64" s="41">
        <f t="shared" si="5"/>
        <v>2239880</v>
      </c>
      <c r="D64" s="41">
        <f t="shared" si="6"/>
        <v>9</v>
      </c>
      <c r="E64" s="42" t="str">
        <f t="shared" si="2"/>
        <v>MOTRIL</v>
      </c>
      <c r="F64" s="42">
        <f t="shared" si="9"/>
        <v>126220</v>
      </c>
      <c r="G64" s="42">
        <f t="shared" si="8"/>
        <v>140382</v>
      </c>
    </row>
    <row r="65" spans="1:7" x14ac:dyDescent="0.25">
      <c r="A65" s="42" t="str">
        <f t="shared" si="3"/>
        <v>VILAGARCIA</v>
      </c>
      <c r="B65" s="41">
        <f t="shared" si="4"/>
        <v>122231</v>
      </c>
      <c r="C65" s="41">
        <f t="shared" si="5"/>
        <v>130091</v>
      </c>
      <c r="D65" s="41">
        <f t="shared" si="6"/>
        <v>28</v>
      </c>
      <c r="E65" s="42" t="str">
        <f t="shared" si="2"/>
        <v>VILAGARCIA</v>
      </c>
      <c r="F65" s="42">
        <f t="shared" si="9"/>
        <v>122231</v>
      </c>
      <c r="G65" s="42">
        <f t="shared" si="8"/>
        <v>130091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2868</v>
      </c>
      <c r="C7" s="23">
        <v>3008</v>
      </c>
      <c r="D7" s="23">
        <v>19066</v>
      </c>
      <c r="E7" s="23">
        <v>19389</v>
      </c>
      <c r="F7" s="10">
        <f>((E7*100)/D7)-100</f>
        <v>1.6941151788524138</v>
      </c>
      <c r="G7" s="1"/>
      <c r="H7" s="1"/>
      <c r="I7" s="1"/>
    </row>
    <row r="8" spans="1:12" x14ac:dyDescent="0.25">
      <c r="A8" s="11" t="s">
        <v>42</v>
      </c>
      <c r="B8" s="24">
        <v>300</v>
      </c>
      <c r="C8" s="24">
        <v>2</v>
      </c>
      <c r="D8" s="24">
        <v>1096</v>
      </c>
      <c r="E8" s="24">
        <v>1613</v>
      </c>
      <c r="F8" s="13">
        <f t="shared" ref="F8:F35" si="0">((E8*100)/D8)-100</f>
        <v>47.171532846715337</v>
      </c>
      <c r="G8" s="1"/>
      <c r="H8" s="1"/>
      <c r="I8" s="1"/>
    </row>
    <row r="9" spans="1:12" x14ac:dyDescent="0.25">
      <c r="A9" s="8" t="s">
        <v>43</v>
      </c>
      <c r="B9" s="23">
        <v>730</v>
      </c>
      <c r="C9" s="23">
        <v>505</v>
      </c>
      <c r="D9" s="23">
        <v>3706</v>
      </c>
      <c r="E9" s="23">
        <v>2288</v>
      </c>
      <c r="F9" s="10">
        <f t="shared" si="0"/>
        <v>-38.262277388019427</v>
      </c>
      <c r="G9" s="1"/>
      <c r="H9" s="1"/>
      <c r="I9" s="1"/>
    </row>
    <row r="10" spans="1:12" x14ac:dyDescent="0.25">
      <c r="A10" s="11" t="s">
        <v>44</v>
      </c>
      <c r="B10" s="24">
        <v>1640</v>
      </c>
      <c r="C10" s="24">
        <v>1265</v>
      </c>
      <c r="D10" s="24">
        <v>10266</v>
      </c>
      <c r="E10" s="24">
        <v>6665</v>
      </c>
      <c r="F10" s="13">
        <f t="shared" si="0"/>
        <v>-35.076953048899284</v>
      </c>
      <c r="G10" s="1"/>
      <c r="H10" s="1"/>
      <c r="I10" s="1"/>
    </row>
    <row r="11" spans="1:12" x14ac:dyDescent="0.25">
      <c r="A11" s="8" t="s">
        <v>45</v>
      </c>
      <c r="B11" s="23">
        <v>84</v>
      </c>
      <c r="C11" s="23">
        <v>301</v>
      </c>
      <c r="D11" s="23">
        <v>647</v>
      </c>
      <c r="E11" s="23">
        <v>1028</v>
      </c>
      <c r="F11" s="10">
        <f t="shared" si="0"/>
        <v>58.887171561050991</v>
      </c>
      <c r="G11" s="1"/>
      <c r="H11" s="1"/>
      <c r="I11" s="1"/>
    </row>
    <row r="12" spans="1:12" x14ac:dyDescent="0.25">
      <c r="A12" s="11" t="s">
        <v>46</v>
      </c>
      <c r="B12" s="24">
        <v>2315</v>
      </c>
      <c r="C12" s="24">
        <v>1566</v>
      </c>
      <c r="D12" s="24">
        <v>13214</v>
      </c>
      <c r="E12" s="24">
        <v>11889</v>
      </c>
      <c r="F12" s="13">
        <f t="shared" si="0"/>
        <v>-10.027243832299078</v>
      </c>
      <c r="G12" s="1"/>
      <c r="H12" s="1"/>
      <c r="I12" s="1"/>
    </row>
    <row r="13" spans="1:12" x14ac:dyDescent="0.25">
      <c r="A13" s="8" t="s">
        <v>47</v>
      </c>
      <c r="B13" s="23">
        <v>216</v>
      </c>
      <c r="C13" s="23">
        <v>197</v>
      </c>
      <c r="D13" s="23">
        <v>1565</v>
      </c>
      <c r="E13" s="23">
        <v>1243</v>
      </c>
      <c r="F13" s="10">
        <f t="shared" si="0"/>
        <v>-20.575079872204469</v>
      </c>
      <c r="G13" s="1"/>
      <c r="H13" s="1"/>
      <c r="I13" s="1"/>
    </row>
    <row r="14" spans="1:12" x14ac:dyDescent="0.25">
      <c r="A14" s="11" t="s">
        <v>48</v>
      </c>
      <c r="B14" s="24">
        <v>318</v>
      </c>
      <c r="C14" s="24">
        <v>200</v>
      </c>
      <c r="D14" s="24">
        <v>2351</v>
      </c>
      <c r="E14" s="24">
        <v>2233</v>
      </c>
      <c r="F14" s="13">
        <f t="shared" si="0"/>
        <v>-5.0191407911527079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144</v>
      </c>
      <c r="C16" s="24">
        <v>135</v>
      </c>
      <c r="D16" s="24">
        <v>770</v>
      </c>
      <c r="E16" s="24">
        <v>717</v>
      </c>
      <c r="F16" s="13">
        <f t="shared" si="0"/>
        <v>-6.8831168831168839</v>
      </c>
      <c r="G16" s="1"/>
      <c r="H16" s="1"/>
      <c r="I16" s="1"/>
    </row>
    <row r="17" spans="1:9" x14ac:dyDescent="0.25">
      <c r="A17" s="8" t="s">
        <v>51</v>
      </c>
      <c r="B17" s="23">
        <v>1044</v>
      </c>
      <c r="C17" s="23">
        <v>268</v>
      </c>
      <c r="D17" s="23">
        <v>4977</v>
      </c>
      <c r="E17" s="23">
        <v>3709</v>
      </c>
      <c r="F17" s="10">
        <f t="shared" si="0"/>
        <v>-25.477195097448259</v>
      </c>
      <c r="G17" s="1"/>
      <c r="H17" s="1"/>
      <c r="I17" s="1"/>
    </row>
    <row r="18" spans="1:9" x14ac:dyDescent="0.25">
      <c r="A18" s="11" t="s">
        <v>52</v>
      </c>
      <c r="B18" s="24">
        <v>15</v>
      </c>
      <c r="C18" s="24">
        <v>51</v>
      </c>
      <c r="D18" s="24">
        <v>55</v>
      </c>
      <c r="E18" s="24">
        <v>73</v>
      </c>
      <c r="F18" s="13">
        <f t="shared" si="0"/>
        <v>32.72727272727272</v>
      </c>
      <c r="G18" s="1"/>
      <c r="H18" s="1"/>
      <c r="I18" s="1"/>
    </row>
    <row r="19" spans="1:9" x14ac:dyDescent="0.25">
      <c r="A19" s="8" t="s">
        <v>53</v>
      </c>
      <c r="B19" s="23">
        <v>15</v>
      </c>
      <c r="C19" s="23">
        <v>7</v>
      </c>
      <c r="D19" s="23">
        <v>112</v>
      </c>
      <c r="E19" s="23">
        <v>64</v>
      </c>
      <c r="F19" s="10">
        <f t="shared" si="0"/>
        <v>-42.857142857142854</v>
      </c>
      <c r="G19" s="1"/>
      <c r="H19" s="1"/>
      <c r="I19" s="1"/>
    </row>
    <row r="20" spans="1:9" x14ac:dyDescent="0.25">
      <c r="A20" s="11" t="s">
        <v>54</v>
      </c>
      <c r="B20" s="24">
        <v>1061</v>
      </c>
      <c r="C20" s="24">
        <v>504</v>
      </c>
      <c r="D20" s="24">
        <v>10688</v>
      </c>
      <c r="E20" s="24">
        <v>4248</v>
      </c>
      <c r="F20" s="13">
        <f t="shared" si="0"/>
        <v>-60.254491017964071</v>
      </c>
      <c r="G20" s="1"/>
      <c r="H20" s="1"/>
      <c r="I20" s="1"/>
    </row>
    <row r="21" spans="1:9" x14ac:dyDescent="0.25">
      <c r="A21" s="8" t="s">
        <v>55</v>
      </c>
      <c r="B21" s="23">
        <v>309</v>
      </c>
      <c r="C21" s="23">
        <v>574</v>
      </c>
      <c r="D21" s="23">
        <v>1603</v>
      </c>
      <c r="E21" s="23">
        <v>2924</v>
      </c>
      <c r="F21" s="10">
        <f t="shared" si="0"/>
        <v>82.407985028072375</v>
      </c>
      <c r="G21" s="1"/>
      <c r="H21" s="1"/>
      <c r="I21" s="1"/>
    </row>
    <row r="22" spans="1:9" x14ac:dyDescent="0.25">
      <c r="A22" s="11" t="s">
        <v>56</v>
      </c>
      <c r="B22" s="24">
        <v>562</v>
      </c>
      <c r="C22" s="24">
        <v>315</v>
      </c>
      <c r="D22" s="24">
        <v>2793</v>
      </c>
      <c r="E22" s="24">
        <v>2308</v>
      </c>
      <c r="F22" s="13">
        <f t="shared" si="0"/>
        <v>-17.364840673111345</v>
      </c>
      <c r="G22" s="1"/>
      <c r="H22" s="1"/>
      <c r="I22" s="1"/>
    </row>
    <row r="23" spans="1:9" x14ac:dyDescent="0.25">
      <c r="A23" s="8" t="s">
        <v>57</v>
      </c>
      <c r="B23" s="23">
        <v>95</v>
      </c>
      <c r="C23" s="23">
        <v>166</v>
      </c>
      <c r="D23" s="23">
        <v>996</v>
      </c>
      <c r="E23" s="23">
        <v>778</v>
      </c>
      <c r="F23" s="10">
        <f t="shared" si="0"/>
        <v>-21.887550200803219</v>
      </c>
      <c r="G23" s="1"/>
      <c r="H23" s="1"/>
      <c r="I23" s="1"/>
    </row>
    <row r="24" spans="1:9" x14ac:dyDescent="0.25">
      <c r="A24" s="11" t="s">
        <v>58</v>
      </c>
      <c r="B24" s="24">
        <v>358</v>
      </c>
      <c r="C24" s="24">
        <v>251</v>
      </c>
      <c r="D24" s="24">
        <v>2745</v>
      </c>
      <c r="E24" s="24">
        <v>2248</v>
      </c>
      <c r="F24" s="13">
        <f t="shared" si="0"/>
        <v>-18.105646630236791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311</v>
      </c>
      <c r="C26" s="24">
        <v>504</v>
      </c>
      <c r="D26" s="24">
        <v>2062</v>
      </c>
      <c r="E26" s="24">
        <v>1639</v>
      </c>
      <c r="F26" s="13">
        <f t="shared" si="0"/>
        <v>-20.514064015518912</v>
      </c>
      <c r="G26" s="1"/>
      <c r="H26" s="1"/>
      <c r="I26" s="1"/>
    </row>
    <row r="27" spans="1:9" x14ac:dyDescent="0.25">
      <c r="A27" s="8" t="s">
        <v>61</v>
      </c>
      <c r="B27" s="23">
        <v>804</v>
      </c>
      <c r="C27" s="23">
        <v>790</v>
      </c>
      <c r="D27" s="23">
        <v>7386</v>
      </c>
      <c r="E27" s="23">
        <v>6342</v>
      </c>
      <c r="F27" s="10">
        <f t="shared" si="0"/>
        <v>-14.134849715678314</v>
      </c>
      <c r="G27" s="1"/>
      <c r="H27" s="1"/>
      <c r="I27" s="1"/>
    </row>
    <row r="28" spans="1:9" x14ac:dyDescent="0.25">
      <c r="A28" s="11" t="s">
        <v>62</v>
      </c>
      <c r="B28" s="24">
        <v>1687</v>
      </c>
      <c r="C28" s="24">
        <v>827</v>
      </c>
      <c r="D28" s="24">
        <v>4451</v>
      </c>
      <c r="E28" s="24">
        <v>2812</v>
      </c>
      <c r="F28" s="13">
        <f t="shared" si="0"/>
        <v>-36.823185800943605</v>
      </c>
      <c r="G28" s="1"/>
      <c r="H28" s="1"/>
      <c r="I28" s="1"/>
    </row>
    <row r="29" spans="1:9" x14ac:dyDescent="0.25">
      <c r="A29" s="8" t="s">
        <v>63</v>
      </c>
      <c r="B29" s="23">
        <v>232</v>
      </c>
      <c r="C29" s="23">
        <v>568</v>
      </c>
      <c r="D29" s="23">
        <v>5427</v>
      </c>
      <c r="E29" s="23">
        <v>6113</v>
      </c>
      <c r="F29" s="10">
        <f t="shared" si="0"/>
        <v>12.640501197715125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439</v>
      </c>
      <c r="C31" s="23">
        <v>363</v>
      </c>
      <c r="D31" s="23">
        <v>2116</v>
      </c>
      <c r="E31" s="23">
        <v>2353</v>
      </c>
      <c r="F31" s="10">
        <f t="shared" si="0"/>
        <v>11.200378071833654</v>
      </c>
      <c r="G31" s="1"/>
      <c r="H31" s="1"/>
      <c r="I31" s="1"/>
    </row>
    <row r="32" spans="1:9" x14ac:dyDescent="0.25">
      <c r="A32" s="11" t="s">
        <v>66</v>
      </c>
      <c r="B32" s="24">
        <v>150</v>
      </c>
      <c r="C32" s="24">
        <v>123</v>
      </c>
      <c r="D32" s="24">
        <v>1027</v>
      </c>
      <c r="E32" s="24">
        <v>788</v>
      </c>
      <c r="F32" s="13">
        <f t="shared" si="0"/>
        <v>-23.271665043816938</v>
      </c>
      <c r="G32" s="1"/>
      <c r="H32" s="1"/>
      <c r="I32" s="1"/>
    </row>
    <row r="33" spans="1:9" x14ac:dyDescent="0.25">
      <c r="A33" s="8" t="s">
        <v>67</v>
      </c>
      <c r="B33" s="23">
        <v>9809</v>
      </c>
      <c r="C33" s="23">
        <v>9316</v>
      </c>
      <c r="D33" s="23">
        <v>48245</v>
      </c>
      <c r="E33" s="23">
        <v>45079</v>
      </c>
      <c r="F33" s="10">
        <f t="shared" si="0"/>
        <v>-6.5623380661208444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25506</v>
      </c>
      <c r="C35" s="15">
        <f t="shared" ref="C35:E35" si="1">SUM(C7:C34)</f>
        <v>21806</v>
      </c>
      <c r="D35" s="15">
        <f t="shared" si="1"/>
        <v>147364</v>
      </c>
      <c r="E35" s="15">
        <f t="shared" si="1"/>
        <v>128543</v>
      </c>
      <c r="F35" s="16">
        <f t="shared" si="0"/>
        <v>-12.771776010423167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19389</v>
      </c>
      <c r="C38" s="41">
        <f>D7</f>
        <v>19066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45079</v>
      </c>
      <c r="G38" s="42">
        <f>LOOKUP(E38,$A$38:$A$65,$C$38:$C$65)</f>
        <v>48245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1613</v>
      </c>
      <c r="C39" s="41">
        <f t="shared" ref="C39:C65" si="5">D8</f>
        <v>1096</v>
      </c>
      <c r="D39" s="41">
        <f t="shared" ref="D39:D65" si="6">_xlfn.RANK.EQ(B39,$B$38:$B$65)+COUNTIF($B$38:$B$65,B39)-1</f>
        <v>17</v>
      </c>
      <c r="E39" s="42" t="str">
        <f t="shared" si="2"/>
        <v>A CORUÑA</v>
      </c>
      <c r="F39" s="42">
        <f t="shared" ref="F39:F54" si="7">LOOKUP(E39,$A$38:$A$65,$B$38:$B$65)</f>
        <v>19389</v>
      </c>
      <c r="G39" s="42">
        <f t="shared" ref="G39:G65" si="8">LOOKUP(E39,$A$38:$A$65,$C$38:$C$65)</f>
        <v>19066</v>
      </c>
    </row>
    <row r="40" spans="1:9" x14ac:dyDescent="0.25">
      <c r="A40" s="42" t="str">
        <f t="shared" si="3"/>
        <v>ALMERIA</v>
      </c>
      <c r="B40" s="41">
        <f t="shared" si="4"/>
        <v>2288</v>
      </c>
      <c r="C40" s="41">
        <f t="shared" si="5"/>
        <v>3706</v>
      </c>
      <c r="D40" s="41">
        <f t="shared" si="6"/>
        <v>13</v>
      </c>
      <c r="E40" s="42" t="str">
        <f t="shared" si="2"/>
        <v>BAHIA DE CADIZ</v>
      </c>
      <c r="F40" s="42">
        <f t="shared" si="7"/>
        <v>11889</v>
      </c>
      <c r="G40" s="42">
        <f t="shared" si="8"/>
        <v>13214</v>
      </c>
    </row>
    <row r="41" spans="1:9" x14ac:dyDescent="0.25">
      <c r="A41" s="42" t="str">
        <f t="shared" si="3"/>
        <v>AVILES</v>
      </c>
      <c r="B41" s="41">
        <f t="shared" si="4"/>
        <v>6665</v>
      </c>
      <c r="C41" s="41">
        <f t="shared" si="5"/>
        <v>10266</v>
      </c>
      <c r="D41" s="41">
        <f t="shared" si="6"/>
        <v>4</v>
      </c>
      <c r="E41" s="42" t="str">
        <f t="shared" si="2"/>
        <v>AVILES</v>
      </c>
      <c r="F41" s="42">
        <f t="shared" si="7"/>
        <v>6665</v>
      </c>
      <c r="G41" s="42">
        <f t="shared" si="8"/>
        <v>10266</v>
      </c>
    </row>
    <row r="42" spans="1:9" x14ac:dyDescent="0.25">
      <c r="A42" s="42" t="str">
        <f t="shared" si="3"/>
        <v>BAHIA DE ALGECIRAS</v>
      </c>
      <c r="B42" s="41">
        <f t="shared" si="4"/>
        <v>1028</v>
      </c>
      <c r="C42" s="41">
        <f t="shared" si="5"/>
        <v>647</v>
      </c>
      <c r="D42" s="41">
        <f t="shared" si="6"/>
        <v>19</v>
      </c>
      <c r="E42" s="42" t="str">
        <f t="shared" si="2"/>
        <v>PASAIA</v>
      </c>
      <c r="F42" s="42">
        <f t="shared" si="7"/>
        <v>6342</v>
      </c>
      <c r="G42" s="42">
        <f t="shared" si="8"/>
        <v>7386</v>
      </c>
    </row>
    <row r="43" spans="1:9" x14ac:dyDescent="0.25">
      <c r="A43" s="42" t="str">
        <f t="shared" si="3"/>
        <v>BAHIA DE CADIZ</v>
      </c>
      <c r="B43" s="41">
        <f t="shared" si="4"/>
        <v>11889</v>
      </c>
      <c r="C43" s="41">
        <f t="shared" si="5"/>
        <v>13214</v>
      </c>
      <c r="D43" s="41">
        <f t="shared" si="6"/>
        <v>3</v>
      </c>
      <c r="E43" s="42" t="str">
        <f t="shared" si="2"/>
        <v>SANTANDER</v>
      </c>
      <c r="F43" s="42">
        <f t="shared" si="7"/>
        <v>6113</v>
      </c>
      <c r="G43" s="42">
        <f t="shared" si="8"/>
        <v>5427</v>
      </c>
    </row>
    <row r="44" spans="1:9" x14ac:dyDescent="0.25">
      <c r="A44" s="42" t="str">
        <f t="shared" si="3"/>
        <v>BALEARES</v>
      </c>
      <c r="B44" s="41">
        <f t="shared" si="4"/>
        <v>1243</v>
      </c>
      <c r="C44" s="41">
        <f t="shared" si="5"/>
        <v>1565</v>
      </c>
      <c r="D44" s="41">
        <f t="shared" si="6"/>
        <v>18</v>
      </c>
      <c r="E44" s="42" t="str">
        <f t="shared" si="2"/>
        <v>GIJON</v>
      </c>
      <c r="F44" s="42">
        <f t="shared" si="7"/>
        <v>4248</v>
      </c>
      <c r="G44" s="42">
        <f t="shared" si="8"/>
        <v>10688</v>
      </c>
    </row>
    <row r="45" spans="1:9" x14ac:dyDescent="0.25">
      <c r="A45" s="42" t="str">
        <f t="shared" si="3"/>
        <v>BARCELONA</v>
      </c>
      <c r="B45" s="41">
        <f t="shared" si="4"/>
        <v>2233</v>
      </c>
      <c r="C45" s="41">
        <f t="shared" si="5"/>
        <v>2351</v>
      </c>
      <c r="D45" s="41">
        <f t="shared" si="6"/>
        <v>15</v>
      </c>
      <c r="E45" s="42" t="str">
        <f t="shared" si="2"/>
        <v>CASTELLON</v>
      </c>
      <c r="F45" s="42">
        <f t="shared" si="7"/>
        <v>3709</v>
      </c>
      <c r="G45" s="42">
        <f t="shared" si="8"/>
        <v>4977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HUELVA</v>
      </c>
      <c r="F46" s="42">
        <f t="shared" si="7"/>
        <v>2924</v>
      </c>
      <c r="G46" s="42">
        <f t="shared" si="8"/>
        <v>1603</v>
      </c>
    </row>
    <row r="47" spans="1:9" x14ac:dyDescent="0.25">
      <c r="A47" s="42" t="str">
        <f t="shared" si="3"/>
        <v>CARTAGENA</v>
      </c>
      <c r="B47" s="41">
        <f t="shared" si="4"/>
        <v>717</v>
      </c>
      <c r="C47" s="41">
        <f t="shared" si="5"/>
        <v>770</v>
      </c>
      <c r="D47" s="41">
        <f t="shared" si="6"/>
        <v>22</v>
      </c>
      <c r="E47" s="42" t="str">
        <f t="shared" si="2"/>
        <v>SANTA CRUZ DE TENERIFE</v>
      </c>
      <c r="F47" s="42">
        <f t="shared" si="7"/>
        <v>2812</v>
      </c>
      <c r="G47" s="42">
        <f t="shared" si="8"/>
        <v>4451</v>
      </c>
    </row>
    <row r="48" spans="1:9" x14ac:dyDescent="0.25">
      <c r="A48" s="42" t="str">
        <f t="shared" si="3"/>
        <v>CASTELLON</v>
      </c>
      <c r="B48" s="41">
        <f t="shared" si="4"/>
        <v>3709</v>
      </c>
      <c r="C48" s="41">
        <f t="shared" si="5"/>
        <v>4977</v>
      </c>
      <c r="D48" s="41">
        <f t="shared" si="6"/>
        <v>8</v>
      </c>
      <c r="E48" s="42" t="str">
        <f t="shared" si="2"/>
        <v>TARRAGONA</v>
      </c>
      <c r="F48" s="42">
        <f t="shared" si="7"/>
        <v>2353</v>
      </c>
      <c r="G48" s="42">
        <f t="shared" si="8"/>
        <v>2116</v>
      </c>
    </row>
    <row r="49" spans="1:7" x14ac:dyDescent="0.25">
      <c r="A49" s="42" t="str">
        <f t="shared" si="3"/>
        <v>CEUTA</v>
      </c>
      <c r="B49" s="41">
        <f t="shared" si="4"/>
        <v>73</v>
      </c>
      <c r="C49" s="41">
        <f t="shared" si="5"/>
        <v>55</v>
      </c>
      <c r="D49" s="41">
        <f t="shared" si="6"/>
        <v>23</v>
      </c>
      <c r="E49" s="42" t="str">
        <f t="shared" si="2"/>
        <v>LAS PALMAS</v>
      </c>
      <c r="F49" s="42">
        <f t="shared" si="7"/>
        <v>2308</v>
      </c>
      <c r="G49" s="42">
        <f t="shared" si="8"/>
        <v>2793</v>
      </c>
    </row>
    <row r="50" spans="1:7" x14ac:dyDescent="0.25">
      <c r="A50" s="42" t="str">
        <f t="shared" si="3"/>
        <v>FERROL-SAN CIBRAO</v>
      </c>
      <c r="B50" s="41">
        <f t="shared" si="4"/>
        <v>64</v>
      </c>
      <c r="C50" s="41">
        <f t="shared" si="5"/>
        <v>112</v>
      </c>
      <c r="D50" s="41">
        <f t="shared" si="6"/>
        <v>24</v>
      </c>
      <c r="E50" s="42" t="str">
        <f t="shared" si="2"/>
        <v>ALMERIA</v>
      </c>
      <c r="F50" s="42">
        <f t="shared" si="7"/>
        <v>2288</v>
      </c>
      <c r="G50" s="42">
        <f t="shared" si="8"/>
        <v>3706</v>
      </c>
    </row>
    <row r="51" spans="1:7" x14ac:dyDescent="0.25">
      <c r="A51" s="42" t="str">
        <f t="shared" si="3"/>
        <v>GIJON</v>
      </c>
      <c r="B51" s="41">
        <f t="shared" si="4"/>
        <v>4248</v>
      </c>
      <c r="C51" s="41">
        <f t="shared" si="5"/>
        <v>10688</v>
      </c>
      <c r="D51" s="41">
        <f t="shared" si="6"/>
        <v>7</v>
      </c>
      <c r="E51" s="42" t="str">
        <f t="shared" si="2"/>
        <v>MARIN Y RIA DE PONTEVEDRA</v>
      </c>
      <c r="F51" s="42">
        <f t="shared" si="7"/>
        <v>2248</v>
      </c>
      <c r="G51" s="42">
        <f t="shared" si="8"/>
        <v>2745</v>
      </c>
    </row>
    <row r="52" spans="1:7" x14ac:dyDescent="0.25">
      <c r="A52" s="42" t="str">
        <f t="shared" si="3"/>
        <v>HUELVA</v>
      </c>
      <c r="B52" s="41">
        <f t="shared" si="4"/>
        <v>2924</v>
      </c>
      <c r="C52" s="41">
        <f t="shared" si="5"/>
        <v>1603</v>
      </c>
      <c r="D52" s="41">
        <f t="shared" si="6"/>
        <v>9</v>
      </c>
      <c r="E52" s="42" t="str">
        <f t="shared" si="2"/>
        <v>BARCELONA</v>
      </c>
      <c r="F52" s="42">
        <f t="shared" si="7"/>
        <v>2233</v>
      </c>
      <c r="G52" s="42">
        <f t="shared" si="8"/>
        <v>2351</v>
      </c>
    </row>
    <row r="53" spans="1:7" x14ac:dyDescent="0.25">
      <c r="A53" s="42" t="str">
        <f t="shared" si="3"/>
        <v>LAS PALMAS</v>
      </c>
      <c r="B53" s="41">
        <f t="shared" si="4"/>
        <v>2308</v>
      </c>
      <c r="C53" s="41">
        <f t="shared" si="5"/>
        <v>2793</v>
      </c>
      <c r="D53" s="41">
        <f t="shared" si="6"/>
        <v>12</v>
      </c>
      <c r="E53" s="42" t="str">
        <f t="shared" si="2"/>
        <v>MOTRIL</v>
      </c>
      <c r="F53" s="42">
        <f t="shared" si="7"/>
        <v>1639</v>
      </c>
      <c r="G53" s="42">
        <f t="shared" si="8"/>
        <v>2062</v>
      </c>
    </row>
    <row r="54" spans="1:7" x14ac:dyDescent="0.25">
      <c r="A54" s="42" t="str">
        <f t="shared" si="3"/>
        <v>MALAGA</v>
      </c>
      <c r="B54" s="41">
        <f t="shared" si="4"/>
        <v>778</v>
      </c>
      <c r="C54" s="41">
        <f t="shared" si="5"/>
        <v>996</v>
      </c>
      <c r="D54" s="41">
        <f t="shared" si="6"/>
        <v>21</v>
      </c>
      <c r="E54" s="42" t="str">
        <f t="shared" si="2"/>
        <v>ALICANTE</v>
      </c>
      <c r="F54" s="42">
        <f t="shared" si="7"/>
        <v>1613</v>
      </c>
      <c r="G54" s="42">
        <f t="shared" si="8"/>
        <v>1096</v>
      </c>
    </row>
    <row r="55" spans="1:7" x14ac:dyDescent="0.25">
      <c r="A55" s="42" t="str">
        <f t="shared" si="3"/>
        <v>MARIN Y RIA DE PONTEVEDRA</v>
      </c>
      <c r="B55" s="41">
        <f t="shared" si="4"/>
        <v>2248</v>
      </c>
      <c r="C55" s="41">
        <f t="shared" si="5"/>
        <v>2745</v>
      </c>
      <c r="D55" s="41">
        <f t="shared" si="6"/>
        <v>14</v>
      </c>
      <c r="E55" s="42" t="str">
        <f t="shared" si="2"/>
        <v>BALEARES</v>
      </c>
      <c r="F55" s="42">
        <f t="shared" ref="F55:F65" si="9">LOOKUP(E55,$A$38:$A$65,$B$38:$B$65)</f>
        <v>1243</v>
      </c>
      <c r="G55" s="42">
        <f t="shared" si="8"/>
        <v>1565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1028</v>
      </c>
      <c r="G56" s="42">
        <f t="shared" si="8"/>
        <v>647</v>
      </c>
    </row>
    <row r="57" spans="1:7" x14ac:dyDescent="0.25">
      <c r="A57" s="42" t="str">
        <f t="shared" si="3"/>
        <v>MOTRIL</v>
      </c>
      <c r="B57" s="41">
        <f t="shared" si="4"/>
        <v>1639</v>
      </c>
      <c r="C57" s="41">
        <f t="shared" si="5"/>
        <v>2062</v>
      </c>
      <c r="D57" s="41">
        <f t="shared" si="6"/>
        <v>16</v>
      </c>
      <c r="E57" s="42" t="str">
        <f t="shared" si="2"/>
        <v>VALENCIA</v>
      </c>
      <c r="F57" s="42">
        <f t="shared" si="9"/>
        <v>788</v>
      </c>
      <c r="G57" s="42">
        <f t="shared" si="8"/>
        <v>1027</v>
      </c>
    </row>
    <row r="58" spans="1:7" x14ac:dyDescent="0.25">
      <c r="A58" s="42" t="str">
        <f t="shared" si="3"/>
        <v>PASAIA</v>
      </c>
      <c r="B58" s="41">
        <f t="shared" si="4"/>
        <v>6342</v>
      </c>
      <c r="C58" s="41">
        <f t="shared" si="5"/>
        <v>7386</v>
      </c>
      <c r="D58" s="41">
        <f t="shared" si="6"/>
        <v>5</v>
      </c>
      <c r="E58" s="42" t="str">
        <f t="shared" si="2"/>
        <v>MALAGA</v>
      </c>
      <c r="F58" s="42">
        <f t="shared" si="9"/>
        <v>778</v>
      </c>
      <c r="G58" s="42">
        <f t="shared" si="8"/>
        <v>996</v>
      </c>
    </row>
    <row r="59" spans="1:7" x14ac:dyDescent="0.25">
      <c r="A59" s="42" t="str">
        <f t="shared" si="3"/>
        <v>SANTA CRUZ DE TENERIFE</v>
      </c>
      <c r="B59" s="41">
        <f t="shared" si="4"/>
        <v>2812</v>
      </c>
      <c r="C59" s="41">
        <f t="shared" si="5"/>
        <v>4451</v>
      </c>
      <c r="D59" s="41">
        <f t="shared" si="6"/>
        <v>10</v>
      </c>
      <c r="E59" s="42" t="str">
        <f t="shared" si="2"/>
        <v>CARTAGENA</v>
      </c>
      <c r="F59" s="42">
        <f t="shared" si="9"/>
        <v>717</v>
      </c>
      <c r="G59" s="42">
        <f t="shared" si="8"/>
        <v>770</v>
      </c>
    </row>
    <row r="60" spans="1:7" x14ac:dyDescent="0.25">
      <c r="A60" s="42" t="str">
        <f t="shared" si="3"/>
        <v>SANTANDER</v>
      </c>
      <c r="B60" s="41">
        <f t="shared" si="4"/>
        <v>6113</v>
      </c>
      <c r="C60" s="41">
        <f t="shared" si="5"/>
        <v>5427</v>
      </c>
      <c r="D60" s="41">
        <f t="shared" si="6"/>
        <v>6</v>
      </c>
      <c r="E60" s="42" t="str">
        <f t="shared" si="2"/>
        <v>CEUTA</v>
      </c>
      <c r="F60" s="42">
        <f t="shared" si="9"/>
        <v>73</v>
      </c>
      <c r="G60" s="42">
        <f t="shared" si="8"/>
        <v>55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64</v>
      </c>
      <c r="G61" s="42">
        <f t="shared" si="8"/>
        <v>112</v>
      </c>
    </row>
    <row r="62" spans="1:7" x14ac:dyDescent="0.25">
      <c r="A62" s="42" t="str">
        <f t="shared" si="3"/>
        <v>TARRAGONA</v>
      </c>
      <c r="B62" s="41">
        <f t="shared" si="4"/>
        <v>2353</v>
      </c>
      <c r="C62" s="41">
        <f t="shared" si="5"/>
        <v>2116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788</v>
      </c>
      <c r="C63" s="41">
        <f t="shared" si="5"/>
        <v>1027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45079</v>
      </c>
      <c r="C64" s="41">
        <f t="shared" si="5"/>
        <v>48245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4779</v>
      </c>
      <c r="C7" s="25">
        <v>6054</v>
      </c>
      <c r="D7" s="25">
        <v>39361</v>
      </c>
      <c r="E7" s="25">
        <v>37561</v>
      </c>
      <c r="F7" s="10">
        <f>((E7*100)/D7)-100</f>
        <v>-4.5730545463784011</v>
      </c>
      <c r="G7" s="1"/>
      <c r="H7" s="1"/>
      <c r="I7" s="1"/>
    </row>
    <row r="8" spans="1:12" x14ac:dyDescent="0.25">
      <c r="A8" s="11" t="s">
        <v>42</v>
      </c>
      <c r="B8" s="26">
        <v>10123</v>
      </c>
      <c r="C8" s="26">
        <v>3956</v>
      </c>
      <c r="D8" s="26">
        <v>40980</v>
      </c>
      <c r="E8" s="26">
        <v>35243</v>
      </c>
      <c r="F8" s="13">
        <f t="shared" ref="F8:F35" si="0">((E8*100)/D8)-100</f>
        <v>-13.999511957052221</v>
      </c>
      <c r="G8" s="1"/>
      <c r="H8" s="1"/>
      <c r="I8" s="1"/>
    </row>
    <row r="9" spans="1:12" x14ac:dyDescent="0.25">
      <c r="A9" s="8" t="s">
        <v>43</v>
      </c>
      <c r="B9" s="25">
        <v>23094</v>
      </c>
      <c r="C9" s="25">
        <v>22866</v>
      </c>
      <c r="D9" s="25">
        <v>74662</v>
      </c>
      <c r="E9" s="25">
        <v>76416</v>
      </c>
      <c r="F9" s="10">
        <f t="shared" si="0"/>
        <v>2.3492539712303397</v>
      </c>
      <c r="G9" s="1"/>
      <c r="H9" s="1"/>
      <c r="I9" s="1"/>
    </row>
    <row r="10" spans="1:12" x14ac:dyDescent="0.25">
      <c r="A10" s="11" t="s">
        <v>44</v>
      </c>
      <c r="B10" s="26">
        <v>6456</v>
      </c>
      <c r="C10" s="26">
        <v>5245</v>
      </c>
      <c r="D10" s="26">
        <v>34386</v>
      </c>
      <c r="E10" s="26">
        <v>28411</v>
      </c>
      <c r="F10" s="13">
        <f t="shared" si="0"/>
        <v>-17.376257779328796</v>
      </c>
      <c r="G10" s="1"/>
      <c r="H10" s="1"/>
      <c r="I10" s="1"/>
    </row>
    <row r="11" spans="1:12" x14ac:dyDescent="0.25">
      <c r="A11" s="8" t="s">
        <v>45</v>
      </c>
      <c r="B11" s="25">
        <v>255873</v>
      </c>
      <c r="C11" s="25">
        <v>231645</v>
      </c>
      <c r="D11" s="25">
        <v>1825502</v>
      </c>
      <c r="E11" s="25">
        <v>1853926</v>
      </c>
      <c r="F11" s="10">
        <f t="shared" si="0"/>
        <v>1.5570511563394547</v>
      </c>
      <c r="G11" s="1"/>
      <c r="H11" s="1"/>
      <c r="I11" s="1"/>
    </row>
    <row r="12" spans="1:12" x14ac:dyDescent="0.25">
      <c r="A12" s="11" t="s">
        <v>46</v>
      </c>
      <c r="B12" s="26">
        <v>8573</v>
      </c>
      <c r="C12" s="26">
        <v>6902</v>
      </c>
      <c r="D12" s="26">
        <v>53110</v>
      </c>
      <c r="E12" s="26">
        <v>46523</v>
      </c>
      <c r="F12" s="13">
        <f t="shared" si="0"/>
        <v>-12.402560723027676</v>
      </c>
      <c r="G12" s="1"/>
      <c r="H12" s="1"/>
      <c r="I12" s="1"/>
    </row>
    <row r="13" spans="1:12" x14ac:dyDescent="0.25">
      <c r="A13" s="8" t="s">
        <v>47</v>
      </c>
      <c r="B13" s="25">
        <v>29887</v>
      </c>
      <c r="C13" s="25">
        <v>27378</v>
      </c>
      <c r="D13" s="25">
        <v>113887</v>
      </c>
      <c r="E13" s="25">
        <v>112969</v>
      </c>
      <c r="F13" s="10">
        <f t="shared" si="0"/>
        <v>-0.8060621493234521</v>
      </c>
      <c r="G13" s="1"/>
      <c r="H13" s="1"/>
      <c r="I13" s="1"/>
    </row>
    <row r="14" spans="1:12" x14ac:dyDescent="0.25">
      <c r="A14" s="11" t="s">
        <v>48</v>
      </c>
      <c r="B14" s="26">
        <v>125429</v>
      </c>
      <c r="C14" s="26">
        <v>136578</v>
      </c>
      <c r="D14" s="26">
        <v>678448</v>
      </c>
      <c r="E14" s="26">
        <v>745284</v>
      </c>
      <c r="F14" s="13">
        <f t="shared" si="0"/>
        <v>9.8513076904935986</v>
      </c>
      <c r="G14" s="1"/>
      <c r="H14" s="1"/>
      <c r="I14" s="1"/>
    </row>
    <row r="15" spans="1:12" x14ac:dyDescent="0.25">
      <c r="A15" s="8" t="s">
        <v>49</v>
      </c>
      <c r="B15" s="25">
        <v>11655</v>
      </c>
      <c r="C15" s="25">
        <v>13730</v>
      </c>
      <c r="D15" s="25">
        <v>80760</v>
      </c>
      <c r="E15" s="25">
        <v>84880</v>
      </c>
      <c r="F15" s="10">
        <f t="shared" si="0"/>
        <v>5.1015354135710709</v>
      </c>
      <c r="G15" s="1"/>
      <c r="H15" s="1"/>
      <c r="I15" s="1"/>
    </row>
    <row r="16" spans="1:12" x14ac:dyDescent="0.25">
      <c r="A16" s="11" t="s">
        <v>50</v>
      </c>
      <c r="B16" s="26">
        <v>13367</v>
      </c>
      <c r="C16" s="26">
        <v>6308</v>
      </c>
      <c r="D16" s="26">
        <v>71891</v>
      </c>
      <c r="E16" s="26">
        <v>52867</v>
      </c>
      <c r="F16" s="13">
        <f t="shared" si="0"/>
        <v>-26.462283178701085</v>
      </c>
      <c r="G16" s="1"/>
      <c r="H16" s="1"/>
      <c r="I16" s="1"/>
    </row>
    <row r="17" spans="1:9" x14ac:dyDescent="0.25">
      <c r="A17" s="8" t="s">
        <v>51</v>
      </c>
      <c r="B17" s="25">
        <v>5096</v>
      </c>
      <c r="C17" s="25">
        <v>4651</v>
      </c>
      <c r="D17" s="25">
        <v>25214</v>
      </c>
      <c r="E17" s="25">
        <v>32461</v>
      </c>
      <c r="F17" s="10">
        <f t="shared" si="0"/>
        <v>28.741968747521213</v>
      </c>
      <c r="G17" s="1"/>
      <c r="H17" s="1"/>
      <c r="I17" s="1"/>
    </row>
    <row r="18" spans="1:9" x14ac:dyDescent="0.25">
      <c r="A18" s="11" t="s">
        <v>52</v>
      </c>
      <c r="B18" s="26">
        <v>36978</v>
      </c>
      <c r="C18" s="26">
        <v>51498</v>
      </c>
      <c r="D18" s="26">
        <v>296233</v>
      </c>
      <c r="E18" s="26">
        <v>327679</v>
      </c>
      <c r="F18" s="13">
        <f t="shared" si="0"/>
        <v>10.615292691901303</v>
      </c>
      <c r="G18" s="1"/>
      <c r="H18" s="1"/>
      <c r="I18" s="1"/>
    </row>
    <row r="19" spans="1:9" x14ac:dyDescent="0.25">
      <c r="A19" s="8" t="s">
        <v>53</v>
      </c>
      <c r="B19" s="25">
        <v>1253</v>
      </c>
      <c r="C19" s="25">
        <v>2170</v>
      </c>
      <c r="D19" s="25">
        <v>8772</v>
      </c>
      <c r="E19" s="25">
        <v>18530</v>
      </c>
      <c r="F19" s="10">
        <f t="shared" si="0"/>
        <v>111.24031007751938</v>
      </c>
      <c r="G19" s="1"/>
      <c r="H19" s="1"/>
      <c r="I19" s="1"/>
    </row>
    <row r="20" spans="1:9" x14ac:dyDescent="0.25">
      <c r="A20" s="11" t="s">
        <v>54</v>
      </c>
      <c r="B20" s="26">
        <v>19576</v>
      </c>
      <c r="C20" s="26">
        <v>22260</v>
      </c>
      <c r="D20" s="26">
        <v>128021</v>
      </c>
      <c r="E20" s="26">
        <v>142213</v>
      </c>
      <c r="F20" s="13">
        <f t="shared" si="0"/>
        <v>11.085681255419033</v>
      </c>
      <c r="G20" s="1"/>
      <c r="H20" s="1"/>
      <c r="I20" s="1"/>
    </row>
    <row r="21" spans="1:9" x14ac:dyDescent="0.25">
      <c r="A21" s="8" t="s">
        <v>55</v>
      </c>
      <c r="B21" s="25">
        <v>12200</v>
      </c>
      <c r="C21" s="25">
        <v>8202</v>
      </c>
      <c r="D21" s="25">
        <v>58767</v>
      </c>
      <c r="E21" s="25">
        <v>55310</v>
      </c>
      <c r="F21" s="10">
        <f t="shared" si="0"/>
        <v>-5.882553133561359</v>
      </c>
      <c r="G21" s="1"/>
      <c r="H21" s="1"/>
      <c r="I21" s="1"/>
    </row>
    <row r="22" spans="1:9" x14ac:dyDescent="0.25">
      <c r="A22" s="11" t="s">
        <v>56</v>
      </c>
      <c r="B22" s="26">
        <v>199666</v>
      </c>
      <c r="C22" s="26">
        <v>184803</v>
      </c>
      <c r="D22" s="26">
        <v>1174891</v>
      </c>
      <c r="E22" s="26">
        <v>1177133</v>
      </c>
      <c r="F22" s="13">
        <f t="shared" si="0"/>
        <v>0.19082621281464185</v>
      </c>
      <c r="G22" s="1"/>
      <c r="H22" s="1"/>
      <c r="I22" s="1"/>
    </row>
    <row r="23" spans="1:9" x14ac:dyDescent="0.25">
      <c r="A23" s="8" t="s">
        <v>57</v>
      </c>
      <c r="B23" s="25">
        <v>6580</v>
      </c>
      <c r="C23" s="25">
        <v>5423</v>
      </c>
      <c r="D23" s="25">
        <v>49839</v>
      </c>
      <c r="E23" s="25">
        <v>38879</v>
      </c>
      <c r="F23" s="10">
        <f t="shared" si="0"/>
        <v>-21.990810409518645</v>
      </c>
      <c r="G23" s="1"/>
      <c r="H23" s="1"/>
      <c r="I23" s="1"/>
    </row>
    <row r="24" spans="1:9" x14ac:dyDescent="0.25">
      <c r="A24" s="11" t="s">
        <v>58</v>
      </c>
      <c r="B24" s="26">
        <v>7114</v>
      </c>
      <c r="C24" s="26">
        <v>2086</v>
      </c>
      <c r="D24" s="26">
        <v>40843</v>
      </c>
      <c r="E24" s="26">
        <v>30371</v>
      </c>
      <c r="F24" s="13">
        <f t="shared" si="0"/>
        <v>-25.639644492324265</v>
      </c>
      <c r="G24" s="1"/>
      <c r="H24" s="1"/>
      <c r="I24" s="1"/>
    </row>
    <row r="25" spans="1:9" x14ac:dyDescent="0.25">
      <c r="A25" s="8" t="s">
        <v>59</v>
      </c>
      <c r="B25" s="25">
        <v>1835</v>
      </c>
      <c r="C25" s="25">
        <v>0</v>
      </c>
      <c r="D25" s="25">
        <v>19183</v>
      </c>
      <c r="E25" s="25">
        <v>28</v>
      </c>
      <c r="F25" s="10">
        <f t="shared" si="0"/>
        <v>-99.854037428973569</v>
      </c>
      <c r="G25" s="1"/>
      <c r="H25" s="1"/>
      <c r="I25" s="1"/>
    </row>
    <row r="26" spans="1:9" x14ac:dyDescent="0.25">
      <c r="A26" s="11" t="s">
        <v>60</v>
      </c>
      <c r="B26" s="26">
        <v>1645</v>
      </c>
      <c r="C26" s="26">
        <v>1718</v>
      </c>
      <c r="D26" s="26">
        <v>10493</v>
      </c>
      <c r="E26" s="26">
        <v>9703</v>
      </c>
      <c r="F26" s="13">
        <f t="shared" si="0"/>
        <v>-7.5288287429714984</v>
      </c>
      <c r="G26" s="1"/>
      <c r="H26" s="1"/>
      <c r="I26" s="1"/>
    </row>
    <row r="27" spans="1:9" x14ac:dyDescent="0.25">
      <c r="A27" s="8" t="s">
        <v>61</v>
      </c>
      <c r="B27" s="25">
        <v>3307</v>
      </c>
      <c r="C27" s="25">
        <v>3178</v>
      </c>
      <c r="D27" s="25">
        <v>27959</v>
      </c>
      <c r="E27" s="25">
        <v>26287</v>
      </c>
      <c r="F27" s="10">
        <f t="shared" si="0"/>
        <v>-5.9801852712900967</v>
      </c>
      <c r="G27" s="1"/>
      <c r="H27" s="1"/>
      <c r="I27" s="1"/>
    </row>
    <row r="28" spans="1:9" x14ac:dyDescent="0.25">
      <c r="A28" s="11" t="s">
        <v>62</v>
      </c>
      <c r="B28" s="26">
        <v>76219</v>
      </c>
      <c r="C28" s="26">
        <v>85073</v>
      </c>
      <c r="D28" s="26">
        <v>547793</v>
      </c>
      <c r="E28" s="26">
        <v>570924</v>
      </c>
      <c r="F28" s="13">
        <f t="shared" si="0"/>
        <v>4.2225804272781886</v>
      </c>
      <c r="G28" s="1"/>
      <c r="H28" s="1"/>
      <c r="I28" s="1"/>
    </row>
    <row r="29" spans="1:9" x14ac:dyDescent="0.25">
      <c r="A29" s="8" t="s">
        <v>63</v>
      </c>
      <c r="B29" s="25">
        <v>5443</v>
      </c>
      <c r="C29" s="25">
        <v>2392</v>
      </c>
      <c r="D29" s="25">
        <v>34978</v>
      </c>
      <c r="E29" s="25">
        <v>37923</v>
      </c>
      <c r="F29" s="10">
        <f t="shared" si="0"/>
        <v>8.4195780204700128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14537</v>
      </c>
      <c r="C31" s="25">
        <v>15118</v>
      </c>
      <c r="D31" s="25">
        <v>107072</v>
      </c>
      <c r="E31" s="25">
        <v>105089</v>
      </c>
      <c r="F31" s="10">
        <f t="shared" si="0"/>
        <v>-1.8520248057381963</v>
      </c>
      <c r="G31" s="1"/>
      <c r="H31" s="1"/>
      <c r="I31" s="1"/>
    </row>
    <row r="32" spans="1:9" x14ac:dyDescent="0.25">
      <c r="A32" s="11" t="s">
        <v>66</v>
      </c>
      <c r="B32" s="26">
        <v>21698</v>
      </c>
      <c r="C32" s="26">
        <v>27910</v>
      </c>
      <c r="D32" s="26">
        <v>147226</v>
      </c>
      <c r="E32" s="26">
        <v>194529</v>
      </c>
      <c r="F32" s="13">
        <f t="shared" si="0"/>
        <v>32.129515167157962</v>
      </c>
      <c r="G32" s="1"/>
      <c r="H32" s="1"/>
      <c r="I32" s="1"/>
    </row>
    <row r="33" spans="1:9" x14ac:dyDescent="0.25">
      <c r="A33" s="8" t="s">
        <v>67</v>
      </c>
      <c r="B33" s="25">
        <v>39801</v>
      </c>
      <c r="C33" s="25">
        <v>30525</v>
      </c>
      <c r="D33" s="25">
        <v>251059</v>
      </c>
      <c r="E33" s="25">
        <v>220150</v>
      </c>
      <c r="F33" s="10">
        <f t="shared" si="0"/>
        <v>-12.311448703292854</v>
      </c>
      <c r="G33" s="1"/>
      <c r="H33" s="1"/>
      <c r="I33" s="1"/>
    </row>
    <row r="34" spans="1:9" x14ac:dyDescent="0.25">
      <c r="A34" s="11" t="s">
        <v>68</v>
      </c>
      <c r="B34" s="26">
        <v>774</v>
      </c>
      <c r="C34" s="26">
        <v>234</v>
      </c>
      <c r="D34" s="26">
        <v>5178</v>
      </c>
      <c r="E34" s="26">
        <v>4396</v>
      </c>
      <c r="F34" s="13">
        <f t="shared" si="0"/>
        <v>-15.102356122054843</v>
      </c>
      <c r="G34" s="1"/>
      <c r="H34" s="1"/>
      <c r="I34" s="1"/>
    </row>
    <row r="35" spans="1:9" x14ac:dyDescent="0.25">
      <c r="A35" s="14" t="s">
        <v>69</v>
      </c>
      <c r="B35" s="15">
        <f>SUM(B7:B34)</f>
        <v>942958</v>
      </c>
      <c r="C35" s="15">
        <f t="shared" ref="C35:E35" si="1">SUM(C7:C34)</f>
        <v>907903</v>
      </c>
      <c r="D35" s="15">
        <f t="shared" si="1"/>
        <v>5946508</v>
      </c>
      <c r="E35" s="15">
        <f t="shared" si="1"/>
        <v>6065685</v>
      </c>
      <c r="F35" s="16">
        <f t="shared" si="0"/>
        <v>2.0041510076165707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37561</v>
      </c>
      <c r="C38" s="41">
        <f>D7</f>
        <v>39361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1853926</v>
      </c>
      <c r="G38" s="42">
        <f>LOOKUP(E38,$A$38:$A$65,$C$38:$C$65)</f>
        <v>1825502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35243</v>
      </c>
      <c r="C39" s="41">
        <f t="shared" ref="C39:C65" si="5">D8</f>
        <v>40980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1177133</v>
      </c>
      <c r="G39" s="42">
        <f t="shared" ref="G39:G65" si="8">LOOKUP(E39,$A$38:$A$65,$C$38:$C$65)</f>
        <v>1174891</v>
      </c>
    </row>
    <row r="40" spans="1:9" x14ac:dyDescent="0.25">
      <c r="A40" s="42" t="str">
        <f t="shared" si="3"/>
        <v>ALMERIA</v>
      </c>
      <c r="B40" s="41">
        <f t="shared" si="4"/>
        <v>76416</v>
      </c>
      <c r="C40" s="41">
        <f t="shared" si="5"/>
        <v>74662</v>
      </c>
      <c r="D40" s="41">
        <f t="shared" si="6"/>
        <v>12</v>
      </c>
      <c r="E40" s="42" t="str">
        <f t="shared" si="2"/>
        <v>BARCELONA</v>
      </c>
      <c r="F40" s="42">
        <f t="shared" si="7"/>
        <v>745284</v>
      </c>
      <c r="G40" s="42">
        <f t="shared" si="8"/>
        <v>678448</v>
      </c>
    </row>
    <row r="41" spans="1:9" x14ac:dyDescent="0.25">
      <c r="A41" s="42" t="str">
        <f t="shared" si="3"/>
        <v>AVILES</v>
      </c>
      <c r="B41" s="41">
        <f t="shared" si="4"/>
        <v>28411</v>
      </c>
      <c r="C41" s="41">
        <f t="shared" si="5"/>
        <v>34386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570924</v>
      </c>
      <c r="G41" s="42">
        <f t="shared" si="8"/>
        <v>547793</v>
      </c>
    </row>
    <row r="42" spans="1:9" x14ac:dyDescent="0.25">
      <c r="A42" s="42" t="str">
        <f t="shared" si="3"/>
        <v>BAHIA DE ALGECIRAS</v>
      </c>
      <c r="B42" s="41">
        <f t="shared" si="4"/>
        <v>1853926</v>
      </c>
      <c r="C42" s="41">
        <f t="shared" si="5"/>
        <v>1825502</v>
      </c>
      <c r="D42" s="41">
        <f t="shared" si="6"/>
        <v>1</v>
      </c>
      <c r="E42" s="42" t="str">
        <f t="shared" si="2"/>
        <v>CEUTA</v>
      </c>
      <c r="F42" s="42">
        <f t="shared" si="7"/>
        <v>327679</v>
      </c>
      <c r="G42" s="42">
        <f t="shared" si="8"/>
        <v>296233</v>
      </c>
    </row>
    <row r="43" spans="1:9" x14ac:dyDescent="0.25">
      <c r="A43" s="42" t="str">
        <f t="shared" si="3"/>
        <v>BAHIA DE CADIZ</v>
      </c>
      <c r="B43" s="41">
        <f t="shared" si="4"/>
        <v>46523</v>
      </c>
      <c r="C43" s="41">
        <f t="shared" si="5"/>
        <v>53110</v>
      </c>
      <c r="D43" s="41">
        <f t="shared" si="6"/>
        <v>15</v>
      </c>
      <c r="E43" s="42" t="str">
        <f t="shared" si="2"/>
        <v>VIGO</v>
      </c>
      <c r="F43" s="42">
        <f t="shared" si="7"/>
        <v>220150</v>
      </c>
      <c r="G43" s="42">
        <f t="shared" si="8"/>
        <v>251059</v>
      </c>
    </row>
    <row r="44" spans="1:9" x14ac:dyDescent="0.25">
      <c r="A44" s="42" t="str">
        <f t="shared" si="3"/>
        <v>BALEARES</v>
      </c>
      <c r="B44" s="41">
        <f t="shared" si="4"/>
        <v>112969</v>
      </c>
      <c r="C44" s="41">
        <f t="shared" si="5"/>
        <v>113887</v>
      </c>
      <c r="D44" s="41">
        <f t="shared" si="6"/>
        <v>9</v>
      </c>
      <c r="E44" s="42" t="str">
        <f t="shared" si="2"/>
        <v>VALENCIA</v>
      </c>
      <c r="F44" s="42">
        <f t="shared" si="7"/>
        <v>194529</v>
      </c>
      <c r="G44" s="42">
        <f t="shared" si="8"/>
        <v>147226</v>
      </c>
    </row>
    <row r="45" spans="1:9" x14ac:dyDescent="0.25">
      <c r="A45" s="42" t="str">
        <f t="shared" si="3"/>
        <v>BARCELONA</v>
      </c>
      <c r="B45" s="41">
        <f t="shared" si="4"/>
        <v>745284</v>
      </c>
      <c r="C45" s="41">
        <f t="shared" si="5"/>
        <v>678448</v>
      </c>
      <c r="D45" s="41">
        <f t="shared" si="6"/>
        <v>3</v>
      </c>
      <c r="E45" s="42" t="str">
        <f t="shared" si="2"/>
        <v>GIJON</v>
      </c>
      <c r="F45" s="42">
        <f t="shared" si="7"/>
        <v>142213</v>
      </c>
      <c r="G45" s="42">
        <f t="shared" si="8"/>
        <v>128021</v>
      </c>
    </row>
    <row r="46" spans="1:9" x14ac:dyDescent="0.25">
      <c r="A46" s="42" t="str">
        <f t="shared" si="3"/>
        <v>BILBAO</v>
      </c>
      <c r="B46" s="41">
        <f t="shared" si="4"/>
        <v>84880</v>
      </c>
      <c r="C46" s="41">
        <f t="shared" si="5"/>
        <v>80760</v>
      </c>
      <c r="D46" s="41">
        <f t="shared" si="6"/>
        <v>11</v>
      </c>
      <c r="E46" s="42" t="str">
        <f t="shared" si="2"/>
        <v>BALEARES</v>
      </c>
      <c r="F46" s="42">
        <f t="shared" si="7"/>
        <v>112969</v>
      </c>
      <c r="G46" s="42">
        <f t="shared" si="8"/>
        <v>113887</v>
      </c>
    </row>
    <row r="47" spans="1:9" x14ac:dyDescent="0.25">
      <c r="A47" s="42" t="str">
        <f t="shared" si="3"/>
        <v>CARTAGENA</v>
      </c>
      <c r="B47" s="41">
        <f t="shared" si="4"/>
        <v>52867</v>
      </c>
      <c r="C47" s="41">
        <f t="shared" si="5"/>
        <v>71891</v>
      </c>
      <c r="D47" s="41">
        <f t="shared" si="6"/>
        <v>14</v>
      </c>
      <c r="E47" s="42" t="str">
        <f t="shared" si="2"/>
        <v>TARRAGONA</v>
      </c>
      <c r="F47" s="42">
        <f t="shared" si="7"/>
        <v>105089</v>
      </c>
      <c r="G47" s="42">
        <f t="shared" si="8"/>
        <v>107072</v>
      </c>
    </row>
    <row r="48" spans="1:9" x14ac:dyDescent="0.25">
      <c r="A48" s="42" t="str">
        <f t="shared" si="3"/>
        <v>CASTELLON</v>
      </c>
      <c r="B48" s="41">
        <f t="shared" si="4"/>
        <v>32461</v>
      </c>
      <c r="C48" s="41">
        <f t="shared" si="5"/>
        <v>25214</v>
      </c>
      <c r="D48" s="41">
        <f t="shared" si="6"/>
        <v>20</v>
      </c>
      <c r="E48" s="42" t="str">
        <f t="shared" si="2"/>
        <v>BILBAO</v>
      </c>
      <c r="F48" s="42">
        <f t="shared" si="7"/>
        <v>84880</v>
      </c>
      <c r="G48" s="42">
        <f t="shared" si="8"/>
        <v>80760</v>
      </c>
    </row>
    <row r="49" spans="1:7" x14ac:dyDescent="0.25">
      <c r="A49" s="42" t="str">
        <f t="shared" si="3"/>
        <v>CEUTA</v>
      </c>
      <c r="B49" s="41">
        <f t="shared" si="4"/>
        <v>327679</v>
      </c>
      <c r="C49" s="41">
        <f t="shared" si="5"/>
        <v>296233</v>
      </c>
      <c r="D49" s="41">
        <f t="shared" si="6"/>
        <v>5</v>
      </c>
      <c r="E49" s="42" t="str">
        <f t="shared" si="2"/>
        <v>ALMERIA</v>
      </c>
      <c r="F49" s="42">
        <f t="shared" si="7"/>
        <v>76416</v>
      </c>
      <c r="G49" s="42">
        <f t="shared" si="8"/>
        <v>74662</v>
      </c>
    </row>
    <row r="50" spans="1:7" x14ac:dyDescent="0.25">
      <c r="A50" s="42" t="str">
        <f t="shared" si="3"/>
        <v>FERROL-SAN CIBRAO</v>
      </c>
      <c r="B50" s="41">
        <f t="shared" si="4"/>
        <v>18530</v>
      </c>
      <c r="C50" s="41">
        <f t="shared" si="5"/>
        <v>8772</v>
      </c>
      <c r="D50" s="41">
        <f t="shared" si="6"/>
        <v>24</v>
      </c>
      <c r="E50" s="42" t="str">
        <f t="shared" si="2"/>
        <v>HUELVA</v>
      </c>
      <c r="F50" s="42">
        <f t="shared" si="7"/>
        <v>55310</v>
      </c>
      <c r="G50" s="42">
        <f t="shared" si="8"/>
        <v>58767</v>
      </c>
    </row>
    <row r="51" spans="1:7" x14ac:dyDescent="0.25">
      <c r="A51" s="42" t="str">
        <f t="shared" si="3"/>
        <v>GIJON</v>
      </c>
      <c r="B51" s="41">
        <f t="shared" si="4"/>
        <v>142213</v>
      </c>
      <c r="C51" s="41">
        <f t="shared" si="5"/>
        <v>128021</v>
      </c>
      <c r="D51" s="41">
        <f t="shared" si="6"/>
        <v>8</v>
      </c>
      <c r="E51" s="42" t="str">
        <f t="shared" si="2"/>
        <v>CARTAGENA</v>
      </c>
      <c r="F51" s="42">
        <f t="shared" si="7"/>
        <v>52867</v>
      </c>
      <c r="G51" s="42">
        <f t="shared" si="8"/>
        <v>71891</v>
      </c>
    </row>
    <row r="52" spans="1:7" x14ac:dyDescent="0.25">
      <c r="A52" s="42" t="str">
        <f t="shared" si="3"/>
        <v>HUELVA</v>
      </c>
      <c r="B52" s="41">
        <f t="shared" si="4"/>
        <v>55310</v>
      </c>
      <c r="C52" s="41">
        <f t="shared" si="5"/>
        <v>58767</v>
      </c>
      <c r="D52" s="41">
        <f t="shared" si="6"/>
        <v>13</v>
      </c>
      <c r="E52" s="42" t="str">
        <f t="shared" si="2"/>
        <v>BAHIA DE CADIZ</v>
      </c>
      <c r="F52" s="42">
        <f t="shared" si="7"/>
        <v>46523</v>
      </c>
      <c r="G52" s="42">
        <f t="shared" si="8"/>
        <v>53110</v>
      </c>
    </row>
    <row r="53" spans="1:7" x14ac:dyDescent="0.25">
      <c r="A53" s="42" t="str">
        <f t="shared" si="3"/>
        <v>LAS PALMAS</v>
      </c>
      <c r="B53" s="41">
        <f t="shared" si="4"/>
        <v>1177133</v>
      </c>
      <c r="C53" s="41">
        <f t="shared" si="5"/>
        <v>1174891</v>
      </c>
      <c r="D53" s="41">
        <f t="shared" si="6"/>
        <v>2</v>
      </c>
      <c r="E53" s="42" t="str">
        <f t="shared" si="2"/>
        <v>MALAGA</v>
      </c>
      <c r="F53" s="42">
        <f t="shared" si="7"/>
        <v>38879</v>
      </c>
      <c r="G53" s="42">
        <f t="shared" si="8"/>
        <v>49839</v>
      </c>
    </row>
    <row r="54" spans="1:7" x14ac:dyDescent="0.25">
      <c r="A54" s="42" t="str">
        <f t="shared" si="3"/>
        <v>MALAGA</v>
      </c>
      <c r="B54" s="41">
        <f t="shared" si="4"/>
        <v>38879</v>
      </c>
      <c r="C54" s="41">
        <f t="shared" si="5"/>
        <v>49839</v>
      </c>
      <c r="D54" s="41">
        <f t="shared" si="6"/>
        <v>16</v>
      </c>
      <c r="E54" s="42" t="str">
        <f t="shared" si="2"/>
        <v>SANTANDER</v>
      </c>
      <c r="F54" s="42">
        <f t="shared" si="7"/>
        <v>37923</v>
      </c>
      <c r="G54" s="42">
        <f t="shared" si="8"/>
        <v>34978</v>
      </c>
    </row>
    <row r="55" spans="1:7" x14ac:dyDescent="0.25">
      <c r="A55" s="42" t="str">
        <f t="shared" si="3"/>
        <v>MARIN Y RIA DE PONTEVEDRA</v>
      </c>
      <c r="B55" s="41">
        <f t="shared" si="4"/>
        <v>30371</v>
      </c>
      <c r="C55" s="41">
        <f t="shared" si="5"/>
        <v>40843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37561</v>
      </c>
      <c r="G55" s="42">
        <f t="shared" si="8"/>
        <v>39361</v>
      </c>
    </row>
    <row r="56" spans="1:7" x14ac:dyDescent="0.25">
      <c r="A56" s="42" t="str">
        <f t="shared" si="3"/>
        <v>MELILLA</v>
      </c>
      <c r="B56" s="41">
        <f t="shared" si="4"/>
        <v>28</v>
      </c>
      <c r="C56" s="41">
        <f t="shared" si="5"/>
        <v>19183</v>
      </c>
      <c r="D56" s="41">
        <f t="shared" si="6"/>
        <v>27</v>
      </c>
      <c r="E56" s="42" t="str">
        <f t="shared" si="2"/>
        <v>ALICANTE</v>
      </c>
      <c r="F56" s="42">
        <f t="shared" si="9"/>
        <v>35243</v>
      </c>
      <c r="G56" s="42">
        <f t="shared" si="8"/>
        <v>40980</v>
      </c>
    </row>
    <row r="57" spans="1:7" x14ac:dyDescent="0.25">
      <c r="A57" s="42" t="str">
        <f t="shared" si="3"/>
        <v>MOTRIL</v>
      </c>
      <c r="B57" s="41">
        <f t="shared" si="4"/>
        <v>9703</v>
      </c>
      <c r="C57" s="41">
        <f t="shared" si="5"/>
        <v>10493</v>
      </c>
      <c r="D57" s="41">
        <f t="shared" si="6"/>
        <v>25</v>
      </c>
      <c r="E57" s="42" t="str">
        <f t="shared" si="2"/>
        <v>CASTELLON</v>
      </c>
      <c r="F57" s="42">
        <f t="shared" si="9"/>
        <v>32461</v>
      </c>
      <c r="G57" s="42">
        <f t="shared" si="8"/>
        <v>25214</v>
      </c>
    </row>
    <row r="58" spans="1:7" x14ac:dyDescent="0.25">
      <c r="A58" s="42" t="str">
        <f t="shared" si="3"/>
        <v>PASAIA</v>
      </c>
      <c r="B58" s="41">
        <f t="shared" si="4"/>
        <v>26287</v>
      </c>
      <c r="C58" s="41">
        <f t="shared" si="5"/>
        <v>27959</v>
      </c>
      <c r="D58" s="41">
        <f t="shared" si="6"/>
        <v>23</v>
      </c>
      <c r="E58" s="42" t="str">
        <f t="shared" si="2"/>
        <v>MARIN Y RIA DE PONTEVEDRA</v>
      </c>
      <c r="F58" s="42">
        <f t="shared" si="9"/>
        <v>30371</v>
      </c>
      <c r="G58" s="42">
        <f t="shared" si="8"/>
        <v>40843</v>
      </c>
    </row>
    <row r="59" spans="1:7" x14ac:dyDescent="0.25">
      <c r="A59" s="42" t="str">
        <f t="shared" si="3"/>
        <v>SANTA CRUZ DE TENERIFE</v>
      </c>
      <c r="B59" s="41">
        <f t="shared" si="4"/>
        <v>570924</v>
      </c>
      <c r="C59" s="41">
        <f t="shared" si="5"/>
        <v>547793</v>
      </c>
      <c r="D59" s="41">
        <f t="shared" si="6"/>
        <v>4</v>
      </c>
      <c r="E59" s="42" t="str">
        <f t="shared" si="2"/>
        <v>AVILES</v>
      </c>
      <c r="F59" s="42">
        <f t="shared" si="9"/>
        <v>28411</v>
      </c>
      <c r="G59" s="42">
        <f t="shared" si="8"/>
        <v>34386</v>
      </c>
    </row>
    <row r="60" spans="1:7" x14ac:dyDescent="0.25">
      <c r="A60" s="42" t="str">
        <f t="shared" si="3"/>
        <v>SANTANDER</v>
      </c>
      <c r="B60" s="41">
        <f t="shared" si="4"/>
        <v>37923</v>
      </c>
      <c r="C60" s="41">
        <f t="shared" si="5"/>
        <v>34978</v>
      </c>
      <c r="D60" s="41">
        <f t="shared" si="6"/>
        <v>17</v>
      </c>
      <c r="E60" s="42" t="str">
        <f t="shared" si="2"/>
        <v>PASAIA</v>
      </c>
      <c r="F60" s="42">
        <f t="shared" si="9"/>
        <v>26287</v>
      </c>
      <c r="G60" s="42">
        <f t="shared" si="8"/>
        <v>27959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18530</v>
      </c>
      <c r="G61" s="42">
        <f t="shared" si="8"/>
        <v>8772</v>
      </c>
    </row>
    <row r="62" spans="1:7" x14ac:dyDescent="0.25">
      <c r="A62" s="42" t="str">
        <f t="shared" si="3"/>
        <v>TARRAGONA</v>
      </c>
      <c r="B62" s="41">
        <f t="shared" si="4"/>
        <v>105089</v>
      </c>
      <c r="C62" s="41">
        <f t="shared" si="5"/>
        <v>107072</v>
      </c>
      <c r="D62" s="41">
        <f t="shared" si="6"/>
        <v>10</v>
      </c>
      <c r="E62" s="42" t="str">
        <f t="shared" si="2"/>
        <v>MOTRIL</v>
      </c>
      <c r="F62" s="42">
        <f t="shared" si="9"/>
        <v>9703</v>
      </c>
      <c r="G62" s="42">
        <f t="shared" si="8"/>
        <v>10493</v>
      </c>
    </row>
    <row r="63" spans="1:7" x14ac:dyDescent="0.25">
      <c r="A63" s="42" t="str">
        <f t="shared" si="3"/>
        <v>VALENCIA</v>
      </c>
      <c r="B63" s="41">
        <f t="shared" si="4"/>
        <v>194529</v>
      </c>
      <c r="C63" s="41">
        <f t="shared" si="5"/>
        <v>147226</v>
      </c>
      <c r="D63" s="41">
        <f t="shared" si="6"/>
        <v>7</v>
      </c>
      <c r="E63" s="42" t="str">
        <f t="shared" si="2"/>
        <v>VILAGARCIA</v>
      </c>
      <c r="F63" s="42">
        <f t="shared" si="9"/>
        <v>4396</v>
      </c>
      <c r="G63" s="42">
        <f t="shared" si="8"/>
        <v>5178</v>
      </c>
    </row>
    <row r="64" spans="1:7" x14ac:dyDescent="0.25">
      <c r="A64" s="42" t="str">
        <f t="shared" si="3"/>
        <v>VIGO</v>
      </c>
      <c r="B64" s="41">
        <f t="shared" si="4"/>
        <v>220150</v>
      </c>
      <c r="C64" s="41">
        <f t="shared" si="5"/>
        <v>251059</v>
      </c>
      <c r="D64" s="41">
        <f t="shared" si="6"/>
        <v>6</v>
      </c>
      <c r="E64" s="42" t="str">
        <f t="shared" si="2"/>
        <v>MELILLA</v>
      </c>
      <c r="F64" s="42">
        <f t="shared" si="9"/>
        <v>28</v>
      </c>
      <c r="G64" s="42">
        <f t="shared" si="8"/>
        <v>19183</v>
      </c>
    </row>
    <row r="65" spans="1:7" x14ac:dyDescent="0.25">
      <c r="A65" s="42" t="str">
        <f t="shared" si="3"/>
        <v>VILAGARCIA</v>
      </c>
      <c r="B65" s="41">
        <f t="shared" si="4"/>
        <v>4396</v>
      </c>
      <c r="C65" s="41">
        <f t="shared" si="5"/>
        <v>5178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6382</v>
      </c>
      <c r="E10" s="28">
        <v>1978</v>
      </c>
      <c r="F10" s="13">
        <f t="shared" si="0"/>
        <v>-69.006581009088052</v>
      </c>
      <c r="G10" s="1"/>
      <c r="H10" s="1"/>
      <c r="I10" s="1"/>
    </row>
    <row r="11" spans="1:12" x14ac:dyDescent="0.25">
      <c r="A11" s="8" t="s">
        <v>45</v>
      </c>
      <c r="B11" s="27">
        <v>3434400</v>
      </c>
      <c r="C11" s="27">
        <v>3544396</v>
      </c>
      <c r="D11" s="27">
        <v>20056096</v>
      </c>
      <c r="E11" s="27">
        <v>22845627</v>
      </c>
      <c r="F11" s="10">
        <f t="shared" si="0"/>
        <v>13.908644035210045</v>
      </c>
      <c r="G11" s="1"/>
      <c r="H11" s="1"/>
      <c r="I11" s="1"/>
    </row>
    <row r="12" spans="1:12" x14ac:dyDescent="0.25">
      <c r="A12" s="11" t="s">
        <v>46</v>
      </c>
      <c r="B12" s="28">
        <v>28779</v>
      </c>
      <c r="C12" s="28">
        <v>235727</v>
      </c>
      <c r="D12" s="28">
        <v>87000</v>
      </c>
      <c r="E12" s="28">
        <v>1345511</v>
      </c>
      <c r="F12" s="13">
        <f t="shared" si="0"/>
        <v>1446.564367816092</v>
      </c>
      <c r="G12" s="1"/>
      <c r="H12" s="1"/>
      <c r="I12" s="1"/>
    </row>
    <row r="13" spans="1:12" x14ac:dyDescent="0.25">
      <c r="A13" s="8" t="s">
        <v>47</v>
      </c>
      <c r="B13" s="27">
        <v>1842</v>
      </c>
      <c r="C13" s="27">
        <v>2884</v>
      </c>
      <c r="D13" s="27">
        <v>15502</v>
      </c>
      <c r="E13" s="27">
        <v>14944</v>
      </c>
      <c r="F13" s="10">
        <f t="shared" si="0"/>
        <v>-3.5995355438007977</v>
      </c>
      <c r="G13" s="1"/>
      <c r="H13" s="1"/>
      <c r="I13" s="1"/>
    </row>
    <row r="14" spans="1:12" x14ac:dyDescent="0.25">
      <c r="A14" s="11" t="s">
        <v>48</v>
      </c>
      <c r="B14" s="28">
        <v>915130</v>
      </c>
      <c r="C14" s="28">
        <v>1069581</v>
      </c>
      <c r="D14" s="28">
        <v>5911324</v>
      </c>
      <c r="E14" s="28">
        <v>7017900</v>
      </c>
      <c r="F14" s="13">
        <f t="shared" si="0"/>
        <v>18.719596489720402</v>
      </c>
      <c r="G14" s="1"/>
      <c r="H14" s="1"/>
      <c r="I14" s="1"/>
    </row>
    <row r="15" spans="1:12" x14ac:dyDescent="0.25">
      <c r="A15" s="8" t="s">
        <v>49</v>
      </c>
      <c r="B15" s="27">
        <v>67495</v>
      </c>
      <c r="C15" s="27">
        <v>128934</v>
      </c>
      <c r="D15" s="27">
        <v>665103</v>
      </c>
      <c r="E15" s="27">
        <v>536875</v>
      </c>
      <c r="F15" s="10">
        <f t="shared" si="0"/>
        <v>-19.279419879326966</v>
      </c>
      <c r="G15" s="1"/>
      <c r="H15" s="1"/>
      <c r="I15" s="1"/>
    </row>
    <row r="16" spans="1:12" x14ac:dyDescent="0.25">
      <c r="A16" s="11" t="s">
        <v>50</v>
      </c>
      <c r="B16" s="28">
        <v>3461</v>
      </c>
      <c r="C16" s="28">
        <v>632</v>
      </c>
      <c r="D16" s="28">
        <v>3461</v>
      </c>
      <c r="E16" s="28">
        <v>1431</v>
      </c>
      <c r="F16" s="13">
        <f t="shared" si="0"/>
        <v>-58.653568332851776</v>
      </c>
      <c r="G16" s="1"/>
      <c r="H16" s="1"/>
      <c r="I16" s="1"/>
    </row>
    <row r="17" spans="1:9" x14ac:dyDescent="0.25">
      <c r="A17" s="8" t="s">
        <v>51</v>
      </c>
      <c r="B17" s="27">
        <v>62</v>
      </c>
      <c r="C17" s="27">
        <v>0</v>
      </c>
      <c r="D17" s="27">
        <v>1730</v>
      </c>
      <c r="E17" s="27">
        <v>1077</v>
      </c>
      <c r="F17" s="10">
        <f t="shared" si="0"/>
        <v>-37.74566473988439</v>
      </c>
      <c r="G17" s="1"/>
      <c r="H17" s="1"/>
      <c r="I17" s="1"/>
    </row>
    <row r="18" spans="1:9" x14ac:dyDescent="0.25">
      <c r="A18" s="11" t="s">
        <v>52</v>
      </c>
      <c r="B18" s="28">
        <v>91441</v>
      </c>
      <c r="C18" s="28">
        <v>62601</v>
      </c>
      <c r="D18" s="28">
        <v>515320</v>
      </c>
      <c r="E18" s="28">
        <v>518454</v>
      </c>
      <c r="F18" s="13">
        <f t="shared" si="0"/>
        <v>0.60816579989132435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20642</v>
      </c>
      <c r="C20" s="28">
        <v>65943</v>
      </c>
      <c r="D20" s="28">
        <v>101873</v>
      </c>
      <c r="E20" s="28">
        <v>161345</v>
      </c>
      <c r="F20" s="13">
        <f t="shared" si="0"/>
        <v>58.378569395227402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896174</v>
      </c>
      <c r="C22" s="28">
        <v>994836</v>
      </c>
      <c r="D22" s="28">
        <v>5510318</v>
      </c>
      <c r="E22" s="28">
        <v>5808736</v>
      </c>
      <c r="F22" s="13">
        <f t="shared" si="0"/>
        <v>5.4156221111013849</v>
      </c>
      <c r="G22" s="1"/>
      <c r="H22" s="1"/>
      <c r="I22" s="1"/>
    </row>
    <row r="23" spans="1:9" x14ac:dyDescent="0.25">
      <c r="A23" s="8" t="s">
        <v>57</v>
      </c>
      <c r="B23" s="27">
        <v>353944</v>
      </c>
      <c r="C23" s="27">
        <v>296219</v>
      </c>
      <c r="D23" s="27">
        <v>1597576</v>
      </c>
      <c r="E23" s="27">
        <v>991203</v>
      </c>
      <c r="F23" s="10">
        <f t="shared" si="0"/>
        <v>-37.955815560574273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10274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12</v>
      </c>
      <c r="C26" s="28">
        <v>0</v>
      </c>
      <c r="D26" s="28">
        <v>14</v>
      </c>
      <c r="E26" s="28">
        <v>7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27205</v>
      </c>
      <c r="C28" s="28">
        <v>20252</v>
      </c>
      <c r="D28" s="28">
        <v>198830</v>
      </c>
      <c r="E28" s="28">
        <v>212145</v>
      </c>
      <c r="F28" s="13">
        <f t="shared" si="0"/>
        <v>6.6966755519790837</v>
      </c>
      <c r="G28" s="1"/>
      <c r="H28" s="1"/>
      <c r="I28" s="1"/>
    </row>
    <row r="29" spans="1:9" x14ac:dyDescent="0.25">
      <c r="A29" s="8" t="s">
        <v>63</v>
      </c>
      <c r="B29" s="27">
        <v>768</v>
      </c>
      <c r="C29" s="27">
        <v>513</v>
      </c>
      <c r="D29" s="27">
        <v>6031</v>
      </c>
      <c r="E29" s="27">
        <v>8215</v>
      </c>
      <c r="F29" s="10">
        <f t="shared" si="0"/>
        <v>36.212900016580988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141010</v>
      </c>
      <c r="C31" s="27">
        <v>230024</v>
      </c>
      <c r="D31" s="27">
        <v>1498803</v>
      </c>
      <c r="E31" s="27">
        <v>2164586</v>
      </c>
      <c r="F31" s="10">
        <f t="shared" si="0"/>
        <v>44.420981276391899</v>
      </c>
      <c r="G31" s="1"/>
      <c r="H31" s="1"/>
      <c r="I31" s="1"/>
    </row>
    <row r="32" spans="1:9" x14ac:dyDescent="0.25">
      <c r="A32" s="11" t="s">
        <v>66</v>
      </c>
      <c r="B32" s="28">
        <v>918437</v>
      </c>
      <c r="C32" s="28">
        <v>1160341</v>
      </c>
      <c r="D32" s="28">
        <v>6195092</v>
      </c>
      <c r="E32" s="28">
        <v>8083545</v>
      </c>
      <c r="F32" s="13">
        <f t="shared" si="0"/>
        <v>30.483050130651804</v>
      </c>
      <c r="G32" s="1"/>
      <c r="H32" s="1"/>
      <c r="I32" s="1"/>
    </row>
    <row r="33" spans="1:9" x14ac:dyDescent="0.25">
      <c r="A33" s="8" t="s">
        <v>67</v>
      </c>
      <c r="B33" s="27">
        <v>11962</v>
      </c>
      <c r="C33" s="27">
        <v>12730</v>
      </c>
      <c r="D33" s="27">
        <v>54226</v>
      </c>
      <c r="E33" s="27">
        <v>81047</v>
      </c>
      <c r="F33" s="10">
        <f t="shared" si="0"/>
        <v>49.46151292737801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3021</v>
      </c>
      <c r="D34" s="28">
        <v>0</v>
      </c>
      <c r="E34" s="28">
        <v>20504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6912764</v>
      </c>
      <c r="C35" s="15">
        <f t="shared" ref="C35:E35" si="1">SUM(C7:C34)</f>
        <v>7828634</v>
      </c>
      <c r="D35" s="15">
        <f t="shared" si="1"/>
        <v>42424681</v>
      </c>
      <c r="E35" s="15">
        <f t="shared" si="1"/>
        <v>49825524</v>
      </c>
      <c r="F35" s="16">
        <f t="shared" si="0"/>
        <v>17.444663873842686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22845627</v>
      </c>
      <c r="G38" s="42">
        <f>LOOKUP(E38,$A$38:$A$65,$C$38:$C$65)</f>
        <v>20056096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8083545</v>
      </c>
      <c r="G39" s="42">
        <f t="shared" ref="G39:G65" si="8">LOOKUP(E39,$A$38:$A$65,$C$38:$C$65)</f>
        <v>6195092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7017900</v>
      </c>
      <c r="G40" s="42">
        <f t="shared" si="8"/>
        <v>5911324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6382</v>
      </c>
      <c r="D41" s="41">
        <f t="shared" si="6"/>
        <v>17</v>
      </c>
      <c r="E41" s="42" t="str">
        <f t="shared" si="2"/>
        <v>LAS PALMAS</v>
      </c>
      <c r="F41" s="42">
        <f t="shared" si="7"/>
        <v>5808736</v>
      </c>
      <c r="G41" s="42">
        <f t="shared" si="8"/>
        <v>5510318</v>
      </c>
    </row>
    <row r="42" spans="1:9" x14ac:dyDescent="0.25">
      <c r="A42" s="42" t="str">
        <f t="shared" si="3"/>
        <v>BAHIA DE ALGECIRAS</v>
      </c>
      <c r="B42" s="41">
        <f t="shared" si="4"/>
        <v>22845627</v>
      </c>
      <c r="C42" s="41">
        <f t="shared" si="5"/>
        <v>20056096</v>
      </c>
      <c r="D42" s="41">
        <f t="shared" si="6"/>
        <v>1</v>
      </c>
      <c r="E42" s="42" t="str">
        <f t="shared" si="2"/>
        <v>TARRAGONA</v>
      </c>
      <c r="F42" s="42">
        <f t="shared" si="7"/>
        <v>2164586</v>
      </c>
      <c r="G42" s="42">
        <f t="shared" si="8"/>
        <v>1498803</v>
      </c>
    </row>
    <row r="43" spans="1:9" x14ac:dyDescent="0.25">
      <c r="A43" s="42" t="str">
        <f t="shared" si="3"/>
        <v>BAHIA DE CADIZ</v>
      </c>
      <c r="B43" s="41">
        <f t="shared" si="4"/>
        <v>1345511</v>
      </c>
      <c r="C43" s="41">
        <f t="shared" si="5"/>
        <v>87000</v>
      </c>
      <c r="D43" s="41">
        <f t="shared" si="6"/>
        <v>6</v>
      </c>
      <c r="E43" s="42" t="str">
        <f t="shared" si="2"/>
        <v>BAHIA DE CADIZ</v>
      </c>
      <c r="F43" s="42">
        <f t="shared" si="7"/>
        <v>1345511</v>
      </c>
      <c r="G43" s="42">
        <f t="shared" si="8"/>
        <v>87000</v>
      </c>
    </row>
    <row r="44" spans="1:9" x14ac:dyDescent="0.25">
      <c r="A44" s="42" t="str">
        <f t="shared" si="3"/>
        <v>BALEARES</v>
      </c>
      <c r="B44" s="41">
        <f t="shared" si="4"/>
        <v>14944</v>
      </c>
      <c r="C44" s="41">
        <f t="shared" si="5"/>
        <v>15502</v>
      </c>
      <c r="D44" s="41">
        <f t="shared" si="6"/>
        <v>14</v>
      </c>
      <c r="E44" s="42" t="str">
        <f t="shared" si="2"/>
        <v>MALAGA</v>
      </c>
      <c r="F44" s="42">
        <f t="shared" si="7"/>
        <v>991203</v>
      </c>
      <c r="G44" s="42">
        <f t="shared" si="8"/>
        <v>1597576</v>
      </c>
    </row>
    <row r="45" spans="1:9" x14ac:dyDescent="0.25">
      <c r="A45" s="42" t="str">
        <f t="shared" si="3"/>
        <v>BARCELONA</v>
      </c>
      <c r="B45" s="41">
        <f t="shared" si="4"/>
        <v>7017900</v>
      </c>
      <c r="C45" s="41">
        <f t="shared" si="5"/>
        <v>5911324</v>
      </c>
      <c r="D45" s="41">
        <f t="shared" si="6"/>
        <v>3</v>
      </c>
      <c r="E45" s="42" t="str">
        <f t="shared" si="2"/>
        <v>BILBAO</v>
      </c>
      <c r="F45" s="42">
        <f t="shared" si="7"/>
        <v>536875</v>
      </c>
      <c r="G45" s="42">
        <f t="shared" si="8"/>
        <v>665103</v>
      </c>
    </row>
    <row r="46" spans="1:9" x14ac:dyDescent="0.25">
      <c r="A46" s="42" t="str">
        <f t="shared" si="3"/>
        <v>BILBAO</v>
      </c>
      <c r="B46" s="41">
        <f t="shared" si="4"/>
        <v>536875</v>
      </c>
      <c r="C46" s="41">
        <f t="shared" si="5"/>
        <v>665103</v>
      </c>
      <c r="D46" s="41">
        <f t="shared" si="6"/>
        <v>8</v>
      </c>
      <c r="E46" s="42" t="str">
        <f t="shared" si="2"/>
        <v>CEUTA</v>
      </c>
      <c r="F46" s="42">
        <f t="shared" si="7"/>
        <v>518454</v>
      </c>
      <c r="G46" s="42">
        <f t="shared" si="8"/>
        <v>515320</v>
      </c>
    </row>
    <row r="47" spans="1:9" x14ac:dyDescent="0.25">
      <c r="A47" s="42" t="str">
        <f t="shared" si="3"/>
        <v>CARTAGENA</v>
      </c>
      <c r="B47" s="41">
        <f t="shared" si="4"/>
        <v>1431</v>
      </c>
      <c r="C47" s="41">
        <f t="shared" si="5"/>
        <v>3461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212145</v>
      </c>
      <c r="G47" s="42">
        <f t="shared" si="8"/>
        <v>198830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1730</v>
      </c>
      <c r="D48" s="41">
        <f t="shared" si="6"/>
        <v>19</v>
      </c>
      <c r="E48" s="42" t="str">
        <f t="shared" si="2"/>
        <v>GIJON</v>
      </c>
      <c r="F48" s="42">
        <f t="shared" si="7"/>
        <v>161345</v>
      </c>
      <c r="G48" s="42">
        <f t="shared" si="8"/>
        <v>101873</v>
      </c>
    </row>
    <row r="49" spans="1:7" x14ac:dyDescent="0.25">
      <c r="A49" s="42" t="str">
        <f t="shared" si="3"/>
        <v>CEUTA</v>
      </c>
      <c r="B49" s="41">
        <f t="shared" si="4"/>
        <v>518454</v>
      </c>
      <c r="C49" s="41">
        <f t="shared" si="5"/>
        <v>515320</v>
      </c>
      <c r="D49" s="41">
        <f t="shared" si="6"/>
        <v>9</v>
      </c>
      <c r="E49" s="42" t="str">
        <f t="shared" si="2"/>
        <v>VIGO</v>
      </c>
      <c r="F49" s="42">
        <f t="shared" si="7"/>
        <v>81047</v>
      </c>
      <c r="G49" s="42">
        <f t="shared" si="8"/>
        <v>54226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20504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161345</v>
      </c>
      <c r="C51" s="41">
        <f t="shared" si="5"/>
        <v>101873</v>
      </c>
      <c r="D51" s="41">
        <f t="shared" si="6"/>
        <v>11</v>
      </c>
      <c r="E51" s="42" t="str">
        <f t="shared" si="2"/>
        <v>BALEARES</v>
      </c>
      <c r="F51" s="42">
        <f t="shared" si="7"/>
        <v>14944</v>
      </c>
      <c r="G51" s="42">
        <f t="shared" si="8"/>
        <v>15502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10274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5808736</v>
      </c>
      <c r="C53" s="41">
        <f t="shared" si="5"/>
        <v>5510318</v>
      </c>
      <c r="D53" s="41">
        <f t="shared" si="6"/>
        <v>4</v>
      </c>
      <c r="E53" s="42" t="str">
        <f t="shared" si="2"/>
        <v>SANTANDER</v>
      </c>
      <c r="F53" s="42">
        <f t="shared" si="7"/>
        <v>8215</v>
      </c>
      <c r="G53" s="42">
        <f t="shared" si="8"/>
        <v>6031</v>
      </c>
    </row>
    <row r="54" spans="1:7" x14ac:dyDescent="0.25">
      <c r="A54" s="42" t="str">
        <f t="shared" si="3"/>
        <v>MALAGA</v>
      </c>
      <c r="B54" s="41">
        <f t="shared" si="4"/>
        <v>991203</v>
      </c>
      <c r="C54" s="41">
        <f t="shared" si="5"/>
        <v>1597576</v>
      </c>
      <c r="D54" s="41">
        <f t="shared" si="6"/>
        <v>7</v>
      </c>
      <c r="E54" s="42" t="str">
        <f t="shared" si="2"/>
        <v>AVILES</v>
      </c>
      <c r="F54" s="42">
        <f t="shared" si="7"/>
        <v>1978</v>
      </c>
      <c r="G54" s="42">
        <f t="shared" si="8"/>
        <v>6382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0</v>
      </c>
      <c r="D55" s="41">
        <f t="shared" si="6"/>
        <v>15</v>
      </c>
      <c r="E55" s="42" t="str">
        <f t="shared" si="2"/>
        <v>CARTAGENA</v>
      </c>
      <c r="F55" s="42">
        <f t="shared" ref="F55:F65" si="9">LOOKUP(E55,$A$38:$A$65,$B$38:$B$65)</f>
        <v>1431</v>
      </c>
      <c r="G55" s="42">
        <f t="shared" si="8"/>
        <v>3461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CASTELLON</v>
      </c>
      <c r="F56" s="42">
        <f t="shared" si="9"/>
        <v>1077</v>
      </c>
      <c r="G56" s="42">
        <f t="shared" si="8"/>
        <v>1730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14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14</v>
      </c>
    </row>
    <row r="59" spans="1:7" x14ac:dyDescent="0.25">
      <c r="A59" s="42" t="str">
        <f t="shared" si="3"/>
        <v>SANTA CRUZ DE TENERIFE</v>
      </c>
      <c r="B59" s="41">
        <f t="shared" si="4"/>
        <v>212145</v>
      </c>
      <c r="C59" s="41">
        <f t="shared" si="5"/>
        <v>198830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8215</v>
      </c>
      <c r="C60" s="41">
        <f t="shared" si="5"/>
        <v>6031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2164586</v>
      </c>
      <c r="C62" s="41">
        <f t="shared" si="5"/>
        <v>1498803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8083545</v>
      </c>
      <c r="C63" s="41">
        <f t="shared" si="5"/>
        <v>6195092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81047</v>
      </c>
      <c r="C64" s="41">
        <f t="shared" si="5"/>
        <v>54226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20504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3433920</v>
      </c>
      <c r="C11" s="29">
        <v>3528335</v>
      </c>
      <c r="D11" s="29">
        <v>20049515</v>
      </c>
      <c r="E11" s="29">
        <v>22686695</v>
      </c>
      <c r="F11" s="10">
        <f t="shared" si="0"/>
        <v>13.15333562931572</v>
      </c>
      <c r="G11" s="1"/>
      <c r="H11" s="1"/>
      <c r="I11" s="1"/>
    </row>
    <row r="12" spans="1:12" x14ac:dyDescent="0.25">
      <c r="A12" s="11" t="s">
        <v>46</v>
      </c>
      <c r="B12" s="30">
        <v>28676</v>
      </c>
      <c r="C12" s="30">
        <v>0</v>
      </c>
      <c r="D12" s="30">
        <v>71058</v>
      </c>
      <c r="E12" s="30">
        <v>5377</v>
      </c>
      <c r="F12" s="13">
        <f t="shared" si="0"/>
        <v>-92.43294210363365</v>
      </c>
      <c r="G12" s="1"/>
      <c r="H12" s="1"/>
      <c r="I12" s="1"/>
    </row>
    <row r="13" spans="1:12" x14ac:dyDescent="0.25">
      <c r="A13" s="8" t="s">
        <v>47</v>
      </c>
      <c r="B13" s="29">
        <v>209</v>
      </c>
      <c r="C13" s="29">
        <v>511</v>
      </c>
      <c r="D13" s="29">
        <v>3226</v>
      </c>
      <c r="E13" s="29">
        <v>2344</v>
      </c>
      <c r="F13" s="10">
        <f t="shared" si="0"/>
        <v>-27.340359578425293</v>
      </c>
      <c r="G13" s="1"/>
      <c r="H13" s="1"/>
      <c r="I13" s="1"/>
    </row>
    <row r="14" spans="1:12" x14ac:dyDescent="0.25">
      <c r="A14" s="11" t="s">
        <v>48</v>
      </c>
      <c r="B14" s="30">
        <v>897175</v>
      </c>
      <c r="C14" s="30">
        <v>976920</v>
      </c>
      <c r="D14" s="30">
        <v>5740402</v>
      </c>
      <c r="E14" s="30">
        <v>6744388</v>
      </c>
      <c r="F14" s="13">
        <f t="shared" si="0"/>
        <v>17.489820399337887</v>
      </c>
      <c r="G14" s="1"/>
      <c r="H14" s="1"/>
      <c r="I14" s="1"/>
    </row>
    <row r="15" spans="1:12" x14ac:dyDescent="0.25">
      <c r="A15" s="8" t="s">
        <v>49</v>
      </c>
      <c r="B15" s="29">
        <v>11693</v>
      </c>
      <c r="C15" s="29">
        <v>4050</v>
      </c>
      <c r="D15" s="29">
        <v>86192</v>
      </c>
      <c r="E15" s="29">
        <v>43639</v>
      </c>
      <c r="F15" s="10">
        <f t="shared" si="0"/>
        <v>-49.370011137924635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62</v>
      </c>
      <c r="C17" s="29">
        <v>0</v>
      </c>
      <c r="D17" s="29">
        <v>1730</v>
      </c>
      <c r="E17" s="29">
        <v>1077</v>
      </c>
      <c r="F17" s="10">
        <f t="shared" si="0"/>
        <v>-37.74566473988439</v>
      </c>
      <c r="G17" s="1"/>
      <c r="H17" s="1"/>
      <c r="I17" s="1"/>
    </row>
    <row r="18" spans="1:9" x14ac:dyDescent="0.25">
      <c r="A18" s="11" t="s">
        <v>52</v>
      </c>
      <c r="B18" s="30">
        <v>50</v>
      </c>
      <c r="C18" s="30">
        <v>360</v>
      </c>
      <c r="D18" s="30">
        <v>50</v>
      </c>
      <c r="E18" s="30">
        <v>766</v>
      </c>
      <c r="F18" s="17">
        <f t="shared" si="0"/>
        <v>1432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885391</v>
      </c>
      <c r="C22" s="30">
        <v>1015359</v>
      </c>
      <c r="D22" s="30">
        <v>5318813</v>
      </c>
      <c r="E22" s="30">
        <v>5714425</v>
      </c>
      <c r="F22" s="13">
        <f t="shared" si="0"/>
        <v>7.4379753527713746</v>
      </c>
      <c r="G22" s="1"/>
      <c r="H22" s="1"/>
      <c r="I22" s="1"/>
    </row>
    <row r="23" spans="1:9" x14ac:dyDescent="0.25">
      <c r="A23" s="8" t="s">
        <v>57</v>
      </c>
      <c r="B23" s="29">
        <v>353944</v>
      </c>
      <c r="C23" s="29">
        <v>296219</v>
      </c>
      <c r="D23" s="29">
        <v>1596323</v>
      </c>
      <c r="E23" s="29">
        <v>991203</v>
      </c>
      <c r="F23" s="10">
        <f t="shared" si="0"/>
        <v>-37.907115289324281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10274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5</v>
      </c>
      <c r="C26" s="30">
        <v>0</v>
      </c>
      <c r="D26" s="30">
        <v>5</v>
      </c>
      <c r="E26" s="30">
        <v>5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25707</v>
      </c>
      <c r="C28" s="30">
        <v>16373</v>
      </c>
      <c r="D28" s="30">
        <v>181359</v>
      </c>
      <c r="E28" s="30">
        <v>188744</v>
      </c>
      <c r="F28" s="13">
        <f t="shared" si="0"/>
        <v>4.0720339216691741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873</v>
      </c>
      <c r="C31" s="29">
        <v>69</v>
      </c>
      <c r="D31" s="29">
        <v>11997</v>
      </c>
      <c r="E31" s="29">
        <v>962</v>
      </c>
      <c r="F31" s="10">
        <f t="shared" si="0"/>
        <v>-91.981328665499703</v>
      </c>
      <c r="G31" s="1"/>
      <c r="H31" s="1"/>
      <c r="I31" s="1"/>
    </row>
    <row r="32" spans="1:9" x14ac:dyDescent="0.25">
      <c r="A32" s="11" t="s">
        <v>66</v>
      </c>
      <c r="B32" s="30">
        <v>916059</v>
      </c>
      <c r="C32" s="30">
        <v>1159609</v>
      </c>
      <c r="D32" s="30">
        <v>6108079</v>
      </c>
      <c r="E32" s="30">
        <v>8057842</v>
      </c>
      <c r="F32" s="13">
        <f t="shared" si="0"/>
        <v>31.921050791910176</v>
      </c>
      <c r="G32" s="1"/>
      <c r="H32" s="1"/>
      <c r="I32" s="1"/>
    </row>
    <row r="33" spans="1:9" x14ac:dyDescent="0.25">
      <c r="A33" s="8" t="s">
        <v>67</v>
      </c>
      <c r="B33" s="29">
        <v>4169</v>
      </c>
      <c r="C33" s="29">
        <v>2996</v>
      </c>
      <c r="D33" s="29">
        <v>22505</v>
      </c>
      <c r="E33" s="29">
        <v>18809</v>
      </c>
      <c r="F33" s="10">
        <f t="shared" si="0"/>
        <v>-16.423017107309491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6557933</v>
      </c>
      <c r="C35" s="15">
        <f t="shared" ref="C35:E35" si="1">SUM(C7:C34)</f>
        <v>7000801</v>
      </c>
      <c r="D35" s="15">
        <f t="shared" si="1"/>
        <v>39191260</v>
      </c>
      <c r="E35" s="15">
        <f t="shared" si="1"/>
        <v>44466670</v>
      </c>
      <c r="F35" s="16">
        <f t="shared" si="0"/>
        <v>13.460679753598129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22686695</v>
      </c>
      <c r="G38" s="42">
        <f>LOOKUP(E38,$A$38:$A$65,$C$38:$C$65)</f>
        <v>20049515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8057842</v>
      </c>
      <c r="G39" s="42">
        <f t="shared" ref="G39:G65" si="8">LOOKUP(E39,$A$38:$A$65,$C$38:$C$65)</f>
        <v>6108079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6744388</v>
      </c>
      <c r="G40" s="42">
        <f t="shared" si="8"/>
        <v>5740402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5714425</v>
      </c>
      <c r="G41" s="42">
        <f t="shared" si="8"/>
        <v>5318813</v>
      </c>
    </row>
    <row r="42" spans="1:9" x14ac:dyDescent="0.25">
      <c r="A42" s="42" t="str">
        <f t="shared" si="3"/>
        <v>BAHIA DE ALGECIRAS</v>
      </c>
      <c r="B42" s="41">
        <f t="shared" si="4"/>
        <v>22686695</v>
      </c>
      <c r="C42" s="41">
        <f t="shared" si="5"/>
        <v>20049515</v>
      </c>
      <c r="D42" s="41">
        <f t="shared" si="6"/>
        <v>1</v>
      </c>
      <c r="E42" s="42" t="str">
        <f t="shared" si="2"/>
        <v>MALAGA</v>
      </c>
      <c r="F42" s="42">
        <f t="shared" si="7"/>
        <v>991203</v>
      </c>
      <c r="G42" s="42">
        <f t="shared" si="8"/>
        <v>1596323</v>
      </c>
    </row>
    <row r="43" spans="1:9" x14ac:dyDescent="0.25">
      <c r="A43" s="42" t="str">
        <f t="shared" si="3"/>
        <v>BAHIA DE CADIZ</v>
      </c>
      <c r="B43" s="41">
        <f t="shared" si="4"/>
        <v>5377</v>
      </c>
      <c r="C43" s="41">
        <f t="shared" si="5"/>
        <v>71058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188744</v>
      </c>
      <c r="G43" s="42">
        <f t="shared" si="8"/>
        <v>181359</v>
      </c>
    </row>
    <row r="44" spans="1:9" x14ac:dyDescent="0.25">
      <c r="A44" s="42" t="str">
        <f t="shared" si="3"/>
        <v>BALEARES</v>
      </c>
      <c r="B44" s="41">
        <f t="shared" si="4"/>
        <v>2344</v>
      </c>
      <c r="C44" s="41">
        <f t="shared" si="5"/>
        <v>3226</v>
      </c>
      <c r="D44" s="41">
        <f t="shared" si="6"/>
        <v>11</v>
      </c>
      <c r="E44" s="42" t="str">
        <f t="shared" si="2"/>
        <v>BILBAO</v>
      </c>
      <c r="F44" s="42">
        <f t="shared" si="7"/>
        <v>43639</v>
      </c>
      <c r="G44" s="42">
        <f t="shared" si="8"/>
        <v>86192</v>
      </c>
    </row>
    <row r="45" spans="1:9" x14ac:dyDescent="0.25">
      <c r="A45" s="42" t="str">
        <f t="shared" si="3"/>
        <v>BARCELONA</v>
      </c>
      <c r="B45" s="41">
        <f t="shared" si="4"/>
        <v>6744388</v>
      </c>
      <c r="C45" s="41">
        <f t="shared" si="5"/>
        <v>5740402</v>
      </c>
      <c r="D45" s="41">
        <f t="shared" si="6"/>
        <v>3</v>
      </c>
      <c r="E45" s="42" t="str">
        <f t="shared" si="2"/>
        <v>VIGO</v>
      </c>
      <c r="F45" s="42">
        <f t="shared" si="7"/>
        <v>18809</v>
      </c>
      <c r="G45" s="42">
        <f t="shared" si="8"/>
        <v>22505</v>
      </c>
    </row>
    <row r="46" spans="1:9" x14ac:dyDescent="0.25">
      <c r="A46" s="42" t="str">
        <f t="shared" si="3"/>
        <v>BILBAO</v>
      </c>
      <c r="B46" s="41">
        <f t="shared" si="4"/>
        <v>43639</v>
      </c>
      <c r="C46" s="41">
        <f t="shared" si="5"/>
        <v>86192</v>
      </c>
      <c r="D46" s="41">
        <f t="shared" si="6"/>
        <v>7</v>
      </c>
      <c r="E46" s="42" t="str">
        <f t="shared" si="2"/>
        <v>MARIN Y RIA DE PONTEVEDRA</v>
      </c>
      <c r="F46" s="42">
        <f t="shared" si="7"/>
        <v>10274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5377</v>
      </c>
      <c r="G47" s="42">
        <f t="shared" si="8"/>
        <v>71058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1730</v>
      </c>
      <c r="D48" s="41">
        <f t="shared" si="6"/>
        <v>12</v>
      </c>
      <c r="E48" s="42" t="str">
        <f t="shared" si="2"/>
        <v>BALEARES</v>
      </c>
      <c r="F48" s="42">
        <f t="shared" si="7"/>
        <v>2344</v>
      </c>
      <c r="G48" s="42">
        <f t="shared" si="8"/>
        <v>3226</v>
      </c>
    </row>
    <row r="49" spans="1:7" x14ac:dyDescent="0.25">
      <c r="A49" s="42" t="str">
        <f t="shared" si="3"/>
        <v>CEUTA</v>
      </c>
      <c r="B49" s="41">
        <f t="shared" si="4"/>
        <v>766</v>
      </c>
      <c r="C49" s="41">
        <f t="shared" si="5"/>
        <v>50</v>
      </c>
      <c r="D49" s="41">
        <f t="shared" si="6"/>
        <v>14</v>
      </c>
      <c r="E49" s="42" t="str">
        <f t="shared" si="2"/>
        <v>CASTELLON</v>
      </c>
      <c r="F49" s="42">
        <f t="shared" si="7"/>
        <v>1077</v>
      </c>
      <c r="G49" s="42">
        <f t="shared" si="8"/>
        <v>1730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962</v>
      </c>
      <c r="G50" s="42">
        <f t="shared" si="8"/>
        <v>11997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766</v>
      </c>
      <c r="G51" s="42">
        <f t="shared" si="8"/>
        <v>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5714425</v>
      </c>
      <c r="C53" s="41">
        <f t="shared" si="5"/>
        <v>5318813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991203</v>
      </c>
      <c r="C54" s="41">
        <f t="shared" si="5"/>
        <v>1596323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0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5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188744</v>
      </c>
      <c r="C59" s="41">
        <f t="shared" si="5"/>
        <v>181359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962</v>
      </c>
      <c r="C62" s="41">
        <f t="shared" si="5"/>
        <v>11997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8057842</v>
      </c>
      <c r="C63" s="41">
        <f t="shared" si="5"/>
        <v>6108079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18809</v>
      </c>
      <c r="C64" s="41">
        <f t="shared" si="5"/>
        <v>22505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4</v>
      </c>
      <c r="C7" s="31">
        <v>13198</v>
      </c>
      <c r="D7" s="31">
        <v>4</v>
      </c>
      <c r="E7" s="31">
        <v>60832</v>
      </c>
      <c r="F7" s="10">
        <f>((E7*100)/D7)-100</f>
        <v>1520700</v>
      </c>
      <c r="G7" s="1"/>
      <c r="H7" s="1"/>
      <c r="I7" s="1"/>
    </row>
    <row r="8" spans="1:12" x14ac:dyDescent="0.25">
      <c r="A8" s="11" t="s">
        <v>42</v>
      </c>
      <c r="B8" s="32">
        <v>104556</v>
      </c>
      <c r="C8" s="32">
        <v>106579</v>
      </c>
      <c r="D8" s="32">
        <v>662688</v>
      </c>
      <c r="E8" s="32">
        <v>764561</v>
      </c>
      <c r="F8" s="13">
        <f t="shared" ref="F8:F35" si="0">((E8*100)/D8)-100</f>
        <v>15.372694239219669</v>
      </c>
      <c r="G8" s="1"/>
      <c r="H8" s="1"/>
      <c r="I8" s="1"/>
    </row>
    <row r="9" spans="1:12" x14ac:dyDescent="0.25">
      <c r="A9" s="8" t="s">
        <v>43</v>
      </c>
      <c r="B9" s="31">
        <v>32</v>
      </c>
      <c r="C9" s="31">
        <v>10</v>
      </c>
      <c r="D9" s="31">
        <v>286</v>
      </c>
      <c r="E9" s="31">
        <v>123</v>
      </c>
      <c r="F9" s="10">
        <f t="shared" si="0"/>
        <v>-56.993006993006993</v>
      </c>
      <c r="G9" s="1"/>
      <c r="H9" s="1"/>
      <c r="I9" s="1"/>
    </row>
    <row r="10" spans="1:12" x14ac:dyDescent="0.25">
      <c r="A10" s="11" t="s">
        <v>44</v>
      </c>
      <c r="B10" s="32">
        <v>7505</v>
      </c>
      <c r="C10" s="32">
        <v>5954</v>
      </c>
      <c r="D10" s="32">
        <v>46198</v>
      </c>
      <c r="E10" s="32">
        <v>39339</v>
      </c>
      <c r="F10" s="17">
        <f t="shared" si="0"/>
        <v>-14.846963071994452</v>
      </c>
      <c r="G10" s="1"/>
      <c r="H10" s="1"/>
      <c r="I10" s="1"/>
    </row>
    <row r="11" spans="1:12" x14ac:dyDescent="0.25">
      <c r="A11" s="8" t="s">
        <v>45</v>
      </c>
      <c r="B11" s="31">
        <v>3620297</v>
      </c>
      <c r="C11" s="31">
        <v>3690401</v>
      </c>
      <c r="D11" s="31">
        <v>21621213</v>
      </c>
      <c r="E11" s="31">
        <v>23913406</v>
      </c>
      <c r="F11" s="10">
        <f t="shared" si="0"/>
        <v>10.601592981855362</v>
      </c>
      <c r="G11" s="1"/>
      <c r="H11" s="1"/>
      <c r="I11" s="1"/>
    </row>
    <row r="12" spans="1:12" x14ac:dyDescent="0.25">
      <c r="A12" s="11" t="s">
        <v>46</v>
      </c>
      <c r="B12" s="32">
        <v>132297</v>
      </c>
      <c r="C12" s="32">
        <v>105714</v>
      </c>
      <c r="D12" s="32">
        <v>751149</v>
      </c>
      <c r="E12" s="32">
        <v>718545</v>
      </c>
      <c r="F12" s="13">
        <f t="shared" si="0"/>
        <v>-4.3405502769756765</v>
      </c>
      <c r="G12" s="1"/>
      <c r="H12" s="1"/>
      <c r="I12" s="1"/>
    </row>
    <row r="13" spans="1:12" x14ac:dyDescent="0.25">
      <c r="A13" s="8" t="s">
        <v>47</v>
      </c>
      <c r="B13" s="31">
        <v>138774</v>
      </c>
      <c r="C13" s="31">
        <v>107535</v>
      </c>
      <c r="D13" s="31">
        <v>863885</v>
      </c>
      <c r="E13" s="31">
        <v>642767</v>
      </c>
      <c r="F13" s="10">
        <f t="shared" si="0"/>
        <v>-25.595767955225526</v>
      </c>
      <c r="G13" s="1"/>
      <c r="H13" s="1"/>
      <c r="I13" s="1"/>
    </row>
    <row r="14" spans="1:12" x14ac:dyDescent="0.25">
      <c r="A14" s="11" t="s">
        <v>48</v>
      </c>
      <c r="B14" s="32">
        <v>1982510</v>
      </c>
      <c r="C14" s="32">
        <v>2214717</v>
      </c>
      <c r="D14" s="32">
        <v>12977382</v>
      </c>
      <c r="E14" s="32">
        <v>14836000</v>
      </c>
      <c r="F14" s="13">
        <f t="shared" si="0"/>
        <v>14.321979579548483</v>
      </c>
      <c r="G14" s="1"/>
      <c r="H14" s="1"/>
      <c r="I14" s="1"/>
    </row>
    <row r="15" spans="1:12" x14ac:dyDescent="0.25">
      <c r="A15" s="8" t="s">
        <v>49</v>
      </c>
      <c r="B15" s="31">
        <v>468466</v>
      </c>
      <c r="C15" s="31">
        <v>503396</v>
      </c>
      <c r="D15" s="31">
        <v>3161151</v>
      </c>
      <c r="E15" s="31">
        <v>3303190</v>
      </c>
      <c r="F15" s="10">
        <f t="shared" si="0"/>
        <v>4.4932684329220649</v>
      </c>
      <c r="G15" s="1"/>
      <c r="H15" s="1"/>
      <c r="I15" s="1"/>
    </row>
    <row r="16" spans="1:12" x14ac:dyDescent="0.25">
      <c r="A16" s="11" t="s">
        <v>50</v>
      </c>
      <c r="B16" s="32">
        <v>52720</v>
      </c>
      <c r="C16" s="32">
        <v>55474</v>
      </c>
      <c r="D16" s="32">
        <v>280379</v>
      </c>
      <c r="E16" s="32">
        <v>276576</v>
      </c>
      <c r="F16" s="13">
        <f t="shared" si="0"/>
        <v>-1.3563783307594406</v>
      </c>
      <c r="G16" s="1"/>
      <c r="H16" s="1"/>
      <c r="I16" s="1"/>
    </row>
    <row r="17" spans="1:9" x14ac:dyDescent="0.25">
      <c r="A17" s="8" t="s">
        <v>51</v>
      </c>
      <c r="B17" s="31">
        <v>86420</v>
      </c>
      <c r="C17" s="31">
        <v>124510</v>
      </c>
      <c r="D17" s="31">
        <v>454991</v>
      </c>
      <c r="E17" s="31">
        <v>764675</v>
      </c>
      <c r="F17" s="10">
        <f t="shared" si="0"/>
        <v>68.063763898626576</v>
      </c>
      <c r="G17" s="1"/>
      <c r="H17" s="1"/>
      <c r="I17" s="1"/>
    </row>
    <row r="18" spans="1:9" x14ac:dyDescent="0.25">
      <c r="A18" s="11" t="s">
        <v>52</v>
      </c>
      <c r="B18" s="32">
        <v>3056</v>
      </c>
      <c r="C18" s="32">
        <v>5827</v>
      </c>
      <c r="D18" s="32">
        <v>31560</v>
      </c>
      <c r="E18" s="32">
        <v>38959</v>
      </c>
      <c r="F18" s="13">
        <f t="shared" si="0"/>
        <v>23.444233206590624</v>
      </c>
      <c r="G18" s="1"/>
      <c r="H18" s="1"/>
      <c r="I18" s="1"/>
    </row>
    <row r="19" spans="1:9" x14ac:dyDescent="0.25">
      <c r="A19" s="8" t="s">
        <v>53</v>
      </c>
      <c r="B19" s="31">
        <v>219</v>
      </c>
      <c r="C19" s="31">
        <v>6577</v>
      </c>
      <c r="D19" s="31">
        <v>513</v>
      </c>
      <c r="E19" s="31">
        <v>36385</v>
      </c>
      <c r="F19" s="10">
        <f t="shared" si="0"/>
        <v>6992.5925925925922</v>
      </c>
      <c r="G19" s="1"/>
      <c r="H19" s="1"/>
      <c r="I19" s="1"/>
    </row>
    <row r="20" spans="1:9" x14ac:dyDescent="0.25">
      <c r="A20" s="11" t="s">
        <v>54</v>
      </c>
      <c r="B20" s="32">
        <v>9099</v>
      </c>
      <c r="C20" s="32">
        <v>9354</v>
      </c>
      <c r="D20" s="32">
        <v>34928</v>
      </c>
      <c r="E20" s="32">
        <v>79215</v>
      </c>
      <c r="F20" s="13">
        <f t="shared" si="0"/>
        <v>126.79512139257901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1216813</v>
      </c>
      <c r="C22" s="32">
        <v>1391461</v>
      </c>
      <c r="D22" s="32">
        <v>7565368</v>
      </c>
      <c r="E22" s="32">
        <v>8061893</v>
      </c>
      <c r="F22" s="13">
        <f t="shared" si="0"/>
        <v>6.5631308351424593</v>
      </c>
      <c r="G22" s="1"/>
      <c r="H22" s="1"/>
      <c r="I22" s="1"/>
    </row>
    <row r="23" spans="1:9" x14ac:dyDescent="0.25">
      <c r="A23" s="8" t="s">
        <v>57</v>
      </c>
      <c r="B23" s="31">
        <v>359327</v>
      </c>
      <c r="C23" s="31">
        <v>497501</v>
      </c>
      <c r="D23" s="31">
        <v>1645835</v>
      </c>
      <c r="E23" s="31">
        <v>2425948</v>
      </c>
      <c r="F23" s="10">
        <f t="shared" si="0"/>
        <v>47.399222886862901</v>
      </c>
      <c r="G23" s="1"/>
      <c r="H23" s="1"/>
      <c r="I23" s="1"/>
    </row>
    <row r="24" spans="1:9" x14ac:dyDescent="0.25">
      <c r="A24" s="11" t="s">
        <v>58</v>
      </c>
      <c r="B24" s="32">
        <v>31622</v>
      </c>
      <c r="C24" s="32">
        <v>38020</v>
      </c>
      <c r="D24" s="32">
        <v>191277</v>
      </c>
      <c r="E24" s="32">
        <v>245685</v>
      </c>
      <c r="F24" s="13">
        <f t="shared" si="0"/>
        <v>28.444611741087527</v>
      </c>
      <c r="G24" s="1"/>
      <c r="H24" s="1"/>
      <c r="I24" s="1"/>
    </row>
    <row r="25" spans="1:9" x14ac:dyDescent="0.25">
      <c r="A25" s="8" t="s">
        <v>59</v>
      </c>
      <c r="B25" s="31">
        <v>8892</v>
      </c>
      <c r="C25" s="31">
        <v>14591</v>
      </c>
      <c r="D25" s="31">
        <v>81421</v>
      </c>
      <c r="E25" s="31">
        <v>87159</v>
      </c>
      <c r="F25" s="10">
        <f t="shared" si="0"/>
        <v>7.0473219439702319</v>
      </c>
      <c r="G25" s="1"/>
      <c r="H25" s="1"/>
      <c r="I25" s="1"/>
    </row>
    <row r="26" spans="1:9" x14ac:dyDescent="0.25">
      <c r="A26" s="11" t="s">
        <v>60</v>
      </c>
      <c r="B26" s="32">
        <v>28</v>
      </c>
      <c r="C26" s="32">
        <v>0</v>
      </c>
      <c r="D26" s="32">
        <v>28</v>
      </c>
      <c r="E26" s="32">
        <v>5</v>
      </c>
      <c r="F26" s="13">
        <f t="shared" si="0"/>
        <v>-82.142857142857139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304028</v>
      </c>
      <c r="C28" s="32">
        <v>300628</v>
      </c>
      <c r="D28" s="32">
        <v>2093283</v>
      </c>
      <c r="E28" s="32">
        <v>2234368</v>
      </c>
      <c r="F28" s="13">
        <f t="shared" si="0"/>
        <v>6.7398913572603476</v>
      </c>
      <c r="G28" s="1"/>
      <c r="H28" s="1"/>
      <c r="I28" s="1"/>
    </row>
    <row r="29" spans="1:9" x14ac:dyDescent="0.25">
      <c r="A29" s="8" t="s">
        <v>63</v>
      </c>
      <c r="B29" s="31">
        <v>42</v>
      </c>
      <c r="C29" s="31">
        <v>15</v>
      </c>
      <c r="D29" s="31">
        <v>1014</v>
      </c>
      <c r="E29" s="31">
        <v>1661</v>
      </c>
      <c r="F29" s="10">
        <f t="shared" si="0"/>
        <v>63.806706114398423</v>
      </c>
      <c r="G29" s="1"/>
      <c r="H29" s="1"/>
      <c r="I29" s="1"/>
    </row>
    <row r="30" spans="1:9" x14ac:dyDescent="0.25">
      <c r="A30" s="11" t="s">
        <v>64</v>
      </c>
      <c r="B30" s="32">
        <v>79131</v>
      </c>
      <c r="C30" s="32">
        <v>86367</v>
      </c>
      <c r="D30" s="32">
        <v>486158</v>
      </c>
      <c r="E30" s="32">
        <v>604046</v>
      </c>
      <c r="F30" s="13">
        <f t="shared" si="0"/>
        <v>24.248906734024743</v>
      </c>
      <c r="G30" s="1"/>
      <c r="H30" s="1"/>
      <c r="I30" s="1"/>
    </row>
    <row r="31" spans="1:9" x14ac:dyDescent="0.25">
      <c r="A31" s="8" t="s">
        <v>65</v>
      </c>
      <c r="B31" s="31">
        <v>2456</v>
      </c>
      <c r="C31" s="31">
        <v>31244</v>
      </c>
      <c r="D31" s="31">
        <v>33497</v>
      </c>
      <c r="E31" s="31">
        <v>200017</v>
      </c>
      <c r="F31" s="10">
        <f t="shared" si="0"/>
        <v>497.11914499805948</v>
      </c>
      <c r="G31" s="1"/>
      <c r="H31" s="1"/>
      <c r="I31" s="1"/>
    </row>
    <row r="32" spans="1:9" x14ac:dyDescent="0.25">
      <c r="A32" s="11" t="s">
        <v>66</v>
      </c>
      <c r="B32" s="32">
        <v>2459701</v>
      </c>
      <c r="C32" s="32">
        <v>2764450</v>
      </c>
      <c r="D32" s="32">
        <v>16282452</v>
      </c>
      <c r="E32" s="32">
        <v>18802144</v>
      </c>
      <c r="F32" s="13">
        <f t="shared" si="0"/>
        <v>15.474892847833971</v>
      </c>
      <c r="G32" s="1"/>
      <c r="H32" s="1"/>
      <c r="I32" s="1"/>
    </row>
    <row r="33" spans="1:9" x14ac:dyDescent="0.25">
      <c r="A33" s="8" t="s">
        <v>67</v>
      </c>
      <c r="B33" s="31">
        <v>211335</v>
      </c>
      <c r="C33" s="31">
        <v>190701</v>
      </c>
      <c r="D33" s="31">
        <v>1373282</v>
      </c>
      <c r="E33" s="31">
        <v>1435581</v>
      </c>
      <c r="F33" s="10">
        <f t="shared" si="0"/>
        <v>4.5365045198291369</v>
      </c>
      <c r="G33" s="1"/>
      <c r="H33" s="1"/>
      <c r="I33" s="1"/>
    </row>
    <row r="34" spans="1:9" x14ac:dyDescent="0.25">
      <c r="A34" s="11" t="s">
        <v>68</v>
      </c>
      <c r="B34" s="32">
        <v>192</v>
      </c>
      <c r="C34" s="32">
        <v>0</v>
      </c>
      <c r="D34" s="32">
        <v>253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11279522</v>
      </c>
      <c r="C35" s="15">
        <f t="shared" ref="C35:E35" si="1">SUM(C7:C34)</f>
        <v>12264224</v>
      </c>
      <c r="D35" s="15">
        <f t="shared" si="1"/>
        <v>70640367</v>
      </c>
      <c r="E35" s="15">
        <f t="shared" si="1"/>
        <v>79573080</v>
      </c>
      <c r="F35" s="16">
        <f t="shared" si="0"/>
        <v>12.645337757092904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60832</v>
      </c>
      <c r="C38" s="41">
        <f>D7</f>
        <v>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23913406</v>
      </c>
      <c r="G38" s="42">
        <f>LOOKUP(E38,$A$38:$A$65,$C$38:$C$65)</f>
        <v>21621213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764561</v>
      </c>
      <c r="C39" s="41">
        <f t="shared" ref="C39:C65" si="5">D8</f>
        <v>662688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18802144</v>
      </c>
      <c r="G39" s="42">
        <f t="shared" ref="G39:G65" si="8">LOOKUP(E39,$A$38:$A$65,$C$38:$C$65)</f>
        <v>16282452</v>
      </c>
    </row>
    <row r="40" spans="1:9" x14ac:dyDescent="0.25">
      <c r="A40" s="42" t="str">
        <f t="shared" si="3"/>
        <v>ALMERIA</v>
      </c>
      <c r="B40" s="41">
        <f t="shared" si="4"/>
        <v>123</v>
      </c>
      <c r="C40" s="41">
        <f t="shared" si="5"/>
        <v>286</v>
      </c>
      <c r="D40" s="41">
        <f t="shared" si="6"/>
        <v>24</v>
      </c>
      <c r="E40" s="42" t="str">
        <f t="shared" si="2"/>
        <v>BARCELONA</v>
      </c>
      <c r="F40" s="42">
        <f t="shared" si="7"/>
        <v>14836000</v>
      </c>
      <c r="G40" s="42">
        <f t="shared" si="8"/>
        <v>12977382</v>
      </c>
    </row>
    <row r="41" spans="1:9" x14ac:dyDescent="0.25">
      <c r="A41" s="42" t="str">
        <f t="shared" si="3"/>
        <v>AVILES</v>
      </c>
      <c r="B41" s="41">
        <f t="shared" si="4"/>
        <v>39339</v>
      </c>
      <c r="C41" s="41">
        <f t="shared" si="5"/>
        <v>46198</v>
      </c>
      <c r="D41" s="41">
        <f t="shared" si="6"/>
        <v>20</v>
      </c>
      <c r="E41" s="42" t="str">
        <f t="shared" si="2"/>
        <v>LAS PALMAS</v>
      </c>
      <c r="F41" s="42">
        <f t="shared" si="7"/>
        <v>8061893</v>
      </c>
      <c r="G41" s="42">
        <f t="shared" si="8"/>
        <v>7565368</v>
      </c>
    </row>
    <row r="42" spans="1:9" x14ac:dyDescent="0.25">
      <c r="A42" s="42" t="str">
        <f t="shared" si="3"/>
        <v>BAHIA DE ALGECIRAS</v>
      </c>
      <c r="B42" s="41">
        <f t="shared" si="4"/>
        <v>23913406</v>
      </c>
      <c r="C42" s="41">
        <f t="shared" si="5"/>
        <v>21621213</v>
      </c>
      <c r="D42" s="41">
        <f t="shared" si="6"/>
        <v>1</v>
      </c>
      <c r="E42" s="42" t="str">
        <f t="shared" si="2"/>
        <v>BILBAO</v>
      </c>
      <c r="F42" s="42">
        <f t="shared" si="7"/>
        <v>3303190</v>
      </c>
      <c r="G42" s="42">
        <f t="shared" si="8"/>
        <v>3161151</v>
      </c>
    </row>
    <row r="43" spans="1:9" x14ac:dyDescent="0.25">
      <c r="A43" s="42" t="str">
        <f t="shared" si="3"/>
        <v>BAHIA DE CADIZ</v>
      </c>
      <c r="B43" s="41">
        <f t="shared" si="4"/>
        <v>718545</v>
      </c>
      <c r="C43" s="41">
        <f t="shared" si="5"/>
        <v>751149</v>
      </c>
      <c r="D43" s="41">
        <f t="shared" si="6"/>
        <v>11</v>
      </c>
      <c r="E43" s="42" t="str">
        <f t="shared" si="2"/>
        <v>MALAGA</v>
      </c>
      <c r="F43" s="42">
        <f t="shared" si="7"/>
        <v>2425948</v>
      </c>
      <c r="G43" s="42">
        <f t="shared" si="8"/>
        <v>1645835</v>
      </c>
    </row>
    <row r="44" spans="1:9" x14ac:dyDescent="0.25">
      <c r="A44" s="42" t="str">
        <f t="shared" si="3"/>
        <v>BALEARES</v>
      </c>
      <c r="B44" s="41">
        <f t="shared" si="4"/>
        <v>642767</v>
      </c>
      <c r="C44" s="41">
        <f t="shared" si="5"/>
        <v>863885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2234368</v>
      </c>
      <c r="G44" s="42">
        <f t="shared" si="8"/>
        <v>2093283</v>
      </c>
    </row>
    <row r="45" spans="1:9" x14ac:dyDescent="0.25">
      <c r="A45" s="42" t="str">
        <f t="shared" si="3"/>
        <v>BARCELONA</v>
      </c>
      <c r="B45" s="41">
        <f t="shared" si="4"/>
        <v>14836000</v>
      </c>
      <c r="C45" s="41">
        <f t="shared" si="5"/>
        <v>12977382</v>
      </c>
      <c r="D45" s="41">
        <f t="shared" si="6"/>
        <v>3</v>
      </c>
      <c r="E45" s="42" t="str">
        <f t="shared" si="2"/>
        <v>VIGO</v>
      </c>
      <c r="F45" s="42">
        <f t="shared" si="7"/>
        <v>1435581</v>
      </c>
      <c r="G45" s="42">
        <f t="shared" si="8"/>
        <v>1373282</v>
      </c>
    </row>
    <row r="46" spans="1:9" x14ac:dyDescent="0.25">
      <c r="A46" s="42" t="str">
        <f t="shared" si="3"/>
        <v>BILBAO</v>
      </c>
      <c r="B46" s="41">
        <f t="shared" si="4"/>
        <v>3303190</v>
      </c>
      <c r="C46" s="41">
        <f t="shared" si="5"/>
        <v>3161151</v>
      </c>
      <c r="D46" s="41">
        <f t="shared" si="6"/>
        <v>5</v>
      </c>
      <c r="E46" s="42" t="str">
        <f t="shared" si="2"/>
        <v>CASTELLON</v>
      </c>
      <c r="F46" s="42">
        <f t="shared" si="7"/>
        <v>764675</v>
      </c>
      <c r="G46" s="42">
        <f t="shared" si="8"/>
        <v>454991</v>
      </c>
    </row>
    <row r="47" spans="1:9" x14ac:dyDescent="0.25">
      <c r="A47" s="42" t="str">
        <f t="shared" si="3"/>
        <v>CARTAGENA</v>
      </c>
      <c r="B47" s="41">
        <f t="shared" si="4"/>
        <v>276576</v>
      </c>
      <c r="C47" s="41">
        <f t="shared" si="5"/>
        <v>280379</v>
      </c>
      <c r="D47" s="41">
        <f t="shared" si="6"/>
        <v>14</v>
      </c>
      <c r="E47" s="42" t="str">
        <f t="shared" si="2"/>
        <v>ALICANTE</v>
      </c>
      <c r="F47" s="42">
        <f t="shared" si="7"/>
        <v>764561</v>
      </c>
      <c r="G47" s="42">
        <f t="shared" si="8"/>
        <v>662688</v>
      </c>
    </row>
    <row r="48" spans="1:9" x14ac:dyDescent="0.25">
      <c r="A48" s="42" t="str">
        <f t="shared" si="3"/>
        <v>CASTELLON</v>
      </c>
      <c r="B48" s="41">
        <f t="shared" si="4"/>
        <v>764675</v>
      </c>
      <c r="C48" s="41">
        <f t="shared" si="5"/>
        <v>454991</v>
      </c>
      <c r="D48" s="41">
        <f t="shared" si="6"/>
        <v>9</v>
      </c>
      <c r="E48" s="42" t="str">
        <f t="shared" si="2"/>
        <v>BAHIA DE CADIZ</v>
      </c>
      <c r="F48" s="42">
        <f t="shared" si="7"/>
        <v>718545</v>
      </c>
      <c r="G48" s="42">
        <f t="shared" si="8"/>
        <v>751149</v>
      </c>
    </row>
    <row r="49" spans="1:7" x14ac:dyDescent="0.25">
      <c r="A49" s="42" t="str">
        <f t="shared" si="3"/>
        <v>CEUTA</v>
      </c>
      <c r="B49" s="41">
        <f t="shared" si="4"/>
        <v>38959</v>
      </c>
      <c r="C49" s="41">
        <f t="shared" si="5"/>
        <v>31560</v>
      </c>
      <c r="D49" s="41">
        <f t="shared" si="6"/>
        <v>21</v>
      </c>
      <c r="E49" s="42" t="str">
        <f t="shared" si="2"/>
        <v>BALEARES</v>
      </c>
      <c r="F49" s="42">
        <f t="shared" si="7"/>
        <v>642767</v>
      </c>
      <c r="G49" s="42">
        <f t="shared" si="8"/>
        <v>863885</v>
      </c>
    </row>
    <row r="50" spans="1:7" x14ac:dyDescent="0.25">
      <c r="A50" s="42" t="str">
        <f t="shared" si="3"/>
        <v>FERROL-SAN CIBRAO</v>
      </c>
      <c r="B50" s="41">
        <f t="shared" si="4"/>
        <v>36385</v>
      </c>
      <c r="C50" s="41">
        <f t="shared" si="5"/>
        <v>513</v>
      </c>
      <c r="D50" s="41">
        <f t="shared" si="6"/>
        <v>22</v>
      </c>
      <c r="E50" s="42" t="str">
        <f t="shared" si="2"/>
        <v>SEVILLA</v>
      </c>
      <c r="F50" s="42">
        <f t="shared" si="7"/>
        <v>604046</v>
      </c>
      <c r="G50" s="42">
        <f t="shared" si="8"/>
        <v>486158</v>
      </c>
    </row>
    <row r="51" spans="1:7" x14ac:dyDescent="0.25">
      <c r="A51" s="42" t="str">
        <f t="shared" si="3"/>
        <v>GIJON</v>
      </c>
      <c r="B51" s="41">
        <f t="shared" si="4"/>
        <v>79215</v>
      </c>
      <c r="C51" s="41">
        <f t="shared" si="5"/>
        <v>34928</v>
      </c>
      <c r="D51" s="41">
        <f t="shared" si="6"/>
        <v>18</v>
      </c>
      <c r="E51" s="42" t="str">
        <f t="shared" si="2"/>
        <v>CARTAGENA</v>
      </c>
      <c r="F51" s="42">
        <f t="shared" si="7"/>
        <v>276576</v>
      </c>
      <c r="G51" s="42">
        <f t="shared" si="8"/>
        <v>280379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245685</v>
      </c>
      <c r="G52" s="42">
        <f t="shared" si="8"/>
        <v>191277</v>
      </c>
    </row>
    <row r="53" spans="1:7" x14ac:dyDescent="0.25">
      <c r="A53" s="42" t="str">
        <f t="shared" si="3"/>
        <v>LAS PALMAS</v>
      </c>
      <c r="B53" s="41">
        <f t="shared" si="4"/>
        <v>8061893</v>
      </c>
      <c r="C53" s="41">
        <f t="shared" si="5"/>
        <v>7565368</v>
      </c>
      <c r="D53" s="41">
        <f t="shared" si="6"/>
        <v>4</v>
      </c>
      <c r="E53" s="42" t="str">
        <f t="shared" si="2"/>
        <v>TARRAGONA</v>
      </c>
      <c r="F53" s="42">
        <f t="shared" si="7"/>
        <v>200017</v>
      </c>
      <c r="G53" s="42">
        <f t="shared" si="8"/>
        <v>33497</v>
      </c>
    </row>
    <row r="54" spans="1:7" x14ac:dyDescent="0.25">
      <c r="A54" s="42" t="str">
        <f t="shared" si="3"/>
        <v>MALAGA</v>
      </c>
      <c r="B54" s="41">
        <f t="shared" si="4"/>
        <v>2425948</v>
      </c>
      <c r="C54" s="41">
        <f t="shared" si="5"/>
        <v>1645835</v>
      </c>
      <c r="D54" s="41">
        <f t="shared" si="6"/>
        <v>6</v>
      </c>
      <c r="E54" s="42" t="str">
        <f t="shared" si="2"/>
        <v>MELILLA</v>
      </c>
      <c r="F54" s="42">
        <f t="shared" si="7"/>
        <v>87159</v>
      </c>
      <c r="G54" s="42">
        <f t="shared" si="8"/>
        <v>81421</v>
      </c>
    </row>
    <row r="55" spans="1:7" x14ac:dyDescent="0.25">
      <c r="A55" s="42" t="str">
        <f t="shared" si="3"/>
        <v>MARIN Y RIA DE PONTEVEDRA</v>
      </c>
      <c r="B55" s="41">
        <f t="shared" si="4"/>
        <v>245685</v>
      </c>
      <c r="C55" s="41">
        <f t="shared" si="5"/>
        <v>191277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79215</v>
      </c>
      <c r="G55" s="42">
        <f t="shared" si="8"/>
        <v>34928</v>
      </c>
    </row>
    <row r="56" spans="1:7" x14ac:dyDescent="0.25">
      <c r="A56" s="42" t="str">
        <f t="shared" si="3"/>
        <v>MELILLA</v>
      </c>
      <c r="B56" s="41">
        <f t="shared" si="4"/>
        <v>87159</v>
      </c>
      <c r="C56" s="41">
        <f t="shared" si="5"/>
        <v>81421</v>
      </c>
      <c r="D56" s="41">
        <f t="shared" si="6"/>
        <v>17</v>
      </c>
      <c r="E56" s="42" t="str">
        <f t="shared" si="2"/>
        <v>A CORUÑA</v>
      </c>
      <c r="F56" s="42">
        <f t="shared" si="9"/>
        <v>60832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28</v>
      </c>
      <c r="D57" s="41">
        <f t="shared" si="6"/>
        <v>25</v>
      </c>
      <c r="E57" s="42" t="str">
        <f t="shared" si="2"/>
        <v>AVILES</v>
      </c>
      <c r="F57" s="42">
        <f t="shared" si="9"/>
        <v>39339</v>
      </c>
      <c r="G57" s="42">
        <f t="shared" si="8"/>
        <v>46198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CEUTA</v>
      </c>
      <c r="F58" s="42">
        <f t="shared" si="9"/>
        <v>38959</v>
      </c>
      <c r="G58" s="42">
        <f t="shared" si="8"/>
        <v>31560</v>
      </c>
    </row>
    <row r="59" spans="1:7" x14ac:dyDescent="0.25">
      <c r="A59" s="42" t="str">
        <f t="shared" si="3"/>
        <v>SANTA CRUZ DE TENERIFE</v>
      </c>
      <c r="B59" s="41">
        <f t="shared" si="4"/>
        <v>2234368</v>
      </c>
      <c r="C59" s="41">
        <f t="shared" si="5"/>
        <v>2093283</v>
      </c>
      <c r="D59" s="41">
        <f t="shared" si="6"/>
        <v>7</v>
      </c>
      <c r="E59" s="42" t="str">
        <f t="shared" si="2"/>
        <v>FERROL-SAN CIBRAO</v>
      </c>
      <c r="F59" s="42">
        <f t="shared" si="9"/>
        <v>36385</v>
      </c>
      <c r="G59" s="42">
        <f t="shared" si="8"/>
        <v>513</v>
      </c>
    </row>
    <row r="60" spans="1:7" x14ac:dyDescent="0.25">
      <c r="A60" s="42" t="str">
        <f t="shared" si="3"/>
        <v>SANTANDER</v>
      </c>
      <c r="B60" s="41">
        <f t="shared" si="4"/>
        <v>1661</v>
      </c>
      <c r="C60" s="41">
        <f t="shared" si="5"/>
        <v>1014</v>
      </c>
      <c r="D60" s="41">
        <f t="shared" si="6"/>
        <v>23</v>
      </c>
      <c r="E60" s="42" t="str">
        <f t="shared" si="2"/>
        <v>SANTANDER</v>
      </c>
      <c r="F60" s="42">
        <f t="shared" si="9"/>
        <v>1661</v>
      </c>
      <c r="G60" s="42">
        <f t="shared" si="8"/>
        <v>1014</v>
      </c>
    </row>
    <row r="61" spans="1:7" x14ac:dyDescent="0.25">
      <c r="A61" s="42" t="str">
        <f t="shared" si="3"/>
        <v>SEVILLA</v>
      </c>
      <c r="B61" s="41">
        <f t="shared" si="4"/>
        <v>604046</v>
      </c>
      <c r="C61" s="41">
        <f t="shared" si="5"/>
        <v>486158</v>
      </c>
      <c r="D61" s="41">
        <f t="shared" si="6"/>
        <v>13</v>
      </c>
      <c r="E61" s="42" t="str">
        <f t="shared" si="2"/>
        <v>ALMERIA</v>
      </c>
      <c r="F61" s="42">
        <f t="shared" si="9"/>
        <v>123</v>
      </c>
      <c r="G61" s="42">
        <f t="shared" si="8"/>
        <v>286</v>
      </c>
    </row>
    <row r="62" spans="1:7" x14ac:dyDescent="0.25">
      <c r="A62" s="42" t="str">
        <f t="shared" si="3"/>
        <v>TARRAGONA</v>
      </c>
      <c r="B62" s="41">
        <f t="shared" si="4"/>
        <v>200017</v>
      </c>
      <c r="C62" s="41">
        <f t="shared" si="5"/>
        <v>33497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28</v>
      </c>
    </row>
    <row r="63" spans="1:7" x14ac:dyDescent="0.25">
      <c r="A63" s="42" t="str">
        <f t="shared" si="3"/>
        <v>VALENCIA</v>
      </c>
      <c r="B63" s="41">
        <f t="shared" si="4"/>
        <v>18802144</v>
      </c>
      <c r="C63" s="41">
        <f t="shared" si="5"/>
        <v>16282452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1435581</v>
      </c>
      <c r="C64" s="41">
        <f t="shared" si="5"/>
        <v>1373282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253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21668</v>
      </c>
      <c r="C8" s="34">
        <v>29891</v>
      </c>
      <c r="D8" s="34">
        <v>183246</v>
      </c>
      <c r="E8" s="34">
        <v>202553</v>
      </c>
      <c r="F8" s="13">
        <f t="shared" ref="F8:F35" si="0">((E8*100)/D8)-100</f>
        <v>10.536109928729687</v>
      </c>
      <c r="G8" s="1"/>
      <c r="H8" s="1"/>
      <c r="I8" s="1"/>
    </row>
    <row r="9" spans="1:12" x14ac:dyDescent="0.25">
      <c r="A9" s="8" t="s">
        <v>43</v>
      </c>
      <c r="B9" s="33">
        <v>30226</v>
      </c>
      <c r="C9" s="33">
        <v>33139</v>
      </c>
      <c r="D9" s="33">
        <v>238453</v>
      </c>
      <c r="E9" s="33">
        <v>258778</v>
      </c>
      <c r="F9" s="10">
        <f t="shared" si="0"/>
        <v>8.523692299950099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249025</v>
      </c>
      <c r="C11" s="33">
        <v>307605</v>
      </c>
      <c r="D11" s="33">
        <v>2456873</v>
      </c>
      <c r="E11" s="33">
        <v>2827788</v>
      </c>
      <c r="F11" s="10">
        <f t="shared" si="0"/>
        <v>15.097035947727051</v>
      </c>
      <c r="G11" s="1"/>
      <c r="H11" s="1"/>
      <c r="I11" s="1"/>
    </row>
    <row r="12" spans="1:12" x14ac:dyDescent="0.25">
      <c r="A12" s="11" t="s">
        <v>46</v>
      </c>
      <c r="B12" s="34">
        <v>150819</v>
      </c>
      <c r="C12" s="34">
        <v>108345</v>
      </c>
      <c r="D12" s="34">
        <v>1021447</v>
      </c>
      <c r="E12" s="34">
        <v>764160</v>
      </c>
      <c r="F12" s="13">
        <f t="shared" si="0"/>
        <v>-25.188482613390605</v>
      </c>
      <c r="G12" s="1"/>
      <c r="H12" s="1"/>
      <c r="I12" s="1"/>
    </row>
    <row r="13" spans="1:12" x14ac:dyDescent="0.25">
      <c r="A13" s="8" t="s">
        <v>47</v>
      </c>
      <c r="B13" s="33">
        <v>973685</v>
      </c>
      <c r="C13" s="33">
        <v>934472</v>
      </c>
      <c r="D13" s="33">
        <v>5881525</v>
      </c>
      <c r="E13" s="33">
        <v>5985613</v>
      </c>
      <c r="F13" s="10">
        <f t="shared" si="0"/>
        <v>1.769745091621644</v>
      </c>
      <c r="G13" s="1"/>
      <c r="H13" s="1"/>
      <c r="I13" s="1"/>
    </row>
    <row r="14" spans="1:12" x14ac:dyDescent="0.25">
      <c r="A14" s="11" t="s">
        <v>48</v>
      </c>
      <c r="B14" s="34">
        <v>907344</v>
      </c>
      <c r="C14" s="34">
        <v>1003587</v>
      </c>
      <c r="D14" s="34">
        <v>5521132</v>
      </c>
      <c r="E14" s="34">
        <v>6138364</v>
      </c>
      <c r="F14" s="13">
        <f t="shared" si="0"/>
        <v>11.179446533790539</v>
      </c>
      <c r="G14" s="1"/>
      <c r="H14" s="1"/>
      <c r="I14" s="1"/>
    </row>
    <row r="15" spans="1:12" x14ac:dyDescent="0.25">
      <c r="A15" s="8" t="s">
        <v>49</v>
      </c>
      <c r="B15" s="33">
        <v>63450</v>
      </c>
      <c r="C15" s="33">
        <v>43695</v>
      </c>
      <c r="D15" s="33">
        <v>357787</v>
      </c>
      <c r="E15" s="33">
        <v>317603</v>
      </c>
      <c r="F15" s="10">
        <f t="shared" si="0"/>
        <v>-11.231263293523796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316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21745</v>
      </c>
      <c r="C17" s="33">
        <v>12714</v>
      </c>
      <c r="D17" s="33">
        <v>151026</v>
      </c>
      <c r="E17" s="33">
        <v>106832</v>
      </c>
      <c r="F17" s="10">
        <f t="shared" si="0"/>
        <v>-29.26251109080556</v>
      </c>
      <c r="G17" s="1"/>
      <c r="H17" s="1"/>
      <c r="I17" s="1"/>
    </row>
    <row r="18" spans="1:9" x14ac:dyDescent="0.25">
      <c r="A18" s="11" t="s">
        <v>52</v>
      </c>
      <c r="B18" s="34">
        <v>72773</v>
      </c>
      <c r="C18" s="34">
        <v>87401</v>
      </c>
      <c r="D18" s="34">
        <v>483840</v>
      </c>
      <c r="E18" s="34">
        <v>553037</v>
      </c>
      <c r="F18" s="13">
        <f t="shared" si="0"/>
        <v>14.301628637566139</v>
      </c>
      <c r="G18" s="1"/>
      <c r="H18" s="1"/>
      <c r="I18" s="1"/>
    </row>
    <row r="19" spans="1:9" x14ac:dyDescent="0.25">
      <c r="A19" s="8" t="s">
        <v>53</v>
      </c>
      <c r="B19" s="33">
        <v>17543</v>
      </c>
      <c r="C19" s="33">
        <v>33398</v>
      </c>
      <c r="D19" s="33">
        <v>115856</v>
      </c>
      <c r="E19" s="33">
        <v>139767</v>
      </c>
      <c r="F19" s="10">
        <f t="shared" si="0"/>
        <v>20.638551305068361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278292</v>
      </c>
      <c r="C22" s="34">
        <v>292023</v>
      </c>
      <c r="D22" s="34">
        <v>1691707</v>
      </c>
      <c r="E22" s="34">
        <v>1611960</v>
      </c>
      <c r="F22" s="13">
        <f t="shared" si="0"/>
        <v>-4.7139959815736461</v>
      </c>
      <c r="G22" s="1"/>
      <c r="H22" s="1"/>
      <c r="I22" s="1"/>
    </row>
    <row r="23" spans="1:9" x14ac:dyDescent="0.25">
      <c r="A23" s="8" t="s">
        <v>57</v>
      </c>
      <c r="B23" s="33">
        <v>34618</v>
      </c>
      <c r="C23" s="33">
        <v>43369</v>
      </c>
      <c r="D23" s="33">
        <v>243624</v>
      </c>
      <c r="E23" s="33">
        <v>282876</v>
      </c>
      <c r="F23" s="10">
        <f t="shared" si="0"/>
        <v>16.111713131711156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42471</v>
      </c>
      <c r="C25" s="33">
        <v>47153</v>
      </c>
      <c r="D25" s="33">
        <v>316993</v>
      </c>
      <c r="E25" s="33">
        <v>318532</v>
      </c>
      <c r="F25" s="10">
        <f t="shared" si="0"/>
        <v>0.48549967980365238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44906</v>
      </c>
      <c r="C27" s="33">
        <v>57188</v>
      </c>
      <c r="D27" s="33">
        <v>313354</v>
      </c>
      <c r="E27" s="33">
        <v>401113</v>
      </c>
      <c r="F27" s="10">
        <f t="shared" si="0"/>
        <v>28.006344262399722</v>
      </c>
      <c r="G27" s="1"/>
      <c r="H27" s="1"/>
      <c r="I27" s="1"/>
    </row>
    <row r="28" spans="1:9" x14ac:dyDescent="0.25">
      <c r="A28" s="11" t="s">
        <v>62</v>
      </c>
      <c r="B28" s="34">
        <v>328904</v>
      </c>
      <c r="C28" s="34">
        <v>327498</v>
      </c>
      <c r="D28" s="34">
        <v>2191198</v>
      </c>
      <c r="E28" s="34">
        <v>2263581</v>
      </c>
      <c r="F28" s="13">
        <f t="shared" si="0"/>
        <v>3.3033527777955243</v>
      </c>
      <c r="G28" s="1"/>
      <c r="H28" s="1"/>
      <c r="I28" s="1"/>
    </row>
    <row r="29" spans="1:9" x14ac:dyDescent="0.25">
      <c r="A29" s="8" t="s">
        <v>63</v>
      </c>
      <c r="B29" s="33">
        <v>82876</v>
      </c>
      <c r="C29" s="33">
        <v>92642</v>
      </c>
      <c r="D29" s="33">
        <v>551920</v>
      </c>
      <c r="E29" s="33">
        <v>572604</v>
      </c>
      <c r="F29" s="10">
        <f t="shared" si="0"/>
        <v>3.7476445861719156</v>
      </c>
      <c r="G29" s="1"/>
      <c r="H29" s="1"/>
      <c r="I29" s="1"/>
    </row>
    <row r="30" spans="1:9" x14ac:dyDescent="0.25">
      <c r="A30" s="11" t="s">
        <v>64</v>
      </c>
      <c r="B30" s="34">
        <v>14683</v>
      </c>
      <c r="C30" s="34">
        <v>20992</v>
      </c>
      <c r="D30" s="34">
        <v>122842</v>
      </c>
      <c r="E30" s="34">
        <v>142761</v>
      </c>
      <c r="F30" s="13">
        <f t="shared" si="0"/>
        <v>16.215138144934144</v>
      </c>
      <c r="G30" s="1"/>
      <c r="H30" s="1"/>
      <c r="I30" s="1"/>
    </row>
    <row r="31" spans="1:9" x14ac:dyDescent="0.25">
      <c r="A31" s="8" t="s">
        <v>65</v>
      </c>
      <c r="B31" s="33">
        <v>69565</v>
      </c>
      <c r="C31" s="33">
        <v>53083</v>
      </c>
      <c r="D31" s="33">
        <v>537053</v>
      </c>
      <c r="E31" s="33">
        <v>367650</v>
      </c>
      <c r="F31" s="10">
        <f t="shared" si="0"/>
        <v>-31.543069306008903</v>
      </c>
      <c r="G31" s="1"/>
      <c r="H31" s="1"/>
      <c r="I31" s="1"/>
    </row>
    <row r="32" spans="1:9" x14ac:dyDescent="0.25">
      <c r="A32" s="11" t="s">
        <v>66</v>
      </c>
      <c r="B32" s="34">
        <v>429278</v>
      </c>
      <c r="C32" s="34">
        <v>382587</v>
      </c>
      <c r="D32" s="34">
        <v>2367025</v>
      </c>
      <c r="E32" s="34">
        <v>2773732</v>
      </c>
      <c r="F32" s="13">
        <f t="shared" si="0"/>
        <v>17.182201286424942</v>
      </c>
      <c r="G32" s="1"/>
      <c r="H32" s="1"/>
      <c r="I32" s="1"/>
    </row>
    <row r="33" spans="1:9" x14ac:dyDescent="0.25">
      <c r="A33" s="8" t="s">
        <v>67</v>
      </c>
      <c r="B33" s="33">
        <v>91634</v>
      </c>
      <c r="C33" s="33">
        <v>127570</v>
      </c>
      <c r="D33" s="33">
        <v>629393</v>
      </c>
      <c r="E33" s="33">
        <v>830440</v>
      </c>
      <c r="F33" s="10">
        <f t="shared" si="0"/>
        <v>31.94299904828938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3925505</v>
      </c>
      <c r="C35" s="15">
        <f t="shared" ref="C35:E35" si="1">SUM(C7:C34)</f>
        <v>4038668</v>
      </c>
      <c r="D35" s="15">
        <f t="shared" si="1"/>
        <v>25377306</v>
      </c>
      <c r="E35" s="15">
        <f t="shared" si="1"/>
        <v>26860060</v>
      </c>
      <c r="F35" s="16">
        <f t="shared" si="0"/>
        <v>5.8428345388592504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6138364</v>
      </c>
      <c r="G38" s="42">
        <f>LOOKUP(E38,$A$38:$A$65,$C$38:$C$65)</f>
        <v>5521132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202553</v>
      </c>
      <c r="C39" s="41">
        <f t="shared" ref="C39:C65" si="5">D8</f>
        <v>183246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5985613</v>
      </c>
      <c r="G39" s="42">
        <f t="shared" ref="G39:G65" si="8">LOOKUP(E39,$A$38:$A$65,$C$38:$C$65)</f>
        <v>5881525</v>
      </c>
    </row>
    <row r="40" spans="1:9" x14ac:dyDescent="0.25">
      <c r="A40" s="42" t="str">
        <f t="shared" si="3"/>
        <v>ALMERIA</v>
      </c>
      <c r="B40" s="41">
        <f t="shared" si="4"/>
        <v>258778</v>
      </c>
      <c r="C40" s="41">
        <f t="shared" si="5"/>
        <v>238453</v>
      </c>
      <c r="D40" s="41">
        <f t="shared" si="6"/>
        <v>16</v>
      </c>
      <c r="E40" s="42" t="str">
        <f t="shared" si="2"/>
        <v>BAHIA DE ALGECIRAS</v>
      </c>
      <c r="F40" s="42">
        <f t="shared" si="7"/>
        <v>2827788</v>
      </c>
      <c r="G40" s="42">
        <f t="shared" si="8"/>
        <v>2456873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2773732</v>
      </c>
      <c r="G41" s="42">
        <f t="shared" si="8"/>
        <v>2367025</v>
      </c>
    </row>
    <row r="42" spans="1:9" x14ac:dyDescent="0.25">
      <c r="A42" s="42" t="str">
        <f t="shared" si="3"/>
        <v>BAHIA DE ALGECIRAS</v>
      </c>
      <c r="B42" s="41">
        <f t="shared" si="4"/>
        <v>2827788</v>
      </c>
      <c r="C42" s="41">
        <f t="shared" si="5"/>
        <v>2456873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2263581</v>
      </c>
      <c r="G42" s="42">
        <f t="shared" si="8"/>
        <v>2191198</v>
      </c>
    </row>
    <row r="43" spans="1:9" x14ac:dyDescent="0.25">
      <c r="A43" s="42" t="str">
        <f t="shared" si="3"/>
        <v>BAHIA DE CADIZ</v>
      </c>
      <c r="B43" s="41">
        <f t="shared" si="4"/>
        <v>764160</v>
      </c>
      <c r="C43" s="41">
        <f t="shared" si="5"/>
        <v>1021447</v>
      </c>
      <c r="D43" s="41">
        <f t="shared" si="6"/>
        <v>8</v>
      </c>
      <c r="E43" s="42" t="str">
        <f t="shared" si="2"/>
        <v>LAS PALMAS</v>
      </c>
      <c r="F43" s="42">
        <f t="shared" si="7"/>
        <v>1611960</v>
      </c>
      <c r="G43" s="42">
        <f t="shared" si="8"/>
        <v>1691707</v>
      </c>
    </row>
    <row r="44" spans="1:9" x14ac:dyDescent="0.25">
      <c r="A44" s="42" t="str">
        <f t="shared" si="3"/>
        <v>BALEARES</v>
      </c>
      <c r="B44" s="41">
        <f t="shared" si="4"/>
        <v>5985613</v>
      </c>
      <c r="C44" s="41">
        <f t="shared" si="5"/>
        <v>5881525</v>
      </c>
      <c r="D44" s="41">
        <f t="shared" si="6"/>
        <v>2</v>
      </c>
      <c r="E44" s="42" t="str">
        <f t="shared" si="2"/>
        <v>VIGO</v>
      </c>
      <c r="F44" s="42">
        <f t="shared" si="7"/>
        <v>830440</v>
      </c>
      <c r="G44" s="42">
        <f t="shared" si="8"/>
        <v>629393</v>
      </c>
    </row>
    <row r="45" spans="1:9" x14ac:dyDescent="0.25">
      <c r="A45" s="42" t="str">
        <f t="shared" si="3"/>
        <v>BARCELONA</v>
      </c>
      <c r="B45" s="41">
        <f t="shared" si="4"/>
        <v>6138364</v>
      </c>
      <c r="C45" s="41">
        <f t="shared" si="5"/>
        <v>5521132</v>
      </c>
      <c r="D45" s="41">
        <f t="shared" si="6"/>
        <v>1</v>
      </c>
      <c r="E45" s="42" t="str">
        <f t="shared" si="2"/>
        <v>BAHIA DE CADIZ</v>
      </c>
      <c r="F45" s="42">
        <f t="shared" si="7"/>
        <v>764160</v>
      </c>
      <c r="G45" s="42">
        <f t="shared" si="8"/>
        <v>1021447</v>
      </c>
    </row>
    <row r="46" spans="1:9" x14ac:dyDescent="0.25">
      <c r="A46" s="42" t="str">
        <f t="shared" si="3"/>
        <v>BILBAO</v>
      </c>
      <c r="B46" s="41">
        <f t="shared" si="4"/>
        <v>317603</v>
      </c>
      <c r="C46" s="41">
        <f t="shared" si="5"/>
        <v>357787</v>
      </c>
      <c r="D46" s="41">
        <f t="shared" si="6"/>
        <v>14</v>
      </c>
      <c r="E46" s="42" t="str">
        <f t="shared" si="2"/>
        <v>SANTANDER</v>
      </c>
      <c r="F46" s="42">
        <f t="shared" si="7"/>
        <v>572604</v>
      </c>
      <c r="G46" s="42">
        <f t="shared" si="8"/>
        <v>551920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21</v>
      </c>
      <c r="E47" s="42" t="str">
        <f t="shared" si="2"/>
        <v>CEUTA</v>
      </c>
      <c r="F47" s="42">
        <f t="shared" si="7"/>
        <v>553037</v>
      </c>
      <c r="G47" s="42">
        <f t="shared" si="8"/>
        <v>483840</v>
      </c>
    </row>
    <row r="48" spans="1:9" x14ac:dyDescent="0.25">
      <c r="A48" s="42" t="str">
        <f t="shared" si="3"/>
        <v>CASTELLON</v>
      </c>
      <c r="B48" s="41">
        <f t="shared" si="4"/>
        <v>106832</v>
      </c>
      <c r="C48" s="41">
        <f t="shared" si="5"/>
        <v>151026</v>
      </c>
      <c r="D48" s="41">
        <f t="shared" si="6"/>
        <v>20</v>
      </c>
      <c r="E48" s="42" t="str">
        <f t="shared" si="2"/>
        <v>PASAIA</v>
      </c>
      <c r="F48" s="42">
        <f t="shared" si="7"/>
        <v>401113</v>
      </c>
      <c r="G48" s="42">
        <f t="shared" si="8"/>
        <v>313354</v>
      </c>
    </row>
    <row r="49" spans="1:7" x14ac:dyDescent="0.25">
      <c r="A49" s="42" t="str">
        <f t="shared" si="3"/>
        <v>CEUTA</v>
      </c>
      <c r="B49" s="41">
        <f t="shared" si="4"/>
        <v>553037</v>
      </c>
      <c r="C49" s="41">
        <f t="shared" si="5"/>
        <v>483840</v>
      </c>
      <c r="D49" s="41">
        <f t="shared" si="6"/>
        <v>10</v>
      </c>
      <c r="E49" s="42" t="str">
        <f t="shared" si="2"/>
        <v>TARRAGONA</v>
      </c>
      <c r="F49" s="42">
        <f t="shared" si="7"/>
        <v>367650</v>
      </c>
      <c r="G49" s="42">
        <f t="shared" si="8"/>
        <v>537053</v>
      </c>
    </row>
    <row r="50" spans="1:7" x14ac:dyDescent="0.25">
      <c r="A50" s="42" t="str">
        <f t="shared" si="3"/>
        <v>FERROL-SAN CIBRAO</v>
      </c>
      <c r="B50" s="41">
        <f t="shared" si="4"/>
        <v>139767</v>
      </c>
      <c r="C50" s="41">
        <f t="shared" si="5"/>
        <v>115856</v>
      </c>
      <c r="D50" s="41">
        <f t="shared" si="6"/>
        <v>19</v>
      </c>
      <c r="E50" s="42" t="str">
        <f t="shared" si="2"/>
        <v>MELILLA</v>
      </c>
      <c r="F50" s="42">
        <f t="shared" si="7"/>
        <v>318532</v>
      </c>
      <c r="G50" s="42">
        <f t="shared" si="8"/>
        <v>316993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BILBAO</v>
      </c>
      <c r="F51" s="42">
        <f t="shared" si="7"/>
        <v>317603</v>
      </c>
      <c r="G51" s="42">
        <f t="shared" si="8"/>
        <v>357787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282876</v>
      </c>
      <c r="G52" s="42">
        <f t="shared" si="8"/>
        <v>243624</v>
      </c>
    </row>
    <row r="53" spans="1:7" x14ac:dyDescent="0.25">
      <c r="A53" s="42" t="str">
        <f t="shared" si="3"/>
        <v>LAS PALMAS</v>
      </c>
      <c r="B53" s="41">
        <f t="shared" si="4"/>
        <v>1611960</v>
      </c>
      <c r="C53" s="41">
        <f t="shared" si="5"/>
        <v>1691707</v>
      </c>
      <c r="D53" s="41">
        <f t="shared" si="6"/>
        <v>6</v>
      </c>
      <c r="E53" s="42" t="str">
        <f t="shared" si="2"/>
        <v>ALMERIA</v>
      </c>
      <c r="F53" s="42">
        <f t="shared" si="7"/>
        <v>258778</v>
      </c>
      <c r="G53" s="42">
        <f t="shared" si="8"/>
        <v>238453</v>
      </c>
    </row>
    <row r="54" spans="1:7" x14ac:dyDescent="0.25">
      <c r="A54" s="42" t="str">
        <f t="shared" si="3"/>
        <v>MALAGA</v>
      </c>
      <c r="B54" s="41">
        <f t="shared" si="4"/>
        <v>282876</v>
      </c>
      <c r="C54" s="41">
        <f t="shared" si="5"/>
        <v>243624</v>
      </c>
      <c r="D54" s="41">
        <f t="shared" si="6"/>
        <v>15</v>
      </c>
      <c r="E54" s="42" t="str">
        <f t="shared" si="2"/>
        <v>ALICANTE</v>
      </c>
      <c r="F54" s="42">
        <f t="shared" si="7"/>
        <v>202553</v>
      </c>
      <c r="G54" s="42">
        <f t="shared" si="8"/>
        <v>183246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142761</v>
      </c>
      <c r="G55" s="42">
        <f t="shared" si="8"/>
        <v>122842</v>
      </c>
    </row>
    <row r="56" spans="1:7" x14ac:dyDescent="0.25">
      <c r="A56" s="42" t="str">
        <f t="shared" si="3"/>
        <v>MELILLA</v>
      </c>
      <c r="B56" s="41">
        <f t="shared" si="4"/>
        <v>318532</v>
      </c>
      <c r="C56" s="41">
        <f t="shared" si="5"/>
        <v>316993</v>
      </c>
      <c r="D56" s="41">
        <f t="shared" si="6"/>
        <v>13</v>
      </c>
      <c r="E56" s="42" t="str">
        <f t="shared" si="2"/>
        <v>FERROL-SAN CIBRAO</v>
      </c>
      <c r="F56" s="42">
        <f t="shared" si="9"/>
        <v>139767</v>
      </c>
      <c r="G56" s="42">
        <f t="shared" si="8"/>
        <v>115856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106832</v>
      </c>
      <c r="G57" s="42">
        <f t="shared" si="8"/>
        <v>151026</v>
      </c>
    </row>
    <row r="58" spans="1:7" x14ac:dyDescent="0.25">
      <c r="A58" s="42" t="str">
        <f t="shared" si="3"/>
        <v>PASAIA</v>
      </c>
      <c r="B58" s="41">
        <f t="shared" si="4"/>
        <v>401113</v>
      </c>
      <c r="C58" s="41">
        <f t="shared" si="5"/>
        <v>313354</v>
      </c>
      <c r="D58" s="41">
        <f t="shared" si="6"/>
        <v>11</v>
      </c>
      <c r="E58" s="42" t="str">
        <f t="shared" si="2"/>
        <v>CARTAGENA</v>
      </c>
      <c r="F58" s="42">
        <f t="shared" si="9"/>
        <v>316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2263581</v>
      </c>
      <c r="C59" s="41">
        <f t="shared" si="5"/>
        <v>2191198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572604</v>
      </c>
      <c r="C60" s="41">
        <f t="shared" si="5"/>
        <v>551920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142761</v>
      </c>
      <c r="C61" s="41">
        <f t="shared" si="5"/>
        <v>122842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367650</v>
      </c>
      <c r="C62" s="41">
        <f t="shared" si="5"/>
        <v>537053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2773732</v>
      </c>
      <c r="C63" s="41">
        <f t="shared" si="5"/>
        <v>2367025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830440</v>
      </c>
      <c r="C64" s="41">
        <f t="shared" si="5"/>
        <v>629393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2</v>
      </c>
      <c r="C7" s="35">
        <v>1033</v>
      </c>
      <c r="D7" s="35">
        <v>2</v>
      </c>
      <c r="E7" s="35">
        <v>4275</v>
      </c>
      <c r="F7" s="10">
        <f>((E7*100)/D7)-100</f>
        <v>213650</v>
      </c>
      <c r="G7" s="1"/>
      <c r="H7" s="1"/>
      <c r="I7" s="1"/>
    </row>
    <row r="8" spans="1:12" x14ac:dyDescent="0.25">
      <c r="A8" s="11" t="s">
        <v>42</v>
      </c>
      <c r="B8" s="36">
        <v>14870</v>
      </c>
      <c r="C8" s="36">
        <v>15124</v>
      </c>
      <c r="D8" s="36">
        <v>96164</v>
      </c>
      <c r="E8" s="36">
        <v>106579</v>
      </c>
      <c r="F8" s="13">
        <f t="shared" ref="F8:F35" si="0">((E8*100)/D8)-100</f>
        <v>10.830456303814316</v>
      </c>
      <c r="G8" s="1"/>
      <c r="H8" s="1"/>
      <c r="I8" s="1"/>
    </row>
    <row r="9" spans="1:12" x14ac:dyDescent="0.25">
      <c r="A9" s="8" t="s">
        <v>43</v>
      </c>
      <c r="B9" s="35">
        <v>15</v>
      </c>
      <c r="C9" s="35">
        <v>6</v>
      </c>
      <c r="D9" s="35">
        <v>121</v>
      </c>
      <c r="E9" s="35">
        <v>53</v>
      </c>
      <c r="F9" s="10">
        <f t="shared" si="0"/>
        <v>-56.198347107438018</v>
      </c>
      <c r="G9" s="1"/>
      <c r="H9" s="1"/>
      <c r="I9" s="1"/>
    </row>
    <row r="10" spans="1:12" x14ac:dyDescent="0.25">
      <c r="A10" s="11" t="s">
        <v>44</v>
      </c>
      <c r="B10" s="36">
        <v>876</v>
      </c>
      <c r="C10" s="36">
        <v>629</v>
      </c>
      <c r="D10" s="36">
        <v>5714</v>
      </c>
      <c r="E10" s="36">
        <v>4714</v>
      </c>
      <c r="F10" s="17">
        <f t="shared" si="0"/>
        <v>-17.500875043752188</v>
      </c>
      <c r="G10" s="1"/>
      <c r="H10" s="1"/>
      <c r="I10" s="1"/>
    </row>
    <row r="11" spans="1:12" x14ac:dyDescent="0.25">
      <c r="A11" s="8" t="s">
        <v>45</v>
      </c>
      <c r="B11" s="35">
        <v>278484</v>
      </c>
      <c r="C11" s="35">
        <v>289802</v>
      </c>
      <c r="D11" s="35">
        <v>1771153</v>
      </c>
      <c r="E11" s="35">
        <v>1973806</v>
      </c>
      <c r="F11" s="10">
        <f t="shared" si="0"/>
        <v>11.441868658438878</v>
      </c>
      <c r="G11" s="1"/>
      <c r="H11" s="1"/>
      <c r="I11" s="1"/>
    </row>
    <row r="12" spans="1:12" x14ac:dyDescent="0.25">
      <c r="A12" s="11" t="s">
        <v>46</v>
      </c>
      <c r="B12" s="36">
        <v>16131</v>
      </c>
      <c r="C12" s="36">
        <v>12869.5</v>
      </c>
      <c r="D12" s="36">
        <v>88818.5</v>
      </c>
      <c r="E12" s="36">
        <v>78773.5</v>
      </c>
      <c r="F12" s="13">
        <f t="shared" si="0"/>
        <v>-11.309580774275631</v>
      </c>
      <c r="G12" s="1"/>
      <c r="H12" s="1"/>
      <c r="I12" s="1"/>
    </row>
    <row r="13" spans="1:12" x14ac:dyDescent="0.25">
      <c r="A13" s="8" t="s">
        <v>47</v>
      </c>
      <c r="B13" s="35">
        <v>20311</v>
      </c>
      <c r="C13" s="35">
        <v>19155</v>
      </c>
      <c r="D13" s="35">
        <v>125051</v>
      </c>
      <c r="E13" s="35">
        <v>121544</v>
      </c>
      <c r="F13" s="10">
        <f t="shared" si="0"/>
        <v>-2.8044557820409324</v>
      </c>
      <c r="G13" s="1"/>
      <c r="H13" s="1"/>
      <c r="I13" s="1"/>
    </row>
    <row r="14" spans="1:12" x14ac:dyDescent="0.25">
      <c r="A14" s="11" t="s">
        <v>48</v>
      </c>
      <c r="B14" s="36">
        <v>207745</v>
      </c>
      <c r="C14" s="36">
        <v>226198.5</v>
      </c>
      <c r="D14" s="36">
        <v>1329032</v>
      </c>
      <c r="E14" s="36">
        <v>1506693.5</v>
      </c>
      <c r="F14" s="13">
        <f t="shared" si="0"/>
        <v>13.367736818978017</v>
      </c>
      <c r="G14" s="1"/>
      <c r="H14" s="1"/>
      <c r="I14" s="1"/>
    </row>
    <row r="15" spans="1:12" x14ac:dyDescent="0.25">
      <c r="A15" s="8" t="s">
        <v>49</v>
      </c>
      <c r="B15" s="35">
        <v>43346</v>
      </c>
      <c r="C15" s="35">
        <v>46042</v>
      </c>
      <c r="D15" s="35">
        <v>297221</v>
      </c>
      <c r="E15" s="35">
        <v>310419</v>
      </c>
      <c r="F15" s="10">
        <f t="shared" si="0"/>
        <v>4.4404668579945508</v>
      </c>
      <c r="G15" s="1"/>
      <c r="H15" s="1"/>
      <c r="I15" s="1"/>
    </row>
    <row r="16" spans="1:12" x14ac:dyDescent="0.25">
      <c r="A16" s="11" t="s">
        <v>50</v>
      </c>
      <c r="B16" s="36">
        <v>4219</v>
      </c>
      <c r="C16" s="36">
        <v>4654</v>
      </c>
      <c r="D16" s="36">
        <v>25040</v>
      </c>
      <c r="E16" s="36">
        <v>23876</v>
      </c>
      <c r="F16" s="13">
        <f t="shared" si="0"/>
        <v>-4.6485623003194831</v>
      </c>
      <c r="G16" s="1"/>
      <c r="H16" s="1"/>
      <c r="I16" s="1"/>
    </row>
    <row r="17" spans="1:9" x14ac:dyDescent="0.25">
      <c r="A17" s="8" t="s">
        <v>51</v>
      </c>
      <c r="B17" s="35">
        <v>5553</v>
      </c>
      <c r="C17" s="35">
        <v>10136</v>
      </c>
      <c r="D17" s="35">
        <v>34104</v>
      </c>
      <c r="E17" s="35">
        <v>58427</v>
      </c>
      <c r="F17" s="10">
        <f t="shared" si="0"/>
        <v>71.320079756040343</v>
      </c>
      <c r="G17" s="1"/>
      <c r="H17" s="1"/>
      <c r="I17" s="1"/>
    </row>
    <row r="18" spans="1:9" x14ac:dyDescent="0.25">
      <c r="A18" s="11" t="s">
        <v>52</v>
      </c>
      <c r="B18" s="36">
        <v>517</v>
      </c>
      <c r="C18" s="36">
        <v>1243</v>
      </c>
      <c r="D18" s="36">
        <v>4991</v>
      </c>
      <c r="E18" s="36">
        <v>7760</v>
      </c>
      <c r="F18" s="13">
        <f t="shared" si="0"/>
        <v>55.479863754758554</v>
      </c>
      <c r="G18" s="1"/>
      <c r="H18" s="1"/>
      <c r="I18" s="1"/>
    </row>
    <row r="19" spans="1:9" x14ac:dyDescent="0.25">
      <c r="A19" s="8" t="s">
        <v>53</v>
      </c>
      <c r="B19" s="35">
        <v>27</v>
      </c>
      <c r="C19" s="35">
        <v>1091</v>
      </c>
      <c r="D19" s="35">
        <v>94</v>
      </c>
      <c r="E19" s="35">
        <v>6064</v>
      </c>
      <c r="F19" s="10">
        <f t="shared" si="0"/>
        <v>6351.0638297872338</v>
      </c>
      <c r="G19" s="1"/>
      <c r="H19" s="1"/>
      <c r="I19" s="1"/>
    </row>
    <row r="20" spans="1:9" x14ac:dyDescent="0.25">
      <c r="A20" s="11" t="s">
        <v>54</v>
      </c>
      <c r="B20" s="36">
        <v>692</v>
      </c>
      <c r="C20" s="36">
        <v>677</v>
      </c>
      <c r="D20" s="36">
        <v>3174</v>
      </c>
      <c r="E20" s="36">
        <v>5930</v>
      </c>
      <c r="F20" s="13">
        <f t="shared" si="0"/>
        <v>86.830497794580964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114068</v>
      </c>
      <c r="C22" s="36">
        <v>131154</v>
      </c>
      <c r="D22" s="36">
        <v>724422</v>
      </c>
      <c r="E22" s="36">
        <v>752564</v>
      </c>
      <c r="F22" s="13">
        <f t="shared" si="0"/>
        <v>3.8847522576619724</v>
      </c>
      <c r="G22" s="1"/>
      <c r="H22" s="1"/>
      <c r="I22" s="1"/>
    </row>
    <row r="23" spans="1:9" x14ac:dyDescent="0.25">
      <c r="A23" s="8" t="s">
        <v>57</v>
      </c>
      <c r="B23" s="35">
        <v>40672</v>
      </c>
      <c r="C23" s="35">
        <v>61602</v>
      </c>
      <c r="D23" s="35">
        <v>230134</v>
      </c>
      <c r="E23" s="35">
        <v>339742</v>
      </c>
      <c r="F23" s="10">
        <f t="shared" si="0"/>
        <v>47.627903743036654</v>
      </c>
      <c r="G23" s="1"/>
      <c r="H23" s="1"/>
      <c r="I23" s="1"/>
    </row>
    <row r="24" spans="1:9" x14ac:dyDescent="0.25">
      <c r="A24" s="11" t="s">
        <v>58</v>
      </c>
      <c r="B24" s="36">
        <v>3671</v>
      </c>
      <c r="C24" s="36">
        <v>4073</v>
      </c>
      <c r="D24" s="36">
        <v>22026</v>
      </c>
      <c r="E24" s="36">
        <v>27034</v>
      </c>
      <c r="F24" s="13">
        <f t="shared" si="0"/>
        <v>22.736765640606549</v>
      </c>
      <c r="G24" s="1"/>
      <c r="H24" s="1"/>
      <c r="I24" s="1"/>
    </row>
    <row r="25" spans="1:9" x14ac:dyDescent="0.25">
      <c r="A25" s="8" t="s">
        <v>59</v>
      </c>
      <c r="B25" s="35">
        <v>969</v>
      </c>
      <c r="C25" s="35">
        <v>1726</v>
      </c>
      <c r="D25" s="35">
        <v>11090</v>
      </c>
      <c r="E25" s="35">
        <v>11818</v>
      </c>
      <c r="F25" s="10">
        <f t="shared" si="0"/>
        <v>6.5644724977457116</v>
      </c>
      <c r="G25" s="1"/>
      <c r="H25" s="1"/>
      <c r="I25" s="1"/>
    </row>
    <row r="26" spans="1:9" x14ac:dyDescent="0.25">
      <c r="A26" s="11" t="s">
        <v>60</v>
      </c>
      <c r="B26" s="36">
        <v>13</v>
      </c>
      <c r="C26" s="36">
        <v>0</v>
      </c>
      <c r="D26" s="36">
        <v>13</v>
      </c>
      <c r="E26" s="36">
        <v>2</v>
      </c>
      <c r="F26" s="13">
        <f t="shared" si="0"/>
        <v>-84.615384615384613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39337</v>
      </c>
      <c r="C28" s="36">
        <v>40329</v>
      </c>
      <c r="D28" s="36">
        <v>266287</v>
      </c>
      <c r="E28" s="36">
        <v>288608</v>
      </c>
      <c r="F28" s="13">
        <f t="shared" si="0"/>
        <v>8.3823093128842174</v>
      </c>
      <c r="G28" s="1"/>
      <c r="H28" s="1"/>
      <c r="I28" s="1"/>
    </row>
    <row r="29" spans="1:9" x14ac:dyDescent="0.25">
      <c r="A29" s="8" t="s">
        <v>63</v>
      </c>
      <c r="B29" s="35">
        <v>4</v>
      </c>
      <c r="C29" s="35">
        <v>2</v>
      </c>
      <c r="D29" s="35">
        <v>72</v>
      </c>
      <c r="E29" s="35">
        <v>134</v>
      </c>
      <c r="F29" s="10">
        <f t="shared" si="0"/>
        <v>86.111111111111114</v>
      </c>
      <c r="G29" s="1"/>
      <c r="H29" s="1"/>
      <c r="I29" s="1"/>
    </row>
    <row r="30" spans="1:9" x14ac:dyDescent="0.25">
      <c r="A30" s="11" t="s">
        <v>64</v>
      </c>
      <c r="B30" s="36">
        <v>9974</v>
      </c>
      <c r="C30" s="36">
        <v>11532</v>
      </c>
      <c r="D30" s="36">
        <v>67835</v>
      </c>
      <c r="E30" s="36">
        <v>79021</v>
      </c>
      <c r="F30" s="13">
        <f t="shared" si="0"/>
        <v>16.490012530404655</v>
      </c>
      <c r="G30" s="1"/>
      <c r="H30" s="1"/>
      <c r="I30" s="1"/>
    </row>
    <row r="31" spans="1:9" x14ac:dyDescent="0.25">
      <c r="A31" s="8" t="s">
        <v>65</v>
      </c>
      <c r="B31" s="35">
        <v>280</v>
      </c>
      <c r="C31" s="35">
        <v>3081</v>
      </c>
      <c r="D31" s="35">
        <v>4121.5</v>
      </c>
      <c r="E31" s="35">
        <v>24366</v>
      </c>
      <c r="F31" s="10">
        <f t="shared" si="0"/>
        <v>491.19252699259982</v>
      </c>
      <c r="G31" s="1"/>
      <c r="H31" s="1"/>
      <c r="I31" s="1"/>
    </row>
    <row r="32" spans="1:9" x14ac:dyDescent="0.25">
      <c r="A32" s="11" t="s">
        <v>66</v>
      </c>
      <c r="B32" s="36">
        <v>225982</v>
      </c>
      <c r="C32" s="36">
        <v>261001</v>
      </c>
      <c r="D32" s="36">
        <v>1513075</v>
      </c>
      <c r="E32" s="36">
        <v>1736908</v>
      </c>
      <c r="F32" s="13">
        <f t="shared" si="0"/>
        <v>14.793252152074416</v>
      </c>
      <c r="G32" s="1"/>
      <c r="H32" s="1"/>
      <c r="I32" s="1"/>
    </row>
    <row r="33" spans="1:9" x14ac:dyDescent="0.25">
      <c r="A33" s="8" t="s">
        <v>67</v>
      </c>
      <c r="B33" s="35">
        <v>20415</v>
      </c>
      <c r="C33" s="35">
        <v>19088</v>
      </c>
      <c r="D33" s="35">
        <v>133244</v>
      </c>
      <c r="E33" s="35">
        <v>137554</v>
      </c>
      <c r="F33" s="10">
        <f t="shared" si="0"/>
        <v>3.2346672270421237</v>
      </c>
      <c r="G33" s="1"/>
      <c r="H33" s="1"/>
      <c r="I33" s="1"/>
    </row>
    <row r="34" spans="1:9" x14ac:dyDescent="0.25">
      <c r="A34" s="11" t="s">
        <v>68</v>
      </c>
      <c r="B34" s="36">
        <v>38</v>
      </c>
      <c r="C34" s="36">
        <v>0</v>
      </c>
      <c r="D34" s="36">
        <v>76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1048211</v>
      </c>
      <c r="C35" s="15">
        <f t="shared" ref="C35:E35" si="1">SUM(C7:C34)</f>
        <v>1162248</v>
      </c>
      <c r="D35" s="15">
        <f t="shared" si="1"/>
        <v>6753077.5</v>
      </c>
      <c r="E35" s="15">
        <f t="shared" si="1"/>
        <v>7606665</v>
      </c>
      <c r="F35" s="16">
        <f t="shared" si="0"/>
        <v>12.639977847137104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4275</v>
      </c>
      <c r="C38" s="41">
        <f>D7</f>
        <v>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1973806</v>
      </c>
      <c r="G38" s="42">
        <f>LOOKUP(E38,$A$38:$A$65,$C$38:$C$65)</f>
        <v>1771153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106579</v>
      </c>
      <c r="C39" s="41">
        <f t="shared" ref="C39:C65" si="5">D8</f>
        <v>96164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1736908</v>
      </c>
      <c r="G39" s="42">
        <f t="shared" ref="G39:G65" si="8">LOOKUP(E39,$A$38:$A$65,$C$38:$C$65)</f>
        <v>1513075</v>
      </c>
    </row>
    <row r="40" spans="1:9" x14ac:dyDescent="0.25">
      <c r="A40" s="42" t="str">
        <f t="shared" si="3"/>
        <v>ALMERIA</v>
      </c>
      <c r="B40" s="41">
        <f t="shared" si="4"/>
        <v>53</v>
      </c>
      <c r="C40" s="41">
        <f t="shared" si="5"/>
        <v>121</v>
      </c>
      <c r="D40" s="41">
        <f t="shared" si="6"/>
        <v>24</v>
      </c>
      <c r="E40" s="42" t="str">
        <f t="shared" si="2"/>
        <v>BARCELONA</v>
      </c>
      <c r="F40" s="42">
        <f t="shared" si="7"/>
        <v>1506693.5</v>
      </c>
      <c r="G40" s="42">
        <f t="shared" si="8"/>
        <v>1329032</v>
      </c>
    </row>
    <row r="41" spans="1:9" x14ac:dyDescent="0.25">
      <c r="A41" s="42" t="str">
        <f t="shared" si="3"/>
        <v>AVILES</v>
      </c>
      <c r="B41" s="41">
        <f t="shared" si="4"/>
        <v>4714</v>
      </c>
      <c r="C41" s="41">
        <f t="shared" si="5"/>
        <v>5714</v>
      </c>
      <c r="D41" s="41">
        <f t="shared" si="6"/>
        <v>21</v>
      </c>
      <c r="E41" s="42" t="str">
        <f t="shared" si="2"/>
        <v>LAS PALMAS</v>
      </c>
      <c r="F41" s="42">
        <f t="shared" si="7"/>
        <v>752564</v>
      </c>
      <c r="G41" s="42">
        <f t="shared" si="8"/>
        <v>724422</v>
      </c>
    </row>
    <row r="42" spans="1:9" x14ac:dyDescent="0.25">
      <c r="A42" s="42" t="str">
        <f t="shared" si="3"/>
        <v>BAHIA DE ALGECIRAS</v>
      </c>
      <c r="B42" s="41">
        <f t="shared" si="4"/>
        <v>1973806</v>
      </c>
      <c r="C42" s="41">
        <f t="shared" si="5"/>
        <v>1771153</v>
      </c>
      <c r="D42" s="41">
        <f t="shared" si="6"/>
        <v>1</v>
      </c>
      <c r="E42" s="42" t="str">
        <f t="shared" si="2"/>
        <v>MALAGA</v>
      </c>
      <c r="F42" s="42">
        <f t="shared" si="7"/>
        <v>339742</v>
      </c>
      <c r="G42" s="42">
        <f t="shared" si="8"/>
        <v>230134</v>
      </c>
    </row>
    <row r="43" spans="1:9" x14ac:dyDescent="0.25">
      <c r="A43" s="42" t="str">
        <f t="shared" si="3"/>
        <v>BAHIA DE CADIZ</v>
      </c>
      <c r="B43" s="41">
        <f t="shared" si="4"/>
        <v>78773.5</v>
      </c>
      <c r="C43" s="41">
        <f t="shared" si="5"/>
        <v>88818.5</v>
      </c>
      <c r="D43" s="41">
        <f t="shared" si="6"/>
        <v>12</v>
      </c>
      <c r="E43" s="42" t="str">
        <f t="shared" si="2"/>
        <v>BILBAO</v>
      </c>
      <c r="F43" s="42">
        <f t="shared" si="7"/>
        <v>310419</v>
      </c>
      <c r="G43" s="42">
        <f t="shared" si="8"/>
        <v>297221</v>
      </c>
    </row>
    <row r="44" spans="1:9" x14ac:dyDescent="0.25">
      <c r="A44" s="42" t="str">
        <f t="shared" si="3"/>
        <v>BALEARES</v>
      </c>
      <c r="B44" s="41">
        <f t="shared" si="4"/>
        <v>121544</v>
      </c>
      <c r="C44" s="41">
        <f t="shared" si="5"/>
        <v>125051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288608</v>
      </c>
      <c r="G44" s="42">
        <f t="shared" si="8"/>
        <v>266287</v>
      </c>
    </row>
    <row r="45" spans="1:9" x14ac:dyDescent="0.25">
      <c r="A45" s="42" t="str">
        <f t="shared" si="3"/>
        <v>BARCELONA</v>
      </c>
      <c r="B45" s="41">
        <f t="shared" si="4"/>
        <v>1506693.5</v>
      </c>
      <c r="C45" s="41">
        <f t="shared" si="5"/>
        <v>1329032</v>
      </c>
      <c r="D45" s="41">
        <f t="shared" si="6"/>
        <v>3</v>
      </c>
      <c r="E45" s="42" t="str">
        <f t="shared" si="2"/>
        <v>VIGO</v>
      </c>
      <c r="F45" s="42">
        <f t="shared" si="7"/>
        <v>137554</v>
      </c>
      <c r="G45" s="42">
        <f t="shared" si="8"/>
        <v>133244</v>
      </c>
    </row>
    <row r="46" spans="1:9" x14ac:dyDescent="0.25">
      <c r="A46" s="42" t="str">
        <f t="shared" si="3"/>
        <v>BILBAO</v>
      </c>
      <c r="B46" s="41">
        <f t="shared" si="4"/>
        <v>310419</v>
      </c>
      <c r="C46" s="41">
        <f t="shared" si="5"/>
        <v>297221</v>
      </c>
      <c r="D46" s="41">
        <f t="shared" si="6"/>
        <v>6</v>
      </c>
      <c r="E46" s="42" t="str">
        <f t="shared" si="2"/>
        <v>BALEARES</v>
      </c>
      <c r="F46" s="42">
        <f t="shared" si="7"/>
        <v>121544</v>
      </c>
      <c r="G46" s="42">
        <f t="shared" si="8"/>
        <v>125051</v>
      </c>
    </row>
    <row r="47" spans="1:9" x14ac:dyDescent="0.25">
      <c r="A47" s="42" t="str">
        <f t="shared" si="3"/>
        <v>CARTAGENA</v>
      </c>
      <c r="B47" s="41">
        <f t="shared" si="4"/>
        <v>23876</v>
      </c>
      <c r="C47" s="41">
        <f t="shared" si="5"/>
        <v>25040</v>
      </c>
      <c r="D47" s="41">
        <f t="shared" si="6"/>
        <v>16</v>
      </c>
      <c r="E47" s="42" t="str">
        <f t="shared" si="2"/>
        <v>ALICANTE</v>
      </c>
      <c r="F47" s="42">
        <f t="shared" si="7"/>
        <v>106579</v>
      </c>
      <c r="G47" s="42">
        <f t="shared" si="8"/>
        <v>96164</v>
      </c>
    </row>
    <row r="48" spans="1:9" x14ac:dyDescent="0.25">
      <c r="A48" s="42" t="str">
        <f t="shared" si="3"/>
        <v>CASTELLON</v>
      </c>
      <c r="B48" s="41">
        <f t="shared" si="4"/>
        <v>58427</v>
      </c>
      <c r="C48" s="41">
        <f t="shared" si="5"/>
        <v>34104</v>
      </c>
      <c r="D48" s="41">
        <f t="shared" si="6"/>
        <v>13</v>
      </c>
      <c r="E48" s="42" t="str">
        <f t="shared" si="2"/>
        <v>SEVILLA</v>
      </c>
      <c r="F48" s="42">
        <f t="shared" si="7"/>
        <v>79021</v>
      </c>
      <c r="G48" s="42">
        <f t="shared" si="8"/>
        <v>67835</v>
      </c>
    </row>
    <row r="49" spans="1:7" x14ac:dyDescent="0.25">
      <c r="A49" s="42" t="str">
        <f t="shared" si="3"/>
        <v>CEUTA</v>
      </c>
      <c r="B49" s="41">
        <f t="shared" si="4"/>
        <v>7760</v>
      </c>
      <c r="C49" s="41">
        <f t="shared" si="5"/>
        <v>4991</v>
      </c>
      <c r="D49" s="41">
        <f t="shared" si="6"/>
        <v>18</v>
      </c>
      <c r="E49" s="42" t="str">
        <f t="shared" si="2"/>
        <v>BAHIA DE CADIZ</v>
      </c>
      <c r="F49" s="42">
        <f t="shared" si="7"/>
        <v>78773.5</v>
      </c>
      <c r="G49" s="42">
        <f t="shared" si="8"/>
        <v>88818.5</v>
      </c>
    </row>
    <row r="50" spans="1:7" x14ac:dyDescent="0.25">
      <c r="A50" s="42" t="str">
        <f t="shared" si="3"/>
        <v>FERROL-SAN CIBRAO</v>
      </c>
      <c r="B50" s="41">
        <f t="shared" si="4"/>
        <v>6064</v>
      </c>
      <c r="C50" s="41">
        <f t="shared" si="5"/>
        <v>94</v>
      </c>
      <c r="D50" s="41">
        <f t="shared" si="6"/>
        <v>19</v>
      </c>
      <c r="E50" s="42" t="str">
        <f t="shared" si="2"/>
        <v>CASTELLON</v>
      </c>
      <c r="F50" s="42">
        <f t="shared" si="7"/>
        <v>58427</v>
      </c>
      <c r="G50" s="42">
        <f t="shared" si="8"/>
        <v>34104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3174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27034</v>
      </c>
      <c r="G51" s="42">
        <f t="shared" si="8"/>
        <v>22026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24366</v>
      </c>
      <c r="G52" s="42">
        <f t="shared" si="8"/>
        <v>4121.5</v>
      </c>
    </row>
    <row r="53" spans="1:7" x14ac:dyDescent="0.25">
      <c r="A53" s="42" t="str">
        <f t="shared" si="3"/>
        <v>LAS PALMAS</v>
      </c>
      <c r="B53" s="41">
        <f t="shared" si="4"/>
        <v>752564</v>
      </c>
      <c r="C53" s="41">
        <f t="shared" si="5"/>
        <v>724422</v>
      </c>
      <c r="D53" s="41">
        <f t="shared" si="6"/>
        <v>4</v>
      </c>
      <c r="E53" s="42" t="str">
        <f t="shared" si="2"/>
        <v>CARTAGENA</v>
      </c>
      <c r="F53" s="42">
        <f t="shared" si="7"/>
        <v>23876</v>
      </c>
      <c r="G53" s="42">
        <f t="shared" si="8"/>
        <v>25040</v>
      </c>
    </row>
    <row r="54" spans="1:7" x14ac:dyDescent="0.25">
      <c r="A54" s="42" t="str">
        <f t="shared" si="3"/>
        <v>MALAGA</v>
      </c>
      <c r="B54" s="41">
        <f t="shared" si="4"/>
        <v>339742</v>
      </c>
      <c r="C54" s="41">
        <f t="shared" si="5"/>
        <v>230134</v>
      </c>
      <c r="D54" s="41">
        <f t="shared" si="6"/>
        <v>5</v>
      </c>
      <c r="E54" s="42" t="str">
        <f t="shared" si="2"/>
        <v>MELILLA</v>
      </c>
      <c r="F54" s="42">
        <f t="shared" si="7"/>
        <v>11818</v>
      </c>
      <c r="G54" s="42">
        <f t="shared" si="8"/>
        <v>11090</v>
      </c>
    </row>
    <row r="55" spans="1:7" x14ac:dyDescent="0.25">
      <c r="A55" s="42" t="str">
        <f t="shared" si="3"/>
        <v>MARIN Y RIA DE PONTEVEDRA</v>
      </c>
      <c r="B55" s="41">
        <f t="shared" si="4"/>
        <v>27034</v>
      </c>
      <c r="C55" s="41">
        <f t="shared" si="5"/>
        <v>22026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7760</v>
      </c>
      <c r="G55" s="42">
        <f t="shared" si="8"/>
        <v>4991</v>
      </c>
    </row>
    <row r="56" spans="1:7" x14ac:dyDescent="0.25">
      <c r="A56" s="42" t="str">
        <f t="shared" si="3"/>
        <v>MELILLA</v>
      </c>
      <c r="B56" s="41">
        <f t="shared" si="4"/>
        <v>11818</v>
      </c>
      <c r="C56" s="41">
        <f t="shared" si="5"/>
        <v>11090</v>
      </c>
      <c r="D56" s="41">
        <f t="shared" si="6"/>
        <v>17</v>
      </c>
      <c r="E56" s="42" t="str">
        <f t="shared" si="2"/>
        <v>FERROL-SAN CIBRAO</v>
      </c>
      <c r="F56" s="42">
        <f t="shared" si="9"/>
        <v>6064</v>
      </c>
      <c r="G56" s="42">
        <f t="shared" si="8"/>
        <v>94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13</v>
      </c>
      <c r="D57" s="41">
        <f t="shared" si="6"/>
        <v>25</v>
      </c>
      <c r="E57" s="42" t="str">
        <f t="shared" si="2"/>
        <v>GIJON</v>
      </c>
      <c r="F57" s="42">
        <f t="shared" si="9"/>
        <v>5930</v>
      </c>
      <c r="G57" s="42">
        <f t="shared" si="8"/>
        <v>3174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4714</v>
      </c>
      <c r="G58" s="42">
        <f t="shared" si="8"/>
        <v>5714</v>
      </c>
    </row>
    <row r="59" spans="1:7" x14ac:dyDescent="0.25">
      <c r="A59" s="42" t="str">
        <f t="shared" si="3"/>
        <v>SANTA CRUZ DE TENERIFE</v>
      </c>
      <c r="B59" s="41">
        <f t="shared" si="4"/>
        <v>288608</v>
      </c>
      <c r="C59" s="41">
        <f t="shared" si="5"/>
        <v>266287</v>
      </c>
      <c r="D59" s="41">
        <f t="shared" si="6"/>
        <v>7</v>
      </c>
      <c r="E59" s="42" t="str">
        <f t="shared" si="2"/>
        <v>A CORUÑA</v>
      </c>
      <c r="F59" s="42">
        <f t="shared" si="9"/>
        <v>4275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134</v>
      </c>
      <c r="C60" s="41">
        <f t="shared" si="5"/>
        <v>72</v>
      </c>
      <c r="D60" s="41">
        <f t="shared" si="6"/>
        <v>23</v>
      </c>
      <c r="E60" s="42" t="str">
        <f t="shared" si="2"/>
        <v>SANTANDER</v>
      </c>
      <c r="F60" s="42">
        <f t="shared" si="9"/>
        <v>134</v>
      </c>
      <c r="G60" s="42">
        <f t="shared" si="8"/>
        <v>72</v>
      </c>
    </row>
    <row r="61" spans="1:7" x14ac:dyDescent="0.25">
      <c r="A61" s="42" t="str">
        <f t="shared" si="3"/>
        <v>SEVILLA</v>
      </c>
      <c r="B61" s="41">
        <f t="shared" si="4"/>
        <v>79021</v>
      </c>
      <c r="C61" s="41">
        <f t="shared" si="5"/>
        <v>67835</v>
      </c>
      <c r="D61" s="41">
        <f t="shared" si="6"/>
        <v>11</v>
      </c>
      <c r="E61" s="42" t="str">
        <f t="shared" si="2"/>
        <v>ALMERIA</v>
      </c>
      <c r="F61" s="42">
        <f t="shared" si="9"/>
        <v>53</v>
      </c>
      <c r="G61" s="42">
        <f t="shared" si="8"/>
        <v>121</v>
      </c>
    </row>
    <row r="62" spans="1:7" x14ac:dyDescent="0.25">
      <c r="A62" s="42" t="str">
        <f t="shared" si="3"/>
        <v>TARRAGONA</v>
      </c>
      <c r="B62" s="41">
        <f t="shared" si="4"/>
        <v>24366</v>
      </c>
      <c r="C62" s="41">
        <f t="shared" si="5"/>
        <v>4121.5</v>
      </c>
      <c r="D62" s="41">
        <f t="shared" si="6"/>
        <v>15</v>
      </c>
      <c r="E62" s="42" t="str">
        <f t="shared" si="2"/>
        <v>MOTRIL</v>
      </c>
      <c r="F62" s="42">
        <f t="shared" si="9"/>
        <v>2</v>
      </c>
      <c r="G62" s="42">
        <f t="shared" si="8"/>
        <v>13</v>
      </c>
    </row>
    <row r="63" spans="1:7" x14ac:dyDescent="0.25">
      <c r="A63" s="42" t="str">
        <f t="shared" si="3"/>
        <v>VALENCIA</v>
      </c>
      <c r="B63" s="41">
        <f t="shared" si="4"/>
        <v>1736908</v>
      </c>
      <c r="C63" s="41">
        <f t="shared" si="5"/>
        <v>1513075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137554</v>
      </c>
      <c r="C64" s="41">
        <f t="shared" si="5"/>
        <v>133244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76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264470</v>
      </c>
      <c r="C11" s="37">
        <v>276972</v>
      </c>
      <c r="D11" s="37">
        <v>1496440</v>
      </c>
      <c r="E11" s="37">
        <v>1878550</v>
      </c>
      <c r="F11" s="10">
        <f t="shared" si="0"/>
        <v>25.53460212237043</v>
      </c>
      <c r="G11" s="1"/>
      <c r="H11" s="1"/>
      <c r="I11" s="1"/>
    </row>
    <row r="12" spans="1:12" x14ac:dyDescent="0.25">
      <c r="A12" s="11" t="s">
        <v>46</v>
      </c>
      <c r="B12" s="38">
        <v>4688</v>
      </c>
      <c r="C12" s="38">
        <v>0</v>
      </c>
      <c r="D12" s="38">
        <v>15936</v>
      </c>
      <c r="E12" s="38">
        <v>2134</v>
      </c>
      <c r="F12" s="13">
        <f t="shared" si="0"/>
        <v>-86.60893574297188</v>
      </c>
      <c r="G12" s="1"/>
      <c r="H12" s="1"/>
      <c r="I12" s="1"/>
    </row>
    <row r="13" spans="1:12" x14ac:dyDescent="0.25">
      <c r="A13" s="8" t="s">
        <v>47</v>
      </c>
      <c r="B13" s="37">
        <v>53</v>
      </c>
      <c r="C13" s="37">
        <v>87</v>
      </c>
      <c r="D13" s="37">
        <v>481</v>
      </c>
      <c r="E13" s="37">
        <v>456</v>
      </c>
      <c r="F13" s="10">
        <f t="shared" si="0"/>
        <v>-5.197505197505194</v>
      </c>
      <c r="G13" s="1"/>
      <c r="H13" s="1"/>
      <c r="I13" s="1"/>
    </row>
    <row r="14" spans="1:12" x14ac:dyDescent="0.25">
      <c r="A14" s="11" t="s">
        <v>48</v>
      </c>
      <c r="B14" s="38">
        <v>78461</v>
      </c>
      <c r="C14" s="38">
        <v>81876.5</v>
      </c>
      <c r="D14" s="38">
        <v>491916</v>
      </c>
      <c r="E14" s="38">
        <v>568416</v>
      </c>
      <c r="F14" s="13">
        <f t="shared" si="0"/>
        <v>15.551435610957967</v>
      </c>
      <c r="G14" s="1"/>
      <c r="H14" s="1"/>
      <c r="I14" s="1"/>
    </row>
    <row r="15" spans="1:12" x14ac:dyDescent="0.25">
      <c r="A15" s="8" t="s">
        <v>49</v>
      </c>
      <c r="B15" s="37">
        <v>767</v>
      </c>
      <c r="C15" s="37">
        <v>293</v>
      </c>
      <c r="D15" s="37">
        <v>4902</v>
      </c>
      <c r="E15" s="37">
        <v>3031</v>
      </c>
      <c r="F15" s="10">
        <f t="shared" si="0"/>
        <v>-38.168094655242761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21</v>
      </c>
      <c r="C17" s="37">
        <v>0</v>
      </c>
      <c r="D17" s="37">
        <v>115</v>
      </c>
      <c r="E17" s="37">
        <v>78</v>
      </c>
      <c r="F17" s="10">
        <f t="shared" si="0"/>
        <v>-32.173913043478265</v>
      </c>
      <c r="G17" s="1"/>
      <c r="H17" s="1"/>
      <c r="I17" s="1"/>
    </row>
    <row r="18" spans="1:9" x14ac:dyDescent="0.25">
      <c r="A18" s="11" t="s">
        <v>52</v>
      </c>
      <c r="B18" s="38">
        <v>25</v>
      </c>
      <c r="C18" s="38">
        <v>20</v>
      </c>
      <c r="D18" s="38">
        <v>25</v>
      </c>
      <c r="E18" s="38">
        <v>70</v>
      </c>
      <c r="F18" s="17">
        <f t="shared" si="0"/>
        <v>180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68407</v>
      </c>
      <c r="C22" s="38">
        <v>78949</v>
      </c>
      <c r="D22" s="38">
        <v>422527</v>
      </c>
      <c r="E22" s="38">
        <v>440988</v>
      </c>
      <c r="F22" s="13">
        <f t="shared" si="0"/>
        <v>4.3691882412248191</v>
      </c>
      <c r="G22" s="1"/>
      <c r="H22" s="1"/>
      <c r="I22" s="1"/>
    </row>
    <row r="23" spans="1:9" x14ac:dyDescent="0.25">
      <c r="A23" s="8" t="s">
        <v>57</v>
      </c>
      <c r="B23" s="37">
        <v>39890</v>
      </c>
      <c r="C23" s="37">
        <v>60163</v>
      </c>
      <c r="D23" s="37">
        <v>222720</v>
      </c>
      <c r="E23" s="37">
        <v>326660</v>
      </c>
      <c r="F23" s="10">
        <f t="shared" si="0"/>
        <v>46.668462643678168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810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2</v>
      </c>
      <c r="C26" s="38">
        <v>0</v>
      </c>
      <c r="D26" s="38">
        <v>2</v>
      </c>
      <c r="E26" s="38">
        <v>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1985</v>
      </c>
      <c r="C28" s="38">
        <v>1503</v>
      </c>
      <c r="D28" s="38">
        <v>13114</v>
      </c>
      <c r="E28" s="38">
        <v>13939</v>
      </c>
      <c r="F28" s="13">
        <f t="shared" si="0"/>
        <v>6.2909867317370782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56</v>
      </c>
      <c r="C31" s="37">
        <v>30</v>
      </c>
      <c r="D31" s="37">
        <v>1004</v>
      </c>
      <c r="E31" s="37">
        <v>356</v>
      </c>
      <c r="F31" s="10">
        <f t="shared" si="0"/>
        <v>-64.541832669322702</v>
      </c>
      <c r="G31" s="1"/>
      <c r="H31" s="1"/>
      <c r="I31" s="1"/>
    </row>
    <row r="32" spans="1:9" x14ac:dyDescent="0.25">
      <c r="A32" s="11" t="s">
        <v>66</v>
      </c>
      <c r="B32" s="38">
        <v>67922</v>
      </c>
      <c r="C32" s="38">
        <v>84877</v>
      </c>
      <c r="D32" s="38">
        <v>460723</v>
      </c>
      <c r="E32" s="38">
        <v>587576</v>
      </c>
      <c r="F32" s="13">
        <f t="shared" si="0"/>
        <v>27.533463708128309</v>
      </c>
      <c r="G32" s="1"/>
      <c r="H32" s="1"/>
      <c r="I32" s="1"/>
    </row>
    <row r="33" spans="1:9" x14ac:dyDescent="0.25">
      <c r="A33" s="8" t="s">
        <v>67</v>
      </c>
      <c r="B33" s="37">
        <v>264</v>
      </c>
      <c r="C33" s="37">
        <v>418</v>
      </c>
      <c r="D33" s="37">
        <v>1623</v>
      </c>
      <c r="E33" s="37">
        <v>1428</v>
      </c>
      <c r="F33" s="10">
        <f t="shared" si="0"/>
        <v>-12.014787430683924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527011</v>
      </c>
      <c r="C35" s="15">
        <f t="shared" ref="C35:E35" si="1">SUM(C7:C34)</f>
        <v>585188.5</v>
      </c>
      <c r="D35" s="15">
        <f t="shared" si="1"/>
        <v>3131529</v>
      </c>
      <c r="E35" s="15">
        <f t="shared" si="1"/>
        <v>3824499</v>
      </c>
      <c r="F35" s="16">
        <f t="shared" si="0"/>
        <v>22.128806726682072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1878550</v>
      </c>
      <c r="G38" s="42">
        <f>LOOKUP(E38,$A$38:$A$65,$C$38:$C$65)</f>
        <v>1496440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587576</v>
      </c>
      <c r="G39" s="42">
        <f t="shared" ref="G39:G65" si="8">LOOKUP(E39,$A$38:$A$65,$C$38:$C$65)</f>
        <v>460723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568416</v>
      </c>
      <c r="G40" s="42">
        <f t="shared" si="8"/>
        <v>491916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440988</v>
      </c>
      <c r="G41" s="42">
        <f t="shared" si="8"/>
        <v>422527</v>
      </c>
    </row>
    <row r="42" spans="1:9" x14ac:dyDescent="0.25">
      <c r="A42" s="42" t="str">
        <f t="shared" si="3"/>
        <v>BAHIA DE ALGECIRAS</v>
      </c>
      <c r="B42" s="41">
        <f t="shared" si="4"/>
        <v>1878550</v>
      </c>
      <c r="C42" s="41">
        <f t="shared" si="5"/>
        <v>1496440</v>
      </c>
      <c r="D42" s="41">
        <f t="shared" si="6"/>
        <v>1</v>
      </c>
      <c r="E42" s="42" t="str">
        <f t="shared" si="2"/>
        <v>MALAGA</v>
      </c>
      <c r="F42" s="42">
        <f t="shared" si="7"/>
        <v>326660</v>
      </c>
      <c r="G42" s="42">
        <f t="shared" si="8"/>
        <v>222720</v>
      </c>
    </row>
    <row r="43" spans="1:9" x14ac:dyDescent="0.25">
      <c r="A43" s="42" t="str">
        <f t="shared" si="3"/>
        <v>BAHIA DE CADIZ</v>
      </c>
      <c r="B43" s="41">
        <f t="shared" si="4"/>
        <v>2134</v>
      </c>
      <c r="C43" s="41">
        <f t="shared" si="5"/>
        <v>15936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13939</v>
      </c>
      <c r="G43" s="42">
        <f t="shared" si="8"/>
        <v>13114</v>
      </c>
    </row>
    <row r="44" spans="1:9" x14ac:dyDescent="0.25">
      <c r="A44" s="42" t="str">
        <f t="shared" si="3"/>
        <v>BALEARES</v>
      </c>
      <c r="B44" s="41">
        <f t="shared" si="4"/>
        <v>456</v>
      </c>
      <c r="C44" s="41">
        <f t="shared" si="5"/>
        <v>481</v>
      </c>
      <c r="D44" s="41">
        <f t="shared" si="6"/>
        <v>11</v>
      </c>
      <c r="E44" s="42" t="str">
        <f t="shared" si="2"/>
        <v>BILBAO</v>
      </c>
      <c r="F44" s="42">
        <f t="shared" si="7"/>
        <v>3031</v>
      </c>
      <c r="G44" s="42">
        <f t="shared" si="8"/>
        <v>4902</v>
      </c>
    </row>
    <row r="45" spans="1:9" x14ac:dyDescent="0.25">
      <c r="A45" s="42" t="str">
        <f t="shared" si="3"/>
        <v>BARCELONA</v>
      </c>
      <c r="B45" s="41">
        <f t="shared" si="4"/>
        <v>568416</v>
      </c>
      <c r="C45" s="41">
        <f t="shared" si="5"/>
        <v>491916</v>
      </c>
      <c r="D45" s="41">
        <f t="shared" si="6"/>
        <v>3</v>
      </c>
      <c r="E45" s="42" t="str">
        <f t="shared" si="2"/>
        <v>BAHIA DE CADIZ</v>
      </c>
      <c r="F45" s="42">
        <f t="shared" si="7"/>
        <v>2134</v>
      </c>
      <c r="G45" s="42">
        <f t="shared" si="8"/>
        <v>15936</v>
      </c>
    </row>
    <row r="46" spans="1:9" x14ac:dyDescent="0.25">
      <c r="A46" s="42" t="str">
        <f t="shared" si="3"/>
        <v>BILBAO</v>
      </c>
      <c r="B46" s="41">
        <f t="shared" si="4"/>
        <v>3031</v>
      </c>
      <c r="C46" s="41">
        <f t="shared" si="5"/>
        <v>4902</v>
      </c>
      <c r="D46" s="41">
        <f t="shared" si="6"/>
        <v>7</v>
      </c>
      <c r="E46" s="42" t="str">
        <f t="shared" si="2"/>
        <v>VIGO</v>
      </c>
      <c r="F46" s="42">
        <f t="shared" si="7"/>
        <v>1428</v>
      </c>
      <c r="G46" s="42">
        <f t="shared" si="8"/>
        <v>1623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78</v>
      </c>
      <c r="C48" s="41">
        <f t="shared" si="5"/>
        <v>115</v>
      </c>
      <c r="D48" s="41">
        <f t="shared" si="6"/>
        <v>13</v>
      </c>
      <c r="E48" s="42" t="str">
        <f t="shared" si="2"/>
        <v>BALEARES</v>
      </c>
      <c r="F48" s="42">
        <f t="shared" si="7"/>
        <v>456</v>
      </c>
      <c r="G48" s="42">
        <f t="shared" si="8"/>
        <v>481</v>
      </c>
    </row>
    <row r="49" spans="1:7" x14ac:dyDescent="0.25">
      <c r="A49" s="42" t="str">
        <f t="shared" si="3"/>
        <v>CEUTA</v>
      </c>
      <c r="B49" s="41">
        <f t="shared" si="4"/>
        <v>70</v>
      </c>
      <c r="C49" s="41">
        <f t="shared" si="5"/>
        <v>25</v>
      </c>
      <c r="D49" s="41">
        <f t="shared" si="6"/>
        <v>14</v>
      </c>
      <c r="E49" s="42" t="str">
        <f t="shared" si="2"/>
        <v>TARRAGONA</v>
      </c>
      <c r="F49" s="42">
        <f t="shared" si="7"/>
        <v>356</v>
      </c>
      <c r="G49" s="42">
        <f t="shared" si="8"/>
        <v>1004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78</v>
      </c>
      <c r="G50" s="42">
        <f t="shared" si="8"/>
        <v>115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70</v>
      </c>
      <c r="G51" s="42">
        <f t="shared" si="8"/>
        <v>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440988</v>
      </c>
      <c r="C53" s="41">
        <f t="shared" si="5"/>
        <v>422527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326660</v>
      </c>
      <c r="C54" s="41">
        <f t="shared" si="5"/>
        <v>222720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810</v>
      </c>
      <c r="C55" s="41">
        <f t="shared" si="5"/>
        <v>0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2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13939</v>
      </c>
      <c r="C59" s="41">
        <f t="shared" si="5"/>
        <v>13114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356</v>
      </c>
      <c r="C62" s="41">
        <f t="shared" si="5"/>
        <v>1004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587576</v>
      </c>
      <c r="C63" s="41">
        <f t="shared" si="5"/>
        <v>460723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1428</v>
      </c>
      <c r="C64" s="41">
        <f t="shared" si="5"/>
        <v>1623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3115</v>
      </c>
      <c r="C7" s="9">
        <v>432</v>
      </c>
      <c r="D7" s="9">
        <v>17873</v>
      </c>
      <c r="E7" s="9">
        <v>20068</v>
      </c>
      <c r="F7" s="10">
        <f>((E7*100)/D7)-100</f>
        <v>12.281094388183291</v>
      </c>
      <c r="G7" s="1"/>
      <c r="H7" s="1"/>
      <c r="I7" s="1"/>
    </row>
    <row r="8" spans="1:12" x14ac:dyDescent="0.25">
      <c r="A8" s="11" t="s">
        <v>42</v>
      </c>
      <c r="B8" s="12">
        <v>73610</v>
      </c>
      <c r="C8" s="12">
        <v>76245</v>
      </c>
      <c r="D8" s="12">
        <v>169105</v>
      </c>
      <c r="E8" s="12">
        <v>172845</v>
      </c>
      <c r="F8" s="13">
        <f t="shared" ref="F8:F35" si="0">((E8*100)/D8)-100</f>
        <v>2.2116436533514729</v>
      </c>
      <c r="G8" s="1"/>
      <c r="H8" s="1"/>
      <c r="I8" s="1"/>
    </row>
    <row r="9" spans="1:12" x14ac:dyDescent="0.25">
      <c r="A9" s="8" t="s">
        <v>43</v>
      </c>
      <c r="B9" s="9">
        <v>261240</v>
      </c>
      <c r="C9" s="9">
        <v>275854</v>
      </c>
      <c r="D9" s="9">
        <v>543518</v>
      </c>
      <c r="E9" s="9">
        <v>552505</v>
      </c>
      <c r="F9" s="10">
        <f t="shared" si="0"/>
        <v>1.6534870970234721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816923</v>
      </c>
      <c r="C11" s="9">
        <v>786467</v>
      </c>
      <c r="D11" s="9">
        <v>2674950</v>
      </c>
      <c r="E11" s="9">
        <v>2781718</v>
      </c>
      <c r="F11" s="10">
        <f t="shared" si="0"/>
        <v>3.9914017084431492</v>
      </c>
      <c r="G11" s="1"/>
      <c r="H11" s="1"/>
      <c r="I11" s="1"/>
    </row>
    <row r="12" spans="1:12" x14ac:dyDescent="0.25">
      <c r="A12" s="11" t="s">
        <v>46</v>
      </c>
      <c r="B12" s="12">
        <v>14889</v>
      </c>
      <c r="C12" s="12">
        <v>18692</v>
      </c>
      <c r="D12" s="12">
        <v>95968</v>
      </c>
      <c r="E12" s="12">
        <v>99505</v>
      </c>
      <c r="F12" s="13">
        <f t="shared" si="0"/>
        <v>3.6856035345115004</v>
      </c>
      <c r="G12" s="1"/>
      <c r="H12" s="1"/>
      <c r="I12" s="1"/>
    </row>
    <row r="13" spans="1:12" x14ac:dyDescent="0.25">
      <c r="A13" s="8" t="s">
        <v>47</v>
      </c>
      <c r="B13" s="9">
        <v>852573</v>
      </c>
      <c r="C13" s="9">
        <v>909672</v>
      </c>
      <c r="D13" s="9">
        <v>2792751</v>
      </c>
      <c r="E13" s="9">
        <v>3072702</v>
      </c>
      <c r="F13" s="10">
        <f t="shared" si="0"/>
        <v>10.024201942815523</v>
      </c>
      <c r="G13" s="1"/>
      <c r="H13" s="1"/>
      <c r="I13" s="1"/>
    </row>
    <row r="14" spans="1:12" x14ac:dyDescent="0.25">
      <c r="A14" s="11" t="s">
        <v>48</v>
      </c>
      <c r="B14" s="12">
        <v>388168</v>
      </c>
      <c r="C14" s="12">
        <v>398910</v>
      </c>
      <c r="D14" s="12">
        <v>1262513</v>
      </c>
      <c r="E14" s="12">
        <v>1449612</v>
      </c>
      <c r="F14" s="13">
        <f t="shared" si="0"/>
        <v>14.819570174722955</v>
      </c>
      <c r="G14" s="1"/>
      <c r="H14" s="1"/>
      <c r="I14" s="1"/>
    </row>
    <row r="15" spans="1:12" x14ac:dyDescent="0.25">
      <c r="A15" s="8" t="s">
        <v>49</v>
      </c>
      <c r="B15" s="9">
        <v>16775</v>
      </c>
      <c r="C15" s="9">
        <v>20377</v>
      </c>
      <c r="D15" s="9">
        <v>85526</v>
      </c>
      <c r="E15" s="9">
        <v>85771</v>
      </c>
      <c r="F15" s="10">
        <f t="shared" si="0"/>
        <v>0.28646259616958503</v>
      </c>
      <c r="G15" s="1"/>
      <c r="H15" s="1"/>
      <c r="I15" s="1"/>
    </row>
    <row r="16" spans="1:12" x14ac:dyDescent="0.25">
      <c r="A16" s="11" t="s">
        <v>50</v>
      </c>
      <c r="B16" s="12">
        <v>763</v>
      </c>
      <c r="C16" s="12">
        <v>0</v>
      </c>
      <c r="D16" s="12">
        <v>11392</v>
      </c>
      <c r="E16" s="12">
        <v>11929</v>
      </c>
      <c r="F16" s="13">
        <f t="shared" si="0"/>
        <v>4.7138342696629252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315425</v>
      </c>
      <c r="C18" s="12">
        <v>301092</v>
      </c>
      <c r="D18" s="12">
        <v>1251066</v>
      </c>
      <c r="E18" s="12">
        <v>1362332</v>
      </c>
      <c r="F18" s="13">
        <f t="shared" si="0"/>
        <v>8.8936954565146777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445</v>
      </c>
      <c r="D20" s="12">
        <v>1256</v>
      </c>
      <c r="E20" s="12">
        <v>1197</v>
      </c>
      <c r="F20" s="13">
        <f t="shared" si="0"/>
        <v>-4.6974522292993584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0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53503</v>
      </c>
      <c r="C22" s="12">
        <v>77906</v>
      </c>
      <c r="D22" s="12">
        <v>370221</v>
      </c>
      <c r="E22" s="12">
        <v>447623</v>
      </c>
      <c r="F22" s="13">
        <f t="shared" si="0"/>
        <v>20.906971781719562</v>
      </c>
      <c r="G22" s="1"/>
      <c r="H22" s="1"/>
      <c r="I22" s="1"/>
    </row>
    <row r="23" spans="1:9" x14ac:dyDescent="0.25">
      <c r="A23" s="8" t="s">
        <v>57</v>
      </c>
      <c r="B23" s="9">
        <v>56920</v>
      </c>
      <c r="C23" s="9">
        <v>65914</v>
      </c>
      <c r="D23" s="9">
        <v>250105</v>
      </c>
      <c r="E23" s="9">
        <v>277504</v>
      </c>
      <c r="F23" s="10">
        <f t="shared" si="0"/>
        <v>10.954998900461803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66567</v>
      </c>
      <c r="C25" s="9">
        <v>87500</v>
      </c>
      <c r="D25" s="9">
        <v>232094</v>
      </c>
      <c r="E25" s="9">
        <v>272707</v>
      </c>
      <c r="F25" s="10">
        <f t="shared" si="0"/>
        <v>17.498513533309776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424</v>
      </c>
      <c r="D26" s="12">
        <v>1157</v>
      </c>
      <c r="E26" s="12">
        <v>2081</v>
      </c>
      <c r="F26" s="13">
        <f t="shared" si="0"/>
        <v>79.861711322385474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430232</v>
      </c>
      <c r="C28" s="12">
        <v>454171</v>
      </c>
      <c r="D28" s="12">
        <v>2526383</v>
      </c>
      <c r="E28" s="12">
        <v>2684382</v>
      </c>
      <c r="F28" s="13">
        <f t="shared" si="0"/>
        <v>6.2539607019204908</v>
      </c>
      <c r="G28" s="1"/>
      <c r="H28" s="1"/>
      <c r="I28" s="1"/>
    </row>
    <row r="29" spans="1:9" x14ac:dyDescent="0.25">
      <c r="A29" s="8" t="s">
        <v>63</v>
      </c>
      <c r="B29" s="9">
        <v>19534</v>
      </c>
      <c r="C29" s="9">
        <v>19745</v>
      </c>
      <c r="D29" s="9">
        <v>78103</v>
      </c>
      <c r="E29" s="9">
        <v>82909</v>
      </c>
      <c r="F29" s="10">
        <f t="shared" si="0"/>
        <v>6.1534128010447802</v>
      </c>
      <c r="G29" s="1"/>
      <c r="H29" s="1"/>
      <c r="I29" s="1"/>
    </row>
    <row r="30" spans="1:9" x14ac:dyDescent="0.25">
      <c r="A30" s="11" t="s">
        <v>64</v>
      </c>
      <c r="B30" s="12">
        <v>1119</v>
      </c>
      <c r="C30" s="12">
        <v>1438</v>
      </c>
      <c r="D30" s="12">
        <v>7571</v>
      </c>
      <c r="E30" s="12">
        <v>8966</v>
      </c>
      <c r="F30" s="13">
        <f t="shared" si="0"/>
        <v>18.425571258750495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553</v>
      </c>
      <c r="D31" s="9">
        <v>297</v>
      </c>
      <c r="E31" s="9">
        <v>1379</v>
      </c>
      <c r="F31" s="10">
        <f t="shared" si="0"/>
        <v>364.30976430976432</v>
      </c>
      <c r="G31" s="1"/>
      <c r="H31" s="1"/>
      <c r="I31" s="1"/>
    </row>
    <row r="32" spans="1:9" x14ac:dyDescent="0.25">
      <c r="A32" s="11" t="s">
        <v>66</v>
      </c>
      <c r="B32" s="12">
        <v>51772</v>
      </c>
      <c r="C32" s="12">
        <v>55257</v>
      </c>
      <c r="D32" s="12">
        <v>170967</v>
      </c>
      <c r="E32" s="12">
        <v>225638</v>
      </c>
      <c r="F32" s="13">
        <f t="shared" si="0"/>
        <v>31.977516128843575</v>
      </c>
      <c r="G32" s="1"/>
      <c r="H32" s="1"/>
      <c r="I32" s="1"/>
    </row>
    <row r="33" spans="1:9" x14ac:dyDescent="0.25">
      <c r="A33" s="8" t="s">
        <v>67</v>
      </c>
      <c r="B33" s="9">
        <v>14797</v>
      </c>
      <c r="C33" s="9">
        <v>15597</v>
      </c>
      <c r="D33" s="9">
        <v>68418</v>
      </c>
      <c r="E33" s="9">
        <v>70343</v>
      </c>
      <c r="F33" s="10">
        <f t="shared" si="0"/>
        <v>2.8135870677307082</v>
      </c>
      <c r="G33" s="1"/>
      <c r="H33" s="1"/>
      <c r="I33" s="1"/>
    </row>
    <row r="34" spans="1:9" x14ac:dyDescent="0.25">
      <c r="A34" s="11" t="s">
        <v>68</v>
      </c>
      <c r="B34" s="12">
        <v>989</v>
      </c>
      <c r="C34" s="12">
        <v>778</v>
      </c>
      <c r="D34" s="12">
        <v>4200</v>
      </c>
      <c r="E34" s="12">
        <v>2298</v>
      </c>
      <c r="F34" s="13">
        <f t="shared" si="0"/>
        <v>-45.285714285714285</v>
      </c>
      <c r="G34" s="1"/>
      <c r="H34" s="1"/>
      <c r="I34" s="1"/>
    </row>
    <row r="35" spans="1:9" x14ac:dyDescent="0.25">
      <c r="A35" s="14" t="s">
        <v>69</v>
      </c>
      <c r="B35" s="15">
        <f>SUM(B7:B34)</f>
        <v>3438914</v>
      </c>
      <c r="C35" s="15">
        <f t="shared" ref="C35:E35" si="1">SUM(C7:C34)</f>
        <v>3567469</v>
      </c>
      <c r="D35" s="15">
        <f t="shared" si="1"/>
        <v>12617297</v>
      </c>
      <c r="E35" s="15">
        <f t="shared" si="1"/>
        <v>13687674</v>
      </c>
      <c r="F35" s="16">
        <f t="shared" si="0"/>
        <v>8.4834097192132418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20068</v>
      </c>
      <c r="C38" s="41">
        <f>D7</f>
        <v>17873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3072702</v>
      </c>
      <c r="G38" s="42">
        <f>LOOKUP(E38,$A$38:$A$65,$C$38:$C$65)</f>
        <v>2792751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172845</v>
      </c>
      <c r="C39" s="41">
        <f t="shared" ref="C39:C65" si="5">D8</f>
        <v>169105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2781718</v>
      </c>
      <c r="G39" s="42">
        <f t="shared" ref="G39:G65" si="8">LOOKUP(E39,$A$38:$A$65,$C$38:$C$65)</f>
        <v>2674950</v>
      </c>
    </row>
    <row r="40" spans="1:9" x14ac:dyDescent="0.25">
      <c r="A40" s="42" t="str">
        <f t="shared" si="3"/>
        <v>ALMERIA</v>
      </c>
      <c r="B40" s="41">
        <f t="shared" si="4"/>
        <v>552505</v>
      </c>
      <c r="C40" s="41">
        <f t="shared" si="5"/>
        <v>543518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2684382</v>
      </c>
      <c r="G40" s="42">
        <f t="shared" si="8"/>
        <v>2526383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1449612</v>
      </c>
      <c r="G41" s="42">
        <f t="shared" si="8"/>
        <v>1262513</v>
      </c>
    </row>
    <row r="42" spans="1:9" x14ac:dyDescent="0.25">
      <c r="A42" s="42" t="str">
        <f t="shared" si="3"/>
        <v>BAHIA DE ALGECIRAS</v>
      </c>
      <c r="B42" s="41">
        <f t="shared" si="4"/>
        <v>2781718</v>
      </c>
      <c r="C42" s="41">
        <f t="shared" si="5"/>
        <v>2674950</v>
      </c>
      <c r="D42" s="41">
        <f t="shared" si="6"/>
        <v>2</v>
      </c>
      <c r="E42" s="42" t="str">
        <f t="shared" si="2"/>
        <v>CEUTA</v>
      </c>
      <c r="F42" s="42">
        <f t="shared" si="7"/>
        <v>1362332</v>
      </c>
      <c r="G42" s="42">
        <f t="shared" si="8"/>
        <v>1251066</v>
      </c>
    </row>
    <row r="43" spans="1:9" x14ac:dyDescent="0.25">
      <c r="A43" s="42" t="str">
        <f t="shared" si="3"/>
        <v>BAHIA DE CADIZ</v>
      </c>
      <c r="B43" s="41">
        <f t="shared" si="4"/>
        <v>99505</v>
      </c>
      <c r="C43" s="41">
        <f t="shared" si="5"/>
        <v>95968</v>
      </c>
      <c r="D43" s="41">
        <f t="shared" si="6"/>
        <v>12</v>
      </c>
      <c r="E43" s="42" t="str">
        <f t="shared" si="2"/>
        <v>ALMERIA</v>
      </c>
      <c r="F43" s="42">
        <f t="shared" si="7"/>
        <v>552505</v>
      </c>
      <c r="G43" s="42">
        <f t="shared" si="8"/>
        <v>543518</v>
      </c>
    </row>
    <row r="44" spans="1:9" x14ac:dyDescent="0.25">
      <c r="A44" s="42" t="str">
        <f t="shared" si="3"/>
        <v>BALEARES</v>
      </c>
      <c r="B44" s="41">
        <f t="shared" si="4"/>
        <v>3072702</v>
      </c>
      <c r="C44" s="41">
        <f t="shared" si="5"/>
        <v>2792751</v>
      </c>
      <c r="D44" s="41">
        <f t="shared" si="6"/>
        <v>1</v>
      </c>
      <c r="E44" s="42" t="str">
        <f t="shared" si="2"/>
        <v>LAS PALMAS</v>
      </c>
      <c r="F44" s="42">
        <f t="shared" si="7"/>
        <v>447623</v>
      </c>
      <c r="G44" s="42">
        <f t="shared" si="8"/>
        <v>370221</v>
      </c>
    </row>
    <row r="45" spans="1:9" x14ac:dyDescent="0.25">
      <c r="A45" s="42" t="str">
        <f t="shared" si="3"/>
        <v>BARCELONA</v>
      </c>
      <c r="B45" s="41">
        <f t="shared" si="4"/>
        <v>1449612</v>
      </c>
      <c r="C45" s="41">
        <f t="shared" si="5"/>
        <v>1262513</v>
      </c>
      <c r="D45" s="41">
        <f t="shared" si="6"/>
        <v>4</v>
      </c>
      <c r="E45" s="42" t="str">
        <f t="shared" si="2"/>
        <v>MALAGA</v>
      </c>
      <c r="F45" s="42">
        <f t="shared" si="7"/>
        <v>277504</v>
      </c>
      <c r="G45" s="42">
        <f t="shared" si="8"/>
        <v>250105</v>
      </c>
    </row>
    <row r="46" spans="1:9" x14ac:dyDescent="0.25">
      <c r="A46" s="42" t="str">
        <f t="shared" si="3"/>
        <v>BILBAO</v>
      </c>
      <c r="B46" s="41">
        <f t="shared" si="4"/>
        <v>85771</v>
      </c>
      <c r="C46" s="41">
        <f t="shared" si="5"/>
        <v>85526</v>
      </c>
      <c r="D46" s="41">
        <f t="shared" si="6"/>
        <v>13</v>
      </c>
      <c r="E46" s="42" t="str">
        <f t="shared" si="2"/>
        <v>MELILLA</v>
      </c>
      <c r="F46" s="42">
        <f t="shared" si="7"/>
        <v>272707</v>
      </c>
      <c r="G46" s="42">
        <f t="shared" si="8"/>
        <v>232094</v>
      </c>
    </row>
    <row r="47" spans="1:9" x14ac:dyDescent="0.25">
      <c r="A47" s="42" t="str">
        <f t="shared" si="3"/>
        <v>CARTAGENA</v>
      </c>
      <c r="B47" s="41">
        <f t="shared" si="4"/>
        <v>11929</v>
      </c>
      <c r="C47" s="41">
        <f t="shared" si="5"/>
        <v>11392</v>
      </c>
      <c r="D47" s="41">
        <f t="shared" si="6"/>
        <v>17</v>
      </c>
      <c r="E47" s="42" t="str">
        <f t="shared" si="2"/>
        <v>VALENCIA</v>
      </c>
      <c r="F47" s="42">
        <f t="shared" si="7"/>
        <v>225638</v>
      </c>
      <c r="G47" s="42">
        <f t="shared" si="8"/>
        <v>170967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172845</v>
      </c>
      <c r="G48" s="42">
        <f t="shared" si="8"/>
        <v>169105</v>
      </c>
    </row>
    <row r="49" spans="1:7" x14ac:dyDescent="0.25">
      <c r="A49" s="42" t="str">
        <f t="shared" si="3"/>
        <v>CEUTA</v>
      </c>
      <c r="B49" s="41">
        <f t="shared" si="4"/>
        <v>1362332</v>
      </c>
      <c r="C49" s="41">
        <f t="shared" si="5"/>
        <v>1251066</v>
      </c>
      <c r="D49" s="41">
        <f t="shared" si="6"/>
        <v>5</v>
      </c>
      <c r="E49" s="42" t="str">
        <f t="shared" si="2"/>
        <v>BAHIA DE CADIZ</v>
      </c>
      <c r="F49" s="42">
        <f t="shared" si="7"/>
        <v>99505</v>
      </c>
      <c r="G49" s="42">
        <f t="shared" si="8"/>
        <v>95968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21</v>
      </c>
      <c r="E50" s="42" t="str">
        <f t="shared" si="2"/>
        <v>BILBAO</v>
      </c>
      <c r="F50" s="42">
        <f t="shared" si="7"/>
        <v>85771</v>
      </c>
      <c r="G50" s="42">
        <f t="shared" si="8"/>
        <v>85526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1256</v>
      </c>
      <c r="D51" s="41">
        <f t="shared" si="6"/>
        <v>23</v>
      </c>
      <c r="E51" s="42" t="str">
        <f t="shared" si="2"/>
        <v>SANTANDER</v>
      </c>
      <c r="F51" s="42">
        <f t="shared" si="7"/>
        <v>82909</v>
      </c>
      <c r="G51" s="42">
        <f t="shared" si="8"/>
        <v>78103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24</v>
      </c>
      <c r="E52" s="42" t="str">
        <f t="shared" si="2"/>
        <v>VIGO</v>
      </c>
      <c r="F52" s="42">
        <f t="shared" si="7"/>
        <v>70343</v>
      </c>
      <c r="G52" s="42">
        <f t="shared" si="8"/>
        <v>68418</v>
      </c>
    </row>
    <row r="53" spans="1:7" x14ac:dyDescent="0.25">
      <c r="A53" s="42" t="str">
        <f t="shared" si="3"/>
        <v>LAS PALMAS</v>
      </c>
      <c r="B53" s="41">
        <f t="shared" si="4"/>
        <v>447623</v>
      </c>
      <c r="C53" s="41">
        <f t="shared" si="5"/>
        <v>370221</v>
      </c>
      <c r="D53" s="41">
        <f t="shared" si="6"/>
        <v>7</v>
      </c>
      <c r="E53" s="42" t="str">
        <f t="shared" si="2"/>
        <v>A CORUÑA</v>
      </c>
      <c r="F53" s="42">
        <f t="shared" si="7"/>
        <v>20068</v>
      </c>
      <c r="G53" s="42">
        <f t="shared" si="8"/>
        <v>17873</v>
      </c>
    </row>
    <row r="54" spans="1:7" x14ac:dyDescent="0.25">
      <c r="A54" s="42" t="str">
        <f t="shared" si="3"/>
        <v>MALAGA</v>
      </c>
      <c r="B54" s="41">
        <f t="shared" si="4"/>
        <v>277504</v>
      </c>
      <c r="C54" s="41">
        <f t="shared" si="5"/>
        <v>250105</v>
      </c>
      <c r="D54" s="41">
        <f t="shared" si="6"/>
        <v>8</v>
      </c>
      <c r="E54" s="42" t="str">
        <f t="shared" si="2"/>
        <v>CARTAGENA</v>
      </c>
      <c r="F54" s="42">
        <f t="shared" si="7"/>
        <v>11929</v>
      </c>
      <c r="G54" s="42">
        <f t="shared" si="8"/>
        <v>11392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8966</v>
      </c>
      <c r="G55" s="42">
        <f t="shared" si="8"/>
        <v>7571</v>
      </c>
    </row>
    <row r="56" spans="1:7" x14ac:dyDescent="0.25">
      <c r="A56" s="42" t="str">
        <f t="shared" si="3"/>
        <v>MELILLA</v>
      </c>
      <c r="B56" s="41">
        <f t="shared" si="4"/>
        <v>272707</v>
      </c>
      <c r="C56" s="41">
        <f t="shared" si="5"/>
        <v>232094</v>
      </c>
      <c r="D56" s="41">
        <f t="shared" si="6"/>
        <v>9</v>
      </c>
      <c r="E56" s="42" t="str">
        <f t="shared" si="2"/>
        <v>VILAGARCIA</v>
      </c>
      <c r="F56" s="42">
        <f t="shared" si="9"/>
        <v>2298</v>
      </c>
      <c r="G56" s="42">
        <f t="shared" si="8"/>
        <v>4200</v>
      </c>
    </row>
    <row r="57" spans="1:7" x14ac:dyDescent="0.25">
      <c r="A57" s="42" t="str">
        <f t="shared" si="3"/>
        <v>MOTRIL</v>
      </c>
      <c r="B57" s="41">
        <f t="shared" si="4"/>
        <v>2081</v>
      </c>
      <c r="C57" s="41">
        <f t="shared" si="5"/>
        <v>1157</v>
      </c>
      <c r="D57" s="41">
        <f t="shared" si="6"/>
        <v>20</v>
      </c>
      <c r="E57" s="42" t="str">
        <f t="shared" si="2"/>
        <v>MOTRIL</v>
      </c>
      <c r="F57" s="42">
        <f t="shared" si="9"/>
        <v>2081</v>
      </c>
      <c r="G57" s="42">
        <f t="shared" si="8"/>
        <v>1157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1453</v>
      </c>
      <c r="G58" s="42">
        <f t="shared" si="8"/>
        <v>1599</v>
      </c>
    </row>
    <row r="59" spans="1:7" x14ac:dyDescent="0.25">
      <c r="A59" s="42" t="str">
        <f t="shared" si="3"/>
        <v>SANTA CRUZ DE TENERIFE</v>
      </c>
      <c r="B59" s="41">
        <f t="shared" si="4"/>
        <v>2684382</v>
      </c>
      <c r="C59" s="41">
        <f t="shared" si="5"/>
        <v>2526383</v>
      </c>
      <c r="D59" s="41">
        <f t="shared" si="6"/>
        <v>3</v>
      </c>
      <c r="E59" s="42" t="str">
        <f t="shared" si="2"/>
        <v>TARRAGONA</v>
      </c>
      <c r="F59" s="42">
        <f t="shared" si="9"/>
        <v>1379</v>
      </c>
      <c r="G59" s="42">
        <f t="shared" si="8"/>
        <v>297</v>
      </c>
    </row>
    <row r="60" spans="1:7" x14ac:dyDescent="0.25">
      <c r="A60" s="42" t="str">
        <f t="shared" si="3"/>
        <v>SANTANDER</v>
      </c>
      <c r="B60" s="41">
        <f t="shared" si="4"/>
        <v>82909</v>
      </c>
      <c r="C60" s="41">
        <f t="shared" si="5"/>
        <v>78103</v>
      </c>
      <c r="D60" s="41">
        <f t="shared" si="6"/>
        <v>14</v>
      </c>
      <c r="E60" s="42" t="str">
        <f t="shared" si="2"/>
        <v>GIJON</v>
      </c>
      <c r="F60" s="42">
        <f t="shared" si="9"/>
        <v>1197</v>
      </c>
      <c r="G60" s="42">
        <f t="shared" si="8"/>
        <v>1256</v>
      </c>
    </row>
    <row r="61" spans="1:7" x14ac:dyDescent="0.25">
      <c r="A61" s="42" t="str">
        <f t="shared" si="3"/>
        <v>SEVILLA</v>
      </c>
      <c r="B61" s="41">
        <f t="shared" si="4"/>
        <v>8966</v>
      </c>
      <c r="C61" s="41">
        <f t="shared" si="5"/>
        <v>7571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264</v>
      </c>
    </row>
    <row r="62" spans="1:7" x14ac:dyDescent="0.25">
      <c r="A62" s="42" t="str">
        <f t="shared" si="3"/>
        <v>TARRAGONA</v>
      </c>
      <c r="B62" s="41">
        <f t="shared" si="4"/>
        <v>1379</v>
      </c>
      <c r="C62" s="41">
        <f t="shared" si="5"/>
        <v>297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225638</v>
      </c>
      <c r="C63" s="41">
        <f t="shared" si="5"/>
        <v>170967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70343</v>
      </c>
      <c r="C64" s="41">
        <f t="shared" si="5"/>
        <v>68418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2298</v>
      </c>
      <c r="C65" s="41">
        <f t="shared" si="5"/>
        <v>4200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3115</v>
      </c>
      <c r="C7" s="9">
        <v>432</v>
      </c>
      <c r="D7" s="9">
        <v>17873</v>
      </c>
      <c r="E7" s="9">
        <v>19628</v>
      </c>
      <c r="F7" s="10">
        <f>((E7*100)/D7)-100</f>
        <v>9.8192804789347008</v>
      </c>
      <c r="G7" s="1"/>
      <c r="H7" s="1"/>
      <c r="I7" s="1"/>
    </row>
    <row r="8" spans="1:12" x14ac:dyDescent="0.25">
      <c r="A8" s="11" t="s">
        <v>42</v>
      </c>
      <c r="B8" s="12">
        <v>5686</v>
      </c>
      <c r="C8" s="12">
        <v>10338</v>
      </c>
      <c r="D8" s="12">
        <v>27654</v>
      </c>
      <c r="E8" s="12">
        <v>25056</v>
      </c>
      <c r="F8" s="13">
        <f t="shared" ref="F8:F35" si="0">((E8*100)/D8)-100</f>
        <v>-9.3946626166196552</v>
      </c>
      <c r="G8" s="1"/>
      <c r="H8" s="1"/>
      <c r="I8" s="1"/>
    </row>
    <row r="9" spans="1:12" x14ac:dyDescent="0.25">
      <c r="A9" s="8" t="s">
        <v>43</v>
      </c>
      <c r="B9" s="9">
        <v>3156</v>
      </c>
      <c r="C9" s="9">
        <v>4839</v>
      </c>
      <c r="D9" s="9">
        <v>13829</v>
      </c>
      <c r="E9" s="9">
        <v>16840</v>
      </c>
      <c r="F9" s="10">
        <f t="shared" si="0"/>
        <v>21.773085544869474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12098</v>
      </c>
      <c r="C12" s="12">
        <v>13853</v>
      </c>
      <c r="D12" s="12">
        <v>82530</v>
      </c>
      <c r="E12" s="12">
        <v>81289</v>
      </c>
      <c r="F12" s="13">
        <f t="shared" si="0"/>
        <v>-1.5036956258330321</v>
      </c>
      <c r="G12" s="1"/>
      <c r="H12" s="1"/>
      <c r="I12" s="1"/>
    </row>
    <row r="13" spans="1:12" x14ac:dyDescent="0.25">
      <c r="A13" s="8" t="s">
        <v>47</v>
      </c>
      <c r="B13" s="9">
        <v>138013</v>
      </c>
      <c r="C13" s="9">
        <v>178715</v>
      </c>
      <c r="D13" s="9">
        <v>472522</v>
      </c>
      <c r="E13" s="9">
        <v>623533</v>
      </c>
      <c r="F13" s="10">
        <f t="shared" si="0"/>
        <v>31.958511984627165</v>
      </c>
      <c r="G13" s="1"/>
      <c r="H13" s="1"/>
      <c r="I13" s="1"/>
    </row>
    <row r="14" spans="1:12" x14ac:dyDescent="0.25">
      <c r="A14" s="11" t="s">
        <v>48</v>
      </c>
      <c r="B14" s="12">
        <v>213323</v>
      </c>
      <c r="C14" s="12">
        <v>246859</v>
      </c>
      <c r="D14" s="12">
        <v>673408</v>
      </c>
      <c r="E14" s="12">
        <v>864049</v>
      </c>
      <c r="F14" s="13">
        <f t="shared" si="0"/>
        <v>28.309880488500283</v>
      </c>
      <c r="G14" s="1"/>
      <c r="H14" s="1"/>
      <c r="I14" s="1"/>
    </row>
    <row r="15" spans="1:12" x14ac:dyDescent="0.25">
      <c r="A15" s="8" t="s">
        <v>49</v>
      </c>
      <c r="B15" s="9">
        <v>1052</v>
      </c>
      <c r="C15" s="9">
        <v>4544</v>
      </c>
      <c r="D15" s="9">
        <v>9753</v>
      </c>
      <c r="E15" s="9">
        <v>16015</v>
      </c>
      <c r="F15" s="10">
        <f t="shared" si="0"/>
        <v>64.205885368604527</v>
      </c>
      <c r="G15" s="1"/>
      <c r="H15" s="1"/>
      <c r="I15" s="1"/>
    </row>
    <row r="16" spans="1:12" x14ac:dyDescent="0.25">
      <c r="A16" s="11" t="s">
        <v>50</v>
      </c>
      <c r="B16" s="12">
        <v>763</v>
      </c>
      <c r="C16" s="12">
        <v>0</v>
      </c>
      <c r="D16" s="12">
        <v>11392</v>
      </c>
      <c r="E16" s="12">
        <v>11929</v>
      </c>
      <c r="F16" s="13">
        <f t="shared" si="0"/>
        <v>4.7138342696629252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1832</v>
      </c>
      <c r="E18" s="12">
        <v>4332</v>
      </c>
      <c r="F18" s="13">
        <f t="shared" si="0"/>
        <v>136.46288209606988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445</v>
      </c>
      <c r="D20" s="12">
        <v>1256</v>
      </c>
      <c r="E20" s="12">
        <v>1197</v>
      </c>
      <c r="F20" s="13">
        <f t="shared" si="0"/>
        <v>-4.6974522292993584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8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1884</v>
      </c>
      <c r="C22" s="12">
        <v>30000</v>
      </c>
      <c r="D22" s="12">
        <v>174271</v>
      </c>
      <c r="E22" s="12">
        <v>259129</v>
      </c>
      <c r="F22" s="13">
        <f t="shared" si="0"/>
        <v>48.69312737058948</v>
      </c>
      <c r="G22" s="1"/>
      <c r="H22" s="1"/>
      <c r="I22" s="1"/>
    </row>
    <row r="23" spans="1:9" x14ac:dyDescent="0.25">
      <c r="A23" s="8" t="s">
        <v>57</v>
      </c>
      <c r="B23" s="9">
        <v>14142</v>
      </c>
      <c r="C23" s="9">
        <v>16100</v>
      </c>
      <c r="D23" s="9">
        <v>100216</v>
      </c>
      <c r="E23" s="9">
        <v>118256</v>
      </c>
      <c r="F23" s="10">
        <f t="shared" si="0"/>
        <v>18.001117586014203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214</v>
      </c>
      <c r="E25" s="9">
        <v>209</v>
      </c>
      <c r="F25" s="10">
        <f t="shared" si="0"/>
        <v>-2.3364485981308434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424</v>
      </c>
      <c r="D26" s="12">
        <v>1157</v>
      </c>
      <c r="E26" s="12">
        <v>2081</v>
      </c>
      <c r="F26" s="13">
        <f t="shared" si="0"/>
        <v>79.861711322385474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9827</v>
      </c>
      <c r="C28" s="12">
        <v>10095</v>
      </c>
      <c r="D28" s="12">
        <v>220923</v>
      </c>
      <c r="E28" s="12">
        <v>226332</v>
      </c>
      <c r="F28" s="13">
        <f t="shared" si="0"/>
        <v>2.4483643622438649</v>
      </c>
      <c r="G28" s="1"/>
      <c r="H28" s="1"/>
      <c r="I28" s="1"/>
    </row>
    <row r="29" spans="1:9" x14ac:dyDescent="0.25">
      <c r="A29" s="8" t="s">
        <v>63</v>
      </c>
      <c r="B29" s="9">
        <v>521</v>
      </c>
      <c r="C29" s="9">
        <v>0</v>
      </c>
      <c r="D29" s="9">
        <v>3795</v>
      </c>
      <c r="E29" s="9">
        <v>2705</v>
      </c>
      <c r="F29" s="10">
        <f t="shared" si="0"/>
        <v>-28.72200263504611</v>
      </c>
      <c r="G29" s="1"/>
      <c r="H29" s="1"/>
      <c r="I29" s="1"/>
    </row>
    <row r="30" spans="1:9" x14ac:dyDescent="0.25">
      <c r="A30" s="11" t="s">
        <v>64</v>
      </c>
      <c r="B30" s="12">
        <v>1119</v>
      </c>
      <c r="C30" s="12">
        <v>1438</v>
      </c>
      <c r="D30" s="12">
        <v>7571</v>
      </c>
      <c r="E30" s="12">
        <v>8966</v>
      </c>
      <c r="F30" s="13">
        <f t="shared" si="0"/>
        <v>18.425571258750495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553</v>
      </c>
      <c r="D31" s="9">
        <v>297</v>
      </c>
      <c r="E31" s="9">
        <v>1379</v>
      </c>
      <c r="F31" s="10">
        <f t="shared" si="0"/>
        <v>364.30976430976432</v>
      </c>
      <c r="G31" s="1"/>
      <c r="H31" s="1"/>
      <c r="I31" s="1"/>
    </row>
    <row r="32" spans="1:9" x14ac:dyDescent="0.25">
      <c r="A32" s="11" t="s">
        <v>66</v>
      </c>
      <c r="B32" s="12">
        <v>11260</v>
      </c>
      <c r="C32" s="12">
        <v>20963</v>
      </c>
      <c r="D32" s="12">
        <v>47645</v>
      </c>
      <c r="E32" s="12">
        <v>87832</v>
      </c>
      <c r="F32" s="13">
        <f t="shared" si="0"/>
        <v>84.34673103158778</v>
      </c>
      <c r="G32" s="1"/>
      <c r="H32" s="1"/>
      <c r="I32" s="1"/>
    </row>
    <row r="33" spans="1:9" x14ac:dyDescent="0.25">
      <c r="A33" s="8" t="s">
        <v>67</v>
      </c>
      <c r="B33" s="9">
        <v>14797</v>
      </c>
      <c r="C33" s="9">
        <v>15597</v>
      </c>
      <c r="D33" s="9">
        <v>68418</v>
      </c>
      <c r="E33" s="9">
        <v>70343</v>
      </c>
      <c r="F33" s="10">
        <f t="shared" si="0"/>
        <v>2.8135870677307082</v>
      </c>
      <c r="G33" s="1"/>
      <c r="H33" s="1"/>
      <c r="I33" s="1"/>
    </row>
    <row r="34" spans="1:9" x14ac:dyDescent="0.25">
      <c r="A34" s="11" t="s">
        <v>68</v>
      </c>
      <c r="B34" s="12">
        <v>989</v>
      </c>
      <c r="C34" s="12">
        <v>778</v>
      </c>
      <c r="D34" s="12">
        <v>4200</v>
      </c>
      <c r="E34" s="12">
        <v>2298</v>
      </c>
      <c r="F34" s="13">
        <f t="shared" si="0"/>
        <v>-45.285714285714285</v>
      </c>
      <c r="G34" s="1"/>
      <c r="H34" s="1"/>
      <c r="I34" s="1"/>
    </row>
    <row r="35" spans="1:9" x14ac:dyDescent="0.25">
      <c r="A35" s="14" t="s">
        <v>69</v>
      </c>
      <c r="B35" s="15">
        <f>SUM(B7:B34)</f>
        <v>431745</v>
      </c>
      <c r="C35" s="15">
        <f t="shared" ref="C35:E35" si="1">SUM(C7:C34)</f>
        <v>555973</v>
      </c>
      <c r="D35" s="15">
        <f t="shared" si="1"/>
        <v>1942697</v>
      </c>
      <c r="E35" s="15">
        <f t="shared" si="1"/>
        <v>2445141</v>
      </c>
      <c r="F35" s="16">
        <f t="shared" si="0"/>
        <v>25.863220049240823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19628</v>
      </c>
      <c r="C38" s="41">
        <f>D7</f>
        <v>17873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864049</v>
      </c>
      <c r="G38" s="42">
        <f>LOOKUP(E38,$A$38:$A$65,$C$38:$C$65)</f>
        <v>673408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25056</v>
      </c>
      <c r="C39" s="41">
        <f t="shared" ref="C39:C65" si="5">D8</f>
        <v>27654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623533</v>
      </c>
      <c r="G39" s="42">
        <f t="shared" ref="G39:G65" si="8">LOOKUP(E39,$A$38:$A$65,$C$38:$C$65)</f>
        <v>472522</v>
      </c>
    </row>
    <row r="40" spans="1:9" x14ac:dyDescent="0.25">
      <c r="A40" s="42" t="str">
        <f t="shared" si="3"/>
        <v>ALMERIA</v>
      </c>
      <c r="B40" s="41">
        <f t="shared" si="4"/>
        <v>16840</v>
      </c>
      <c r="C40" s="41">
        <f t="shared" si="5"/>
        <v>13829</v>
      </c>
      <c r="D40" s="41">
        <f t="shared" si="6"/>
        <v>11</v>
      </c>
      <c r="E40" s="42" t="str">
        <f t="shared" si="2"/>
        <v>LAS PALMAS</v>
      </c>
      <c r="F40" s="42">
        <f t="shared" si="7"/>
        <v>259129</v>
      </c>
      <c r="G40" s="42">
        <f t="shared" si="8"/>
        <v>174271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226332</v>
      </c>
      <c r="G41" s="42">
        <f t="shared" si="8"/>
        <v>220923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118256</v>
      </c>
      <c r="G42" s="42">
        <f t="shared" si="8"/>
        <v>100216</v>
      </c>
    </row>
    <row r="43" spans="1:9" x14ac:dyDescent="0.25">
      <c r="A43" s="42" t="str">
        <f t="shared" si="3"/>
        <v>BAHIA DE CADIZ</v>
      </c>
      <c r="B43" s="41">
        <f t="shared" si="4"/>
        <v>81289</v>
      </c>
      <c r="C43" s="41">
        <f t="shared" si="5"/>
        <v>82530</v>
      </c>
      <c r="D43" s="41">
        <f t="shared" si="6"/>
        <v>7</v>
      </c>
      <c r="E43" s="42" t="str">
        <f t="shared" si="2"/>
        <v>VALENCIA</v>
      </c>
      <c r="F43" s="42">
        <f t="shared" si="7"/>
        <v>87832</v>
      </c>
      <c r="G43" s="42">
        <f t="shared" si="8"/>
        <v>47645</v>
      </c>
    </row>
    <row r="44" spans="1:9" x14ac:dyDescent="0.25">
      <c r="A44" s="42" t="str">
        <f t="shared" si="3"/>
        <v>BALEARES</v>
      </c>
      <c r="B44" s="41">
        <f t="shared" si="4"/>
        <v>623533</v>
      </c>
      <c r="C44" s="41">
        <f t="shared" si="5"/>
        <v>472522</v>
      </c>
      <c r="D44" s="41">
        <f t="shared" si="6"/>
        <v>2</v>
      </c>
      <c r="E44" s="42" t="str">
        <f t="shared" si="2"/>
        <v>BAHIA DE CADIZ</v>
      </c>
      <c r="F44" s="42">
        <f t="shared" si="7"/>
        <v>81289</v>
      </c>
      <c r="G44" s="42">
        <f t="shared" si="8"/>
        <v>82530</v>
      </c>
    </row>
    <row r="45" spans="1:9" x14ac:dyDescent="0.25">
      <c r="A45" s="42" t="str">
        <f t="shared" si="3"/>
        <v>BARCELONA</v>
      </c>
      <c r="B45" s="41">
        <f t="shared" si="4"/>
        <v>864049</v>
      </c>
      <c r="C45" s="41">
        <f t="shared" si="5"/>
        <v>673408</v>
      </c>
      <c r="D45" s="41">
        <f t="shared" si="6"/>
        <v>1</v>
      </c>
      <c r="E45" s="42" t="str">
        <f t="shared" si="2"/>
        <v>VIGO</v>
      </c>
      <c r="F45" s="42">
        <f t="shared" si="7"/>
        <v>70343</v>
      </c>
      <c r="G45" s="42">
        <f t="shared" si="8"/>
        <v>68418</v>
      </c>
    </row>
    <row r="46" spans="1:9" x14ac:dyDescent="0.25">
      <c r="A46" s="42" t="str">
        <f t="shared" si="3"/>
        <v>BILBAO</v>
      </c>
      <c r="B46" s="41">
        <f t="shared" si="4"/>
        <v>16015</v>
      </c>
      <c r="C46" s="41">
        <f t="shared" si="5"/>
        <v>9753</v>
      </c>
      <c r="D46" s="41">
        <f t="shared" si="6"/>
        <v>12</v>
      </c>
      <c r="E46" s="42" t="str">
        <f t="shared" si="2"/>
        <v>ALICANTE</v>
      </c>
      <c r="F46" s="42">
        <f t="shared" si="7"/>
        <v>25056</v>
      </c>
      <c r="G46" s="42">
        <f t="shared" si="8"/>
        <v>27654</v>
      </c>
    </row>
    <row r="47" spans="1:9" x14ac:dyDescent="0.25">
      <c r="A47" s="42" t="str">
        <f t="shared" si="3"/>
        <v>CARTAGENA</v>
      </c>
      <c r="B47" s="41">
        <f t="shared" si="4"/>
        <v>11929</v>
      </c>
      <c r="C47" s="41">
        <f t="shared" si="5"/>
        <v>11392</v>
      </c>
      <c r="D47" s="41">
        <f t="shared" si="6"/>
        <v>13</v>
      </c>
      <c r="E47" s="42" t="str">
        <f t="shared" si="2"/>
        <v>A CORUÑA</v>
      </c>
      <c r="F47" s="42">
        <f t="shared" si="7"/>
        <v>19628</v>
      </c>
      <c r="G47" s="42">
        <f t="shared" si="8"/>
        <v>17873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16840</v>
      </c>
      <c r="G48" s="42">
        <f t="shared" si="8"/>
        <v>13829</v>
      </c>
    </row>
    <row r="49" spans="1:7" x14ac:dyDescent="0.25">
      <c r="A49" s="42" t="str">
        <f t="shared" si="3"/>
        <v>CEUTA</v>
      </c>
      <c r="B49" s="41">
        <f t="shared" si="4"/>
        <v>4332</v>
      </c>
      <c r="C49" s="41">
        <f t="shared" si="5"/>
        <v>1832</v>
      </c>
      <c r="D49" s="41">
        <f t="shared" si="6"/>
        <v>15</v>
      </c>
      <c r="E49" s="42" t="str">
        <f t="shared" si="2"/>
        <v>BILBAO</v>
      </c>
      <c r="F49" s="42">
        <f t="shared" si="7"/>
        <v>16015</v>
      </c>
      <c r="G49" s="42">
        <f t="shared" si="8"/>
        <v>9753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19</v>
      </c>
      <c r="E50" s="42" t="str">
        <f t="shared" si="2"/>
        <v>CARTAGENA</v>
      </c>
      <c r="F50" s="42">
        <f t="shared" si="7"/>
        <v>11929</v>
      </c>
      <c r="G50" s="42">
        <f t="shared" si="8"/>
        <v>11392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1256</v>
      </c>
      <c r="D51" s="41">
        <f t="shared" si="6"/>
        <v>21</v>
      </c>
      <c r="E51" s="42" t="str">
        <f t="shared" si="2"/>
        <v>SEVILLA</v>
      </c>
      <c r="F51" s="42">
        <f t="shared" si="7"/>
        <v>8966</v>
      </c>
      <c r="G51" s="42">
        <f t="shared" si="8"/>
        <v>7571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23</v>
      </c>
      <c r="E52" s="42" t="str">
        <f t="shared" si="2"/>
        <v>CEUTA</v>
      </c>
      <c r="F52" s="42">
        <f t="shared" si="7"/>
        <v>4332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259129</v>
      </c>
      <c r="C53" s="41">
        <f t="shared" si="5"/>
        <v>174271</v>
      </c>
      <c r="D53" s="41">
        <f t="shared" si="6"/>
        <v>3</v>
      </c>
      <c r="E53" s="42" t="str">
        <f t="shared" si="2"/>
        <v>SANTANDER</v>
      </c>
      <c r="F53" s="42">
        <f t="shared" si="7"/>
        <v>2705</v>
      </c>
      <c r="G53" s="42">
        <f t="shared" si="8"/>
        <v>3795</v>
      </c>
    </row>
    <row r="54" spans="1:7" x14ac:dyDescent="0.25">
      <c r="A54" s="42" t="str">
        <f t="shared" si="3"/>
        <v>MALAGA</v>
      </c>
      <c r="B54" s="41">
        <f t="shared" si="4"/>
        <v>118256</v>
      </c>
      <c r="C54" s="41">
        <f t="shared" si="5"/>
        <v>100216</v>
      </c>
      <c r="D54" s="41">
        <f t="shared" si="6"/>
        <v>5</v>
      </c>
      <c r="E54" s="42" t="str">
        <f t="shared" si="2"/>
        <v>VILAGARCIA</v>
      </c>
      <c r="F54" s="42">
        <f t="shared" si="7"/>
        <v>2298</v>
      </c>
      <c r="G54" s="42">
        <f t="shared" si="8"/>
        <v>4200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2081</v>
      </c>
      <c r="G55" s="42">
        <f t="shared" si="8"/>
        <v>1157</v>
      </c>
    </row>
    <row r="56" spans="1:7" x14ac:dyDescent="0.25">
      <c r="A56" s="42" t="str">
        <f t="shared" si="3"/>
        <v>MELILLA</v>
      </c>
      <c r="B56" s="41">
        <f t="shared" si="4"/>
        <v>209</v>
      </c>
      <c r="C56" s="41">
        <f t="shared" si="5"/>
        <v>214</v>
      </c>
      <c r="D56" s="41">
        <f t="shared" si="6"/>
        <v>22</v>
      </c>
      <c r="E56" s="42" t="str">
        <f t="shared" si="2"/>
        <v>FERROL-SAN CIBRAO</v>
      </c>
      <c r="F56" s="42">
        <f t="shared" si="9"/>
        <v>1453</v>
      </c>
      <c r="G56" s="42">
        <f t="shared" si="8"/>
        <v>1599</v>
      </c>
    </row>
    <row r="57" spans="1:7" x14ac:dyDescent="0.25">
      <c r="A57" s="42" t="str">
        <f t="shared" si="3"/>
        <v>MOTRIL</v>
      </c>
      <c r="B57" s="41">
        <f t="shared" si="4"/>
        <v>2081</v>
      </c>
      <c r="C57" s="41">
        <f t="shared" si="5"/>
        <v>1157</v>
      </c>
      <c r="D57" s="41">
        <f t="shared" si="6"/>
        <v>18</v>
      </c>
      <c r="E57" s="42" t="str">
        <f t="shared" si="2"/>
        <v>TARRAGONA</v>
      </c>
      <c r="F57" s="42">
        <f t="shared" si="9"/>
        <v>1379</v>
      </c>
      <c r="G57" s="42">
        <f t="shared" si="8"/>
        <v>297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1197</v>
      </c>
      <c r="G58" s="42">
        <f t="shared" si="8"/>
        <v>1256</v>
      </c>
    </row>
    <row r="59" spans="1:7" x14ac:dyDescent="0.25">
      <c r="A59" s="42" t="str">
        <f t="shared" si="3"/>
        <v>SANTA CRUZ DE TENERIFE</v>
      </c>
      <c r="B59" s="41">
        <f t="shared" si="4"/>
        <v>226332</v>
      </c>
      <c r="C59" s="41">
        <f t="shared" si="5"/>
        <v>220923</v>
      </c>
      <c r="D59" s="41">
        <f t="shared" si="6"/>
        <v>4</v>
      </c>
      <c r="E59" s="42" t="str">
        <f t="shared" si="2"/>
        <v>MELILLA</v>
      </c>
      <c r="F59" s="42">
        <f t="shared" si="9"/>
        <v>209</v>
      </c>
      <c r="G59" s="42">
        <f t="shared" si="8"/>
        <v>214</v>
      </c>
    </row>
    <row r="60" spans="1:7" x14ac:dyDescent="0.25">
      <c r="A60" s="42" t="str">
        <f t="shared" si="3"/>
        <v>SANTANDER</v>
      </c>
      <c r="B60" s="41">
        <f t="shared" si="4"/>
        <v>2705</v>
      </c>
      <c r="C60" s="41">
        <f t="shared" si="5"/>
        <v>3795</v>
      </c>
      <c r="D60" s="41">
        <f t="shared" si="6"/>
        <v>16</v>
      </c>
      <c r="E60" s="42" t="str">
        <f t="shared" si="2"/>
        <v>HUELVA</v>
      </c>
      <c r="F60" s="42">
        <f t="shared" si="9"/>
        <v>207</v>
      </c>
      <c r="G60" s="42">
        <f t="shared" si="8"/>
        <v>264</v>
      </c>
    </row>
    <row r="61" spans="1:7" x14ac:dyDescent="0.25">
      <c r="A61" s="42" t="str">
        <f t="shared" si="3"/>
        <v>SEVILLA</v>
      </c>
      <c r="B61" s="41">
        <f t="shared" si="4"/>
        <v>8966</v>
      </c>
      <c r="C61" s="41">
        <f t="shared" si="5"/>
        <v>7571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1379</v>
      </c>
      <c r="C62" s="41">
        <f t="shared" si="5"/>
        <v>297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87832</v>
      </c>
      <c r="C63" s="41">
        <f t="shared" si="5"/>
        <v>47645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70343</v>
      </c>
      <c r="C64" s="41">
        <f t="shared" si="5"/>
        <v>68418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2298</v>
      </c>
      <c r="C65" s="41">
        <f t="shared" si="5"/>
        <v>4200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14653</v>
      </c>
      <c r="C8" s="12">
        <v>14685</v>
      </c>
      <c r="D8" s="12">
        <v>29609</v>
      </c>
      <c r="E8" s="12">
        <v>31371</v>
      </c>
      <c r="F8" s="13">
        <f t="shared" ref="F8:F35" si="0">((E8*100)/D8)-100</f>
        <v>5.9508933094667213</v>
      </c>
      <c r="G8" s="1"/>
      <c r="H8" s="1"/>
      <c r="I8" s="1"/>
    </row>
    <row r="9" spans="1:12" x14ac:dyDescent="0.25">
      <c r="A9" s="8" t="s">
        <v>43</v>
      </c>
      <c r="B9" s="9">
        <v>64113</v>
      </c>
      <c r="C9" s="9">
        <v>64814</v>
      </c>
      <c r="D9" s="9">
        <v>124301</v>
      </c>
      <c r="E9" s="9">
        <v>122005</v>
      </c>
      <c r="F9" s="10">
        <f t="shared" si="0"/>
        <v>-1.8471291461854662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207597</v>
      </c>
      <c r="C11" s="9">
        <v>213697</v>
      </c>
      <c r="D11" s="9">
        <v>547589</v>
      </c>
      <c r="E11" s="9">
        <v>640690</v>
      </c>
      <c r="F11" s="10">
        <f t="shared" si="0"/>
        <v>17.001985065441417</v>
      </c>
      <c r="G11" s="1"/>
      <c r="H11" s="1"/>
      <c r="I11" s="1"/>
    </row>
    <row r="12" spans="1:12" x14ac:dyDescent="0.25">
      <c r="A12" s="11" t="s">
        <v>46</v>
      </c>
      <c r="B12" s="12">
        <v>2463</v>
      </c>
      <c r="C12" s="12">
        <v>2853</v>
      </c>
      <c r="D12" s="12">
        <v>9213</v>
      </c>
      <c r="E12" s="12">
        <v>10578</v>
      </c>
      <c r="F12" s="13">
        <f t="shared" si="0"/>
        <v>14.816020840117233</v>
      </c>
      <c r="G12" s="1"/>
      <c r="H12" s="1"/>
      <c r="I12" s="1"/>
    </row>
    <row r="13" spans="1:12" x14ac:dyDescent="0.25">
      <c r="A13" s="8" t="s">
        <v>47</v>
      </c>
      <c r="B13" s="9">
        <v>79671</v>
      </c>
      <c r="C13" s="9">
        <v>82978</v>
      </c>
      <c r="D13" s="9">
        <v>269484</v>
      </c>
      <c r="E13" s="9">
        <v>287871</v>
      </c>
      <c r="F13" s="10">
        <f t="shared" si="0"/>
        <v>6.823039586765816</v>
      </c>
      <c r="G13" s="1"/>
      <c r="H13" s="1"/>
      <c r="I13" s="1"/>
    </row>
    <row r="14" spans="1:12" x14ac:dyDescent="0.25">
      <c r="A14" s="11" t="s">
        <v>48</v>
      </c>
      <c r="B14" s="12">
        <v>41429</v>
      </c>
      <c r="C14" s="12">
        <v>39910</v>
      </c>
      <c r="D14" s="12">
        <v>117712</v>
      </c>
      <c r="E14" s="12">
        <v>124133</v>
      </c>
      <c r="F14" s="13">
        <f t="shared" si="0"/>
        <v>5.4548389289112436</v>
      </c>
      <c r="G14" s="1"/>
      <c r="H14" s="1"/>
      <c r="I14" s="1"/>
    </row>
    <row r="15" spans="1:12" x14ac:dyDescent="0.25">
      <c r="A15" s="8" t="s">
        <v>49</v>
      </c>
      <c r="B15" s="9">
        <v>3728</v>
      </c>
      <c r="C15" s="9">
        <v>4544</v>
      </c>
      <c r="D15" s="9">
        <v>18948</v>
      </c>
      <c r="E15" s="9">
        <v>19178</v>
      </c>
      <c r="F15" s="10">
        <f t="shared" si="0"/>
        <v>1.213848427274641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64800</v>
      </c>
      <c r="C18" s="12">
        <v>69026</v>
      </c>
      <c r="D18" s="12">
        <v>217959</v>
      </c>
      <c r="E18" s="12">
        <v>280730</v>
      </c>
      <c r="F18" s="13">
        <f t="shared" si="0"/>
        <v>28.799453108153358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14655</v>
      </c>
      <c r="C22" s="12">
        <v>13926</v>
      </c>
      <c r="D22" s="12">
        <v>55946</v>
      </c>
      <c r="E22" s="12">
        <v>65674</v>
      </c>
      <c r="F22" s="13">
        <f t="shared" si="0"/>
        <v>17.388195760197334</v>
      </c>
      <c r="G22" s="1"/>
      <c r="H22" s="1"/>
      <c r="I22" s="1"/>
    </row>
    <row r="23" spans="1:9" x14ac:dyDescent="0.25">
      <c r="A23" s="8" t="s">
        <v>57</v>
      </c>
      <c r="B23" s="9">
        <v>6541</v>
      </c>
      <c r="C23" s="9">
        <v>7795</v>
      </c>
      <c r="D23" s="9">
        <v>20804</v>
      </c>
      <c r="E23" s="9">
        <v>22053</v>
      </c>
      <c r="F23" s="10">
        <f t="shared" si="0"/>
        <v>6.0036531436262237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11281</v>
      </c>
      <c r="C25" s="9">
        <v>16523</v>
      </c>
      <c r="D25" s="9">
        <v>36236</v>
      </c>
      <c r="E25" s="9">
        <v>46543</v>
      </c>
      <c r="F25" s="10">
        <f t="shared" si="0"/>
        <v>28.444088751517825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2</v>
      </c>
      <c r="C27" s="9">
        <v>0</v>
      </c>
      <c r="D27" s="9">
        <v>2</v>
      </c>
      <c r="E27" s="9">
        <v>1</v>
      </c>
      <c r="F27" s="18">
        <f t="shared" si="0"/>
        <v>-50</v>
      </c>
      <c r="G27" s="1"/>
      <c r="H27" s="1"/>
      <c r="I27" s="1"/>
    </row>
    <row r="28" spans="1:9" x14ac:dyDescent="0.25">
      <c r="A28" s="11" t="s">
        <v>62</v>
      </c>
      <c r="B28" s="12">
        <v>75789</v>
      </c>
      <c r="C28" s="12">
        <v>83912</v>
      </c>
      <c r="D28" s="12">
        <v>354678</v>
      </c>
      <c r="E28" s="12">
        <v>400959</v>
      </c>
      <c r="F28" s="13">
        <f t="shared" si="0"/>
        <v>13.048737164413922</v>
      </c>
      <c r="G28" s="1"/>
      <c r="H28" s="1"/>
      <c r="I28" s="1"/>
    </row>
    <row r="29" spans="1:9" x14ac:dyDescent="0.25">
      <c r="A29" s="8" t="s">
        <v>63</v>
      </c>
      <c r="B29" s="9">
        <v>4937</v>
      </c>
      <c r="C29" s="9">
        <v>5297</v>
      </c>
      <c r="D29" s="9">
        <v>19597</v>
      </c>
      <c r="E29" s="9">
        <v>23665</v>
      </c>
      <c r="F29" s="10">
        <f t="shared" si="0"/>
        <v>20.758279328468646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8</v>
      </c>
      <c r="C31" s="9">
        <v>0</v>
      </c>
      <c r="D31" s="9">
        <v>244</v>
      </c>
      <c r="E31" s="9">
        <v>1</v>
      </c>
      <c r="F31" s="10">
        <f t="shared" si="0"/>
        <v>-99.590163934426229</v>
      </c>
      <c r="G31" s="1"/>
      <c r="H31" s="1"/>
      <c r="I31" s="1"/>
    </row>
    <row r="32" spans="1:9" x14ac:dyDescent="0.25">
      <c r="A32" s="11" t="s">
        <v>66</v>
      </c>
      <c r="B32" s="12">
        <v>9133</v>
      </c>
      <c r="C32" s="12">
        <v>8677</v>
      </c>
      <c r="D32" s="12">
        <v>27435</v>
      </c>
      <c r="E32" s="12">
        <v>33839</v>
      </c>
      <c r="F32" s="13">
        <f t="shared" si="0"/>
        <v>23.342445780936757</v>
      </c>
      <c r="G32" s="1"/>
      <c r="H32" s="1"/>
      <c r="I32" s="1"/>
    </row>
    <row r="33" spans="1:9" x14ac:dyDescent="0.25">
      <c r="A33" s="8" t="s">
        <v>67</v>
      </c>
      <c r="B33" s="9">
        <v>4</v>
      </c>
      <c r="C33" s="9">
        <v>0</v>
      </c>
      <c r="D33" s="9">
        <v>5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600804</v>
      </c>
      <c r="C35" s="15">
        <f t="shared" ref="C35:E35" si="1">SUM(C7:C34)</f>
        <v>628637</v>
      </c>
      <c r="D35" s="15">
        <f t="shared" si="1"/>
        <v>1849769</v>
      </c>
      <c r="E35" s="15">
        <f t="shared" si="1"/>
        <v>2109311</v>
      </c>
      <c r="F35" s="16">
        <f t="shared" si="0"/>
        <v>14.03104928236985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640690</v>
      </c>
      <c r="G38" s="42">
        <f>LOOKUP(E38,$A$38:$A$65,$C$38:$C$65)</f>
        <v>547589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31371</v>
      </c>
      <c r="C39" s="41">
        <f t="shared" ref="C39:C65" si="5">D8</f>
        <v>29609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400959</v>
      </c>
      <c r="G39" s="42">
        <f t="shared" ref="G39:G65" si="8">LOOKUP(E39,$A$38:$A$65,$C$38:$C$65)</f>
        <v>354678</v>
      </c>
    </row>
    <row r="40" spans="1:9" x14ac:dyDescent="0.25">
      <c r="A40" s="42" t="str">
        <f t="shared" si="3"/>
        <v>ALMERIA</v>
      </c>
      <c r="B40" s="41">
        <f t="shared" si="4"/>
        <v>122005</v>
      </c>
      <c r="C40" s="41">
        <f t="shared" si="5"/>
        <v>124301</v>
      </c>
      <c r="D40" s="41">
        <f t="shared" si="6"/>
        <v>6</v>
      </c>
      <c r="E40" s="42" t="str">
        <f t="shared" si="2"/>
        <v>BALEARES</v>
      </c>
      <c r="F40" s="42">
        <f t="shared" si="7"/>
        <v>287871</v>
      </c>
      <c r="G40" s="42">
        <f t="shared" si="8"/>
        <v>269484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280730</v>
      </c>
      <c r="G41" s="42">
        <f t="shared" si="8"/>
        <v>217959</v>
      </c>
    </row>
    <row r="42" spans="1:9" x14ac:dyDescent="0.25">
      <c r="A42" s="42" t="str">
        <f t="shared" si="3"/>
        <v>BAHIA DE ALGECIRAS</v>
      </c>
      <c r="B42" s="41">
        <f t="shared" si="4"/>
        <v>640690</v>
      </c>
      <c r="C42" s="41">
        <f t="shared" si="5"/>
        <v>547589</v>
      </c>
      <c r="D42" s="41">
        <f t="shared" si="6"/>
        <v>1</v>
      </c>
      <c r="E42" s="42" t="str">
        <f t="shared" si="2"/>
        <v>BARCELONA</v>
      </c>
      <c r="F42" s="42">
        <f t="shared" si="7"/>
        <v>124133</v>
      </c>
      <c r="G42" s="42">
        <f t="shared" si="8"/>
        <v>117712</v>
      </c>
    </row>
    <row r="43" spans="1:9" x14ac:dyDescent="0.25">
      <c r="A43" s="42" t="str">
        <f t="shared" si="3"/>
        <v>BAHIA DE CADIZ</v>
      </c>
      <c r="B43" s="41">
        <f t="shared" si="4"/>
        <v>10578</v>
      </c>
      <c r="C43" s="41">
        <f t="shared" si="5"/>
        <v>9213</v>
      </c>
      <c r="D43" s="41">
        <f t="shared" si="6"/>
        <v>14</v>
      </c>
      <c r="E43" s="42" t="str">
        <f t="shared" si="2"/>
        <v>ALMERIA</v>
      </c>
      <c r="F43" s="42">
        <f t="shared" si="7"/>
        <v>122005</v>
      </c>
      <c r="G43" s="42">
        <f t="shared" si="8"/>
        <v>124301</v>
      </c>
    </row>
    <row r="44" spans="1:9" x14ac:dyDescent="0.25">
      <c r="A44" s="42" t="str">
        <f t="shared" si="3"/>
        <v>BALEARES</v>
      </c>
      <c r="B44" s="41">
        <f t="shared" si="4"/>
        <v>287871</v>
      </c>
      <c r="C44" s="41">
        <f t="shared" si="5"/>
        <v>269484</v>
      </c>
      <c r="D44" s="41">
        <f t="shared" si="6"/>
        <v>3</v>
      </c>
      <c r="E44" s="42" t="str">
        <f t="shared" si="2"/>
        <v>LAS PALMAS</v>
      </c>
      <c r="F44" s="42">
        <f t="shared" si="7"/>
        <v>65674</v>
      </c>
      <c r="G44" s="42">
        <f t="shared" si="8"/>
        <v>55946</v>
      </c>
    </row>
    <row r="45" spans="1:9" x14ac:dyDescent="0.25">
      <c r="A45" s="42" t="str">
        <f t="shared" si="3"/>
        <v>BARCELONA</v>
      </c>
      <c r="B45" s="41">
        <f t="shared" si="4"/>
        <v>124133</v>
      </c>
      <c r="C45" s="41">
        <f t="shared" si="5"/>
        <v>117712</v>
      </c>
      <c r="D45" s="41">
        <f t="shared" si="6"/>
        <v>5</v>
      </c>
      <c r="E45" s="42" t="str">
        <f t="shared" si="2"/>
        <v>MELILLA</v>
      </c>
      <c r="F45" s="42">
        <f t="shared" si="7"/>
        <v>46543</v>
      </c>
      <c r="G45" s="42">
        <f t="shared" si="8"/>
        <v>36236</v>
      </c>
    </row>
    <row r="46" spans="1:9" x14ac:dyDescent="0.25">
      <c r="A46" s="42" t="str">
        <f t="shared" si="3"/>
        <v>BILBAO</v>
      </c>
      <c r="B46" s="41">
        <f t="shared" si="4"/>
        <v>19178</v>
      </c>
      <c r="C46" s="41">
        <f t="shared" si="5"/>
        <v>18948</v>
      </c>
      <c r="D46" s="41">
        <f t="shared" si="6"/>
        <v>13</v>
      </c>
      <c r="E46" s="42" t="str">
        <f t="shared" si="2"/>
        <v>VALENCIA</v>
      </c>
      <c r="F46" s="42">
        <f t="shared" si="7"/>
        <v>33839</v>
      </c>
      <c r="G46" s="42">
        <f t="shared" si="8"/>
        <v>27435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31371</v>
      </c>
      <c r="G47" s="42">
        <f t="shared" si="8"/>
        <v>29609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23665</v>
      </c>
      <c r="G48" s="42">
        <f t="shared" si="8"/>
        <v>19597</v>
      </c>
    </row>
    <row r="49" spans="1:7" x14ac:dyDescent="0.25">
      <c r="A49" s="42" t="str">
        <f t="shared" si="3"/>
        <v>CEUTA</v>
      </c>
      <c r="B49" s="41">
        <f t="shared" si="4"/>
        <v>280730</v>
      </c>
      <c r="C49" s="41">
        <f t="shared" si="5"/>
        <v>217959</v>
      </c>
      <c r="D49" s="41">
        <f t="shared" si="6"/>
        <v>4</v>
      </c>
      <c r="E49" s="42" t="str">
        <f t="shared" si="2"/>
        <v>MALAGA</v>
      </c>
      <c r="F49" s="42">
        <f t="shared" si="7"/>
        <v>22053</v>
      </c>
      <c r="G49" s="42">
        <f t="shared" si="8"/>
        <v>20804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19178</v>
      </c>
      <c r="G50" s="42">
        <f t="shared" si="8"/>
        <v>18948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10578</v>
      </c>
      <c r="G51" s="42">
        <f t="shared" si="8"/>
        <v>9213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65674</v>
      </c>
      <c r="C53" s="41">
        <f t="shared" si="5"/>
        <v>55946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22053</v>
      </c>
      <c r="C54" s="41">
        <f t="shared" si="5"/>
        <v>20804</v>
      </c>
      <c r="D54" s="41">
        <f t="shared" si="6"/>
        <v>12</v>
      </c>
      <c r="E54" s="42" t="str">
        <f t="shared" si="2"/>
        <v>PASAIA</v>
      </c>
      <c r="F54" s="42">
        <f t="shared" si="7"/>
        <v>1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46543</v>
      </c>
      <c r="C56" s="41">
        <f t="shared" si="5"/>
        <v>36236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</v>
      </c>
      <c r="C58" s="41">
        <f t="shared" si="5"/>
        <v>2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400959</v>
      </c>
      <c r="C59" s="41">
        <f t="shared" si="5"/>
        <v>354678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23665</v>
      </c>
      <c r="C60" s="41">
        <f t="shared" si="5"/>
        <v>19597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244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33839</v>
      </c>
      <c r="C63" s="41">
        <f t="shared" si="5"/>
        <v>27435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113</v>
      </c>
      <c r="C7" s="9">
        <v>129</v>
      </c>
      <c r="D7" s="9">
        <v>811</v>
      </c>
      <c r="E7" s="9">
        <v>895</v>
      </c>
      <c r="F7" s="10">
        <f>((E7*100)/D7)-100</f>
        <v>10.357583230579536</v>
      </c>
      <c r="G7" s="1"/>
      <c r="H7" s="1"/>
      <c r="I7" s="1"/>
    </row>
    <row r="8" spans="1:12" x14ac:dyDescent="0.25">
      <c r="A8" s="11" t="s">
        <v>42</v>
      </c>
      <c r="B8" s="12">
        <v>187</v>
      </c>
      <c r="C8" s="12">
        <v>186</v>
      </c>
      <c r="D8" s="12">
        <v>804</v>
      </c>
      <c r="E8" s="12">
        <v>826</v>
      </c>
      <c r="F8" s="13">
        <f t="shared" ref="F8:F35" si="0">((E8*100)/D8)-100</f>
        <v>2.7363184079601979</v>
      </c>
      <c r="G8" s="1"/>
      <c r="H8" s="1"/>
      <c r="I8" s="1"/>
    </row>
    <row r="9" spans="1:12" x14ac:dyDescent="0.25">
      <c r="A9" s="8" t="s">
        <v>43</v>
      </c>
      <c r="B9" s="9">
        <v>372</v>
      </c>
      <c r="C9" s="9">
        <v>381</v>
      </c>
      <c r="D9" s="9">
        <v>1294</v>
      </c>
      <c r="E9" s="9">
        <v>1327</v>
      </c>
      <c r="F9" s="10">
        <f t="shared" si="0"/>
        <v>2.5502318392581174</v>
      </c>
      <c r="G9" s="1"/>
      <c r="H9" s="1"/>
      <c r="I9" s="1"/>
    </row>
    <row r="10" spans="1:12" x14ac:dyDescent="0.25">
      <c r="A10" s="11" t="s">
        <v>44</v>
      </c>
      <c r="B10" s="12">
        <v>104</v>
      </c>
      <c r="C10" s="12">
        <v>84</v>
      </c>
      <c r="D10" s="12">
        <v>613</v>
      </c>
      <c r="E10" s="12">
        <v>580</v>
      </c>
      <c r="F10" s="13">
        <f t="shared" si="0"/>
        <v>-5.3833605220228407</v>
      </c>
      <c r="G10" s="1"/>
      <c r="H10" s="1"/>
      <c r="I10" s="1"/>
    </row>
    <row r="11" spans="1:12" x14ac:dyDescent="0.25">
      <c r="A11" s="8" t="s">
        <v>45</v>
      </c>
      <c r="B11" s="9">
        <v>2273</v>
      </c>
      <c r="C11" s="9">
        <v>2774</v>
      </c>
      <c r="D11" s="9">
        <v>12244</v>
      </c>
      <c r="E11" s="9">
        <v>14623</v>
      </c>
      <c r="F11" s="10">
        <f t="shared" si="0"/>
        <v>19.429924861156479</v>
      </c>
      <c r="G11" s="1"/>
      <c r="H11" s="1"/>
      <c r="I11" s="1"/>
    </row>
    <row r="12" spans="1:12" x14ac:dyDescent="0.25">
      <c r="A12" s="11" t="s">
        <v>46</v>
      </c>
      <c r="B12" s="12">
        <v>151</v>
      </c>
      <c r="C12" s="12">
        <v>154</v>
      </c>
      <c r="D12" s="12">
        <v>1010</v>
      </c>
      <c r="E12" s="12">
        <v>1065</v>
      </c>
      <c r="F12" s="13">
        <f t="shared" si="0"/>
        <v>5.4455445544554522</v>
      </c>
      <c r="G12" s="1"/>
      <c r="H12" s="1"/>
      <c r="I12" s="1"/>
    </row>
    <row r="13" spans="1:12" x14ac:dyDescent="0.25">
      <c r="A13" s="8" t="s">
        <v>47</v>
      </c>
      <c r="B13" s="9">
        <v>1338</v>
      </c>
      <c r="C13" s="9">
        <v>1308</v>
      </c>
      <c r="D13" s="9">
        <v>6626</v>
      </c>
      <c r="E13" s="9">
        <v>6736</v>
      </c>
      <c r="F13" s="10">
        <f t="shared" si="0"/>
        <v>1.6601267733172307</v>
      </c>
      <c r="G13" s="1"/>
      <c r="H13" s="1"/>
      <c r="I13" s="1"/>
    </row>
    <row r="14" spans="1:12" x14ac:dyDescent="0.25">
      <c r="A14" s="11" t="s">
        <v>48</v>
      </c>
      <c r="B14" s="12">
        <v>946</v>
      </c>
      <c r="C14" s="12">
        <v>999</v>
      </c>
      <c r="D14" s="12">
        <v>5490</v>
      </c>
      <c r="E14" s="12">
        <v>5724</v>
      </c>
      <c r="F14" s="13">
        <f t="shared" si="0"/>
        <v>4.2622950819672099</v>
      </c>
      <c r="G14" s="1"/>
      <c r="H14" s="1"/>
      <c r="I14" s="1"/>
    </row>
    <row r="15" spans="1:12" x14ac:dyDescent="0.25">
      <c r="A15" s="8" t="s">
        <v>49</v>
      </c>
      <c r="B15" s="9">
        <v>310</v>
      </c>
      <c r="C15" s="9">
        <v>323</v>
      </c>
      <c r="D15" s="9">
        <v>2122</v>
      </c>
      <c r="E15" s="9">
        <v>2011</v>
      </c>
      <c r="F15" s="10">
        <f t="shared" si="0"/>
        <v>-5.2309142318567439</v>
      </c>
      <c r="G15" s="1"/>
      <c r="H15" s="1"/>
      <c r="I15" s="1"/>
    </row>
    <row r="16" spans="1:12" x14ac:dyDescent="0.25">
      <c r="A16" s="11" t="s">
        <v>50</v>
      </c>
      <c r="B16" s="12">
        <v>135</v>
      </c>
      <c r="C16" s="12">
        <v>132</v>
      </c>
      <c r="D16" s="12">
        <v>1010</v>
      </c>
      <c r="E16" s="12">
        <v>882</v>
      </c>
      <c r="F16" s="13">
        <f t="shared" si="0"/>
        <v>-12.67326732673267</v>
      </c>
      <c r="G16" s="1"/>
      <c r="H16" s="1"/>
      <c r="I16" s="1"/>
    </row>
    <row r="17" spans="1:9" x14ac:dyDescent="0.25">
      <c r="A17" s="8" t="s">
        <v>51</v>
      </c>
      <c r="B17" s="9">
        <v>122</v>
      </c>
      <c r="C17" s="9">
        <v>117</v>
      </c>
      <c r="D17" s="9">
        <v>719</v>
      </c>
      <c r="E17" s="9">
        <v>862</v>
      </c>
      <c r="F17" s="10">
        <f t="shared" si="0"/>
        <v>19.888734353268433</v>
      </c>
      <c r="G17" s="1"/>
      <c r="H17" s="1"/>
      <c r="I17" s="1"/>
    </row>
    <row r="18" spans="1:9" x14ac:dyDescent="0.25">
      <c r="A18" s="11" t="s">
        <v>52</v>
      </c>
      <c r="B18" s="12">
        <v>888</v>
      </c>
      <c r="C18" s="12">
        <v>1490</v>
      </c>
      <c r="D18" s="12">
        <v>5450</v>
      </c>
      <c r="E18" s="12">
        <v>8054</v>
      </c>
      <c r="F18" s="13">
        <f t="shared" si="0"/>
        <v>47.77981651376146</v>
      </c>
      <c r="G18" s="1"/>
      <c r="H18" s="1"/>
      <c r="I18" s="1"/>
    </row>
    <row r="19" spans="1:9" x14ac:dyDescent="0.25">
      <c r="A19" s="8" t="s">
        <v>53</v>
      </c>
      <c r="B19" s="9">
        <v>100</v>
      </c>
      <c r="C19" s="9">
        <v>121</v>
      </c>
      <c r="D19" s="9">
        <v>645</v>
      </c>
      <c r="E19" s="9">
        <v>753</v>
      </c>
      <c r="F19" s="10">
        <f t="shared" si="0"/>
        <v>16.744186046511629</v>
      </c>
      <c r="G19" s="1"/>
      <c r="H19" s="1"/>
      <c r="I19" s="1"/>
    </row>
    <row r="20" spans="1:9" x14ac:dyDescent="0.25">
      <c r="A20" s="11" t="s">
        <v>54</v>
      </c>
      <c r="B20" s="12">
        <v>88</v>
      </c>
      <c r="C20" s="12">
        <v>102</v>
      </c>
      <c r="D20" s="12">
        <v>576</v>
      </c>
      <c r="E20" s="12">
        <v>636</v>
      </c>
      <c r="F20" s="13">
        <f t="shared" si="0"/>
        <v>10.416666666666671</v>
      </c>
      <c r="G20" s="1"/>
      <c r="H20" s="1"/>
      <c r="I20" s="1"/>
    </row>
    <row r="21" spans="1:9" x14ac:dyDescent="0.25">
      <c r="A21" s="8" t="s">
        <v>55</v>
      </c>
      <c r="B21" s="9">
        <v>135</v>
      </c>
      <c r="C21" s="9">
        <v>146</v>
      </c>
      <c r="D21" s="9">
        <v>908</v>
      </c>
      <c r="E21" s="9">
        <v>907</v>
      </c>
      <c r="F21" s="10">
        <f t="shared" si="0"/>
        <v>-0.11013215859030367</v>
      </c>
      <c r="G21" s="1"/>
      <c r="H21" s="1"/>
      <c r="I21" s="1"/>
    </row>
    <row r="22" spans="1:9" x14ac:dyDescent="0.25">
      <c r="A22" s="11" t="s">
        <v>56</v>
      </c>
      <c r="B22" s="12">
        <v>843</v>
      </c>
      <c r="C22" s="12">
        <v>819</v>
      </c>
      <c r="D22" s="12">
        <v>5990</v>
      </c>
      <c r="E22" s="12">
        <v>6028</v>
      </c>
      <c r="F22" s="13">
        <f t="shared" si="0"/>
        <v>0.63439065108514114</v>
      </c>
      <c r="G22" s="1"/>
      <c r="H22" s="1"/>
      <c r="I22" s="1"/>
    </row>
    <row r="23" spans="1:9" x14ac:dyDescent="0.25">
      <c r="A23" s="8" t="s">
        <v>57</v>
      </c>
      <c r="B23" s="9">
        <v>166</v>
      </c>
      <c r="C23" s="9">
        <v>189</v>
      </c>
      <c r="D23" s="9">
        <v>1017</v>
      </c>
      <c r="E23" s="9">
        <v>1104</v>
      </c>
      <c r="F23" s="10">
        <f t="shared" si="0"/>
        <v>8.5545722713864336</v>
      </c>
      <c r="G23" s="1"/>
      <c r="H23" s="1"/>
      <c r="I23" s="1"/>
    </row>
    <row r="24" spans="1:9" x14ac:dyDescent="0.25">
      <c r="A24" s="11" t="s">
        <v>58</v>
      </c>
      <c r="B24" s="12">
        <v>87</v>
      </c>
      <c r="C24" s="12">
        <v>109</v>
      </c>
      <c r="D24" s="12">
        <v>618</v>
      </c>
      <c r="E24" s="12">
        <v>614</v>
      </c>
      <c r="F24" s="13">
        <f t="shared" si="0"/>
        <v>-0.64724919093850986</v>
      </c>
      <c r="G24" s="1"/>
      <c r="H24" s="1"/>
      <c r="I24" s="1"/>
    </row>
    <row r="25" spans="1:9" x14ac:dyDescent="0.25">
      <c r="A25" s="8" t="s">
        <v>59</v>
      </c>
      <c r="B25" s="9">
        <v>126</v>
      </c>
      <c r="C25" s="9">
        <v>145</v>
      </c>
      <c r="D25" s="9">
        <v>625</v>
      </c>
      <c r="E25" s="9">
        <v>759</v>
      </c>
      <c r="F25" s="10">
        <f t="shared" si="0"/>
        <v>21.439999999999998</v>
      </c>
      <c r="G25" s="1"/>
      <c r="H25" s="1"/>
      <c r="I25" s="1"/>
    </row>
    <row r="26" spans="1:9" x14ac:dyDescent="0.25">
      <c r="A26" s="11" t="s">
        <v>60</v>
      </c>
      <c r="B26" s="12">
        <v>37</v>
      </c>
      <c r="C26" s="12">
        <v>41</v>
      </c>
      <c r="D26" s="12">
        <v>283</v>
      </c>
      <c r="E26" s="12">
        <v>261</v>
      </c>
      <c r="F26" s="13">
        <f t="shared" si="0"/>
        <v>-7.7738515901060055</v>
      </c>
      <c r="G26" s="1"/>
      <c r="H26" s="1"/>
      <c r="I26" s="1"/>
    </row>
    <row r="27" spans="1:9" x14ac:dyDescent="0.25">
      <c r="A27" s="8" t="s">
        <v>61</v>
      </c>
      <c r="B27" s="9">
        <v>112</v>
      </c>
      <c r="C27" s="9">
        <v>99</v>
      </c>
      <c r="D27" s="9">
        <v>908</v>
      </c>
      <c r="E27" s="9">
        <v>854</v>
      </c>
      <c r="F27" s="10">
        <f t="shared" si="0"/>
        <v>-5.9471365638766542</v>
      </c>
      <c r="G27" s="1"/>
      <c r="H27" s="1"/>
      <c r="I27" s="1"/>
    </row>
    <row r="28" spans="1:9" x14ac:dyDescent="0.25">
      <c r="A28" s="11" t="s">
        <v>62</v>
      </c>
      <c r="B28" s="12">
        <v>1522</v>
      </c>
      <c r="C28" s="12">
        <v>1486</v>
      </c>
      <c r="D28" s="12">
        <v>10075</v>
      </c>
      <c r="E28" s="12">
        <v>10214</v>
      </c>
      <c r="F28" s="13">
        <f t="shared" si="0"/>
        <v>1.3796526054590572</v>
      </c>
      <c r="G28" s="1"/>
      <c r="H28" s="1"/>
      <c r="I28" s="1"/>
    </row>
    <row r="29" spans="1:9" x14ac:dyDescent="0.25">
      <c r="A29" s="8" t="s">
        <v>63</v>
      </c>
      <c r="B29" s="9">
        <v>126</v>
      </c>
      <c r="C29" s="9">
        <v>135</v>
      </c>
      <c r="D29" s="9">
        <v>909</v>
      </c>
      <c r="E29" s="9">
        <v>887</v>
      </c>
      <c r="F29" s="10">
        <f t="shared" si="0"/>
        <v>-2.4202420242024232</v>
      </c>
      <c r="G29" s="1"/>
      <c r="H29" s="1"/>
      <c r="I29" s="1"/>
    </row>
    <row r="30" spans="1:9" x14ac:dyDescent="0.25">
      <c r="A30" s="11" t="s">
        <v>64</v>
      </c>
      <c r="B30" s="12">
        <v>119</v>
      </c>
      <c r="C30" s="12">
        <v>115</v>
      </c>
      <c r="D30" s="12">
        <v>857</v>
      </c>
      <c r="E30" s="12">
        <v>782</v>
      </c>
      <c r="F30" s="13">
        <f t="shared" si="0"/>
        <v>-8.7514585764293997</v>
      </c>
      <c r="G30" s="1"/>
      <c r="H30" s="1"/>
      <c r="I30" s="1"/>
    </row>
    <row r="31" spans="1:9" x14ac:dyDescent="0.25">
      <c r="A31" s="8" t="s">
        <v>65</v>
      </c>
      <c r="B31" s="9">
        <v>223</v>
      </c>
      <c r="C31" s="9">
        <v>260</v>
      </c>
      <c r="D31" s="9">
        <v>1561</v>
      </c>
      <c r="E31" s="9">
        <v>1653</v>
      </c>
      <c r="F31" s="10">
        <f t="shared" si="0"/>
        <v>5.8936579115951275</v>
      </c>
      <c r="G31" s="1"/>
      <c r="H31" s="1"/>
      <c r="I31" s="1"/>
    </row>
    <row r="32" spans="1:9" x14ac:dyDescent="0.25">
      <c r="A32" s="11" t="s">
        <v>66</v>
      </c>
      <c r="B32" s="12">
        <v>647</v>
      </c>
      <c r="C32" s="12">
        <v>640</v>
      </c>
      <c r="D32" s="12">
        <v>4164</v>
      </c>
      <c r="E32" s="12">
        <v>4205</v>
      </c>
      <c r="F32" s="13">
        <f t="shared" si="0"/>
        <v>0.9846301633045158</v>
      </c>
      <c r="G32" s="1"/>
      <c r="H32" s="1"/>
      <c r="I32" s="1"/>
    </row>
    <row r="33" spans="1:9" x14ac:dyDescent="0.25">
      <c r="A33" s="8" t="s">
        <v>67</v>
      </c>
      <c r="B33" s="9">
        <v>217</v>
      </c>
      <c r="C33" s="9">
        <v>204</v>
      </c>
      <c r="D33" s="9">
        <v>1374</v>
      </c>
      <c r="E33" s="9">
        <v>1489</v>
      </c>
      <c r="F33" s="10">
        <f t="shared" si="0"/>
        <v>8.3697234352256231</v>
      </c>
      <c r="G33" s="1"/>
      <c r="H33" s="1"/>
      <c r="I33" s="1"/>
    </row>
    <row r="34" spans="1:9" x14ac:dyDescent="0.25">
      <c r="A34" s="11" t="s">
        <v>68</v>
      </c>
      <c r="B34" s="12">
        <v>36</v>
      </c>
      <c r="C34" s="12">
        <v>26</v>
      </c>
      <c r="D34" s="12">
        <v>216</v>
      </c>
      <c r="E34" s="12">
        <v>188</v>
      </c>
      <c r="F34" s="13">
        <f t="shared" si="0"/>
        <v>-12.962962962962962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11523</v>
      </c>
      <c r="C35" s="15">
        <f t="shared" ref="C35:E35" si="1">SUM(C7:C34)</f>
        <v>12714</v>
      </c>
      <c r="D35" s="15">
        <f t="shared" si="1"/>
        <v>68919</v>
      </c>
      <c r="E35" s="15">
        <f t="shared" si="1"/>
        <v>74919</v>
      </c>
      <c r="F35" s="16">
        <f t="shared" si="0"/>
        <v>8.7058721107386958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895</v>
      </c>
      <c r="C38" s="41">
        <f>D7</f>
        <v>811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14623</v>
      </c>
      <c r="G38" s="42">
        <f>LOOKUP(E38,$A$38:$A$65,$C$38:$C$65)</f>
        <v>12244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826</v>
      </c>
      <c r="C39" s="41">
        <f t="shared" ref="C39:C65" si="5">D8</f>
        <v>804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10214</v>
      </c>
      <c r="G39" s="42">
        <f t="shared" ref="G39:G65" si="8">LOOKUP(E39,$A$38:$A$65,$C$38:$C$65)</f>
        <v>10075</v>
      </c>
    </row>
    <row r="40" spans="1:9" x14ac:dyDescent="0.25">
      <c r="A40" s="42" t="str">
        <f t="shared" si="3"/>
        <v>ALMERIA</v>
      </c>
      <c r="B40" s="41">
        <f t="shared" si="4"/>
        <v>1327</v>
      </c>
      <c r="C40" s="41">
        <f t="shared" si="5"/>
        <v>1294</v>
      </c>
      <c r="D40" s="41">
        <f t="shared" si="6"/>
        <v>11</v>
      </c>
      <c r="E40" s="42" t="str">
        <f t="shared" si="2"/>
        <v>CEUTA</v>
      </c>
      <c r="F40" s="42">
        <f t="shared" si="7"/>
        <v>8054</v>
      </c>
      <c r="G40" s="42">
        <f t="shared" si="8"/>
        <v>5450</v>
      </c>
    </row>
    <row r="41" spans="1:9" x14ac:dyDescent="0.25">
      <c r="A41" s="42" t="str">
        <f t="shared" si="3"/>
        <v>AVILES</v>
      </c>
      <c r="B41" s="41">
        <f t="shared" si="4"/>
        <v>580</v>
      </c>
      <c r="C41" s="41">
        <f t="shared" si="5"/>
        <v>613</v>
      </c>
      <c r="D41" s="41">
        <f t="shared" si="6"/>
        <v>26</v>
      </c>
      <c r="E41" s="42" t="str">
        <f t="shared" si="2"/>
        <v>BALEARES</v>
      </c>
      <c r="F41" s="42">
        <f t="shared" si="7"/>
        <v>6736</v>
      </c>
      <c r="G41" s="42">
        <f t="shared" si="8"/>
        <v>6626</v>
      </c>
    </row>
    <row r="42" spans="1:9" x14ac:dyDescent="0.25">
      <c r="A42" s="42" t="str">
        <f t="shared" si="3"/>
        <v>BAHIA DE ALGECIRAS</v>
      </c>
      <c r="B42" s="41">
        <f t="shared" si="4"/>
        <v>14623</v>
      </c>
      <c r="C42" s="41">
        <f t="shared" si="5"/>
        <v>12244</v>
      </c>
      <c r="D42" s="41">
        <f t="shared" si="6"/>
        <v>1</v>
      </c>
      <c r="E42" s="42" t="str">
        <f t="shared" si="2"/>
        <v>LAS PALMAS</v>
      </c>
      <c r="F42" s="42">
        <f t="shared" si="7"/>
        <v>6028</v>
      </c>
      <c r="G42" s="42">
        <f t="shared" si="8"/>
        <v>5990</v>
      </c>
    </row>
    <row r="43" spans="1:9" x14ac:dyDescent="0.25">
      <c r="A43" s="42" t="str">
        <f t="shared" si="3"/>
        <v>BAHIA DE CADIZ</v>
      </c>
      <c r="B43" s="41">
        <f t="shared" si="4"/>
        <v>1065</v>
      </c>
      <c r="C43" s="41">
        <f t="shared" si="5"/>
        <v>1010</v>
      </c>
      <c r="D43" s="41">
        <f t="shared" si="6"/>
        <v>13</v>
      </c>
      <c r="E43" s="42" t="str">
        <f t="shared" si="2"/>
        <v>BARCELONA</v>
      </c>
      <c r="F43" s="42">
        <f t="shared" si="7"/>
        <v>5724</v>
      </c>
      <c r="G43" s="42">
        <f t="shared" si="8"/>
        <v>5490</v>
      </c>
    </row>
    <row r="44" spans="1:9" x14ac:dyDescent="0.25">
      <c r="A44" s="42" t="str">
        <f t="shared" si="3"/>
        <v>BALEARES</v>
      </c>
      <c r="B44" s="41">
        <f t="shared" si="4"/>
        <v>6736</v>
      </c>
      <c r="C44" s="41">
        <f t="shared" si="5"/>
        <v>6626</v>
      </c>
      <c r="D44" s="41">
        <f t="shared" si="6"/>
        <v>4</v>
      </c>
      <c r="E44" s="42" t="str">
        <f t="shared" si="2"/>
        <v>VALENCIA</v>
      </c>
      <c r="F44" s="42">
        <f t="shared" si="7"/>
        <v>4205</v>
      </c>
      <c r="G44" s="42">
        <f t="shared" si="8"/>
        <v>4164</v>
      </c>
    </row>
    <row r="45" spans="1:9" x14ac:dyDescent="0.25">
      <c r="A45" s="42" t="str">
        <f t="shared" si="3"/>
        <v>BARCELONA</v>
      </c>
      <c r="B45" s="41">
        <f t="shared" si="4"/>
        <v>5724</v>
      </c>
      <c r="C45" s="41">
        <f t="shared" si="5"/>
        <v>5490</v>
      </c>
      <c r="D45" s="41">
        <f t="shared" si="6"/>
        <v>6</v>
      </c>
      <c r="E45" s="42" t="str">
        <f t="shared" si="2"/>
        <v>BILBAO</v>
      </c>
      <c r="F45" s="42">
        <f t="shared" si="7"/>
        <v>2011</v>
      </c>
      <c r="G45" s="42">
        <f t="shared" si="8"/>
        <v>2122</v>
      </c>
    </row>
    <row r="46" spans="1:9" x14ac:dyDescent="0.25">
      <c r="A46" s="42" t="str">
        <f t="shared" si="3"/>
        <v>BILBAO</v>
      </c>
      <c r="B46" s="41">
        <f t="shared" si="4"/>
        <v>2011</v>
      </c>
      <c r="C46" s="41">
        <f t="shared" si="5"/>
        <v>2122</v>
      </c>
      <c r="D46" s="41">
        <f t="shared" si="6"/>
        <v>8</v>
      </c>
      <c r="E46" s="42" t="str">
        <f t="shared" si="2"/>
        <v>TARRAGONA</v>
      </c>
      <c r="F46" s="42">
        <f t="shared" si="7"/>
        <v>1653</v>
      </c>
      <c r="G46" s="42">
        <f t="shared" si="8"/>
        <v>1561</v>
      </c>
    </row>
    <row r="47" spans="1:9" x14ac:dyDescent="0.25">
      <c r="A47" s="42" t="str">
        <f t="shared" si="3"/>
        <v>CARTAGENA</v>
      </c>
      <c r="B47" s="41">
        <f t="shared" si="4"/>
        <v>882</v>
      </c>
      <c r="C47" s="41">
        <f t="shared" si="5"/>
        <v>1010</v>
      </c>
      <c r="D47" s="41">
        <f t="shared" si="6"/>
        <v>17</v>
      </c>
      <c r="E47" s="42" t="str">
        <f t="shared" si="2"/>
        <v>VIGO</v>
      </c>
      <c r="F47" s="42">
        <f t="shared" si="7"/>
        <v>1489</v>
      </c>
      <c r="G47" s="42">
        <f t="shared" si="8"/>
        <v>1374</v>
      </c>
    </row>
    <row r="48" spans="1:9" x14ac:dyDescent="0.25">
      <c r="A48" s="42" t="str">
        <f t="shared" si="3"/>
        <v>CASTELLON</v>
      </c>
      <c r="B48" s="41">
        <f t="shared" si="4"/>
        <v>862</v>
      </c>
      <c r="C48" s="41">
        <f t="shared" si="5"/>
        <v>719</v>
      </c>
      <c r="D48" s="41">
        <f t="shared" si="6"/>
        <v>18</v>
      </c>
      <c r="E48" s="42" t="str">
        <f t="shared" si="2"/>
        <v>ALMERIA</v>
      </c>
      <c r="F48" s="42">
        <f t="shared" si="7"/>
        <v>1327</v>
      </c>
      <c r="G48" s="42">
        <f t="shared" si="8"/>
        <v>1294</v>
      </c>
    </row>
    <row r="49" spans="1:7" x14ac:dyDescent="0.25">
      <c r="A49" s="42" t="str">
        <f t="shared" si="3"/>
        <v>CEUTA</v>
      </c>
      <c r="B49" s="41">
        <f t="shared" si="4"/>
        <v>8054</v>
      </c>
      <c r="C49" s="41">
        <f t="shared" si="5"/>
        <v>5450</v>
      </c>
      <c r="D49" s="41">
        <f t="shared" si="6"/>
        <v>3</v>
      </c>
      <c r="E49" s="42" t="str">
        <f t="shared" si="2"/>
        <v>MALAGA</v>
      </c>
      <c r="F49" s="42">
        <f t="shared" si="7"/>
        <v>1104</v>
      </c>
      <c r="G49" s="42">
        <f t="shared" si="8"/>
        <v>1017</v>
      </c>
    </row>
    <row r="50" spans="1:7" x14ac:dyDescent="0.25">
      <c r="A50" s="42" t="str">
        <f t="shared" si="3"/>
        <v>FERROL-SAN CIBRAO</v>
      </c>
      <c r="B50" s="41">
        <f t="shared" si="4"/>
        <v>753</v>
      </c>
      <c r="C50" s="41">
        <f t="shared" si="5"/>
        <v>645</v>
      </c>
      <c r="D50" s="41">
        <f t="shared" si="6"/>
        <v>23</v>
      </c>
      <c r="E50" s="42" t="str">
        <f t="shared" si="2"/>
        <v>BAHIA DE CADIZ</v>
      </c>
      <c r="F50" s="42">
        <f t="shared" si="7"/>
        <v>1065</v>
      </c>
      <c r="G50" s="42">
        <f t="shared" si="8"/>
        <v>1010</v>
      </c>
    </row>
    <row r="51" spans="1:7" x14ac:dyDescent="0.25">
      <c r="A51" s="42" t="str">
        <f t="shared" si="3"/>
        <v>GIJON</v>
      </c>
      <c r="B51" s="41">
        <f t="shared" si="4"/>
        <v>636</v>
      </c>
      <c r="C51" s="41">
        <f t="shared" si="5"/>
        <v>576</v>
      </c>
      <c r="D51" s="41">
        <f t="shared" si="6"/>
        <v>24</v>
      </c>
      <c r="E51" s="42" t="str">
        <f t="shared" si="2"/>
        <v>HUELVA</v>
      </c>
      <c r="F51" s="42">
        <f t="shared" si="7"/>
        <v>907</v>
      </c>
      <c r="G51" s="42">
        <f t="shared" si="8"/>
        <v>908</v>
      </c>
    </row>
    <row r="52" spans="1:7" x14ac:dyDescent="0.25">
      <c r="A52" s="42" t="str">
        <f t="shared" si="3"/>
        <v>HUELVA</v>
      </c>
      <c r="B52" s="41">
        <f t="shared" si="4"/>
        <v>907</v>
      </c>
      <c r="C52" s="41">
        <f t="shared" si="5"/>
        <v>908</v>
      </c>
      <c r="D52" s="41">
        <f t="shared" si="6"/>
        <v>14</v>
      </c>
      <c r="E52" s="42" t="str">
        <f t="shared" si="2"/>
        <v>A CORUÑA</v>
      </c>
      <c r="F52" s="42">
        <f t="shared" si="7"/>
        <v>895</v>
      </c>
      <c r="G52" s="42">
        <f t="shared" si="8"/>
        <v>811</v>
      </c>
    </row>
    <row r="53" spans="1:7" x14ac:dyDescent="0.25">
      <c r="A53" s="42" t="str">
        <f t="shared" si="3"/>
        <v>LAS PALMAS</v>
      </c>
      <c r="B53" s="41">
        <f t="shared" si="4"/>
        <v>6028</v>
      </c>
      <c r="C53" s="41">
        <f t="shared" si="5"/>
        <v>5990</v>
      </c>
      <c r="D53" s="41">
        <f t="shared" si="6"/>
        <v>5</v>
      </c>
      <c r="E53" s="42" t="str">
        <f t="shared" si="2"/>
        <v>SANTANDER</v>
      </c>
      <c r="F53" s="42">
        <f t="shared" si="7"/>
        <v>887</v>
      </c>
      <c r="G53" s="42">
        <f t="shared" si="8"/>
        <v>909</v>
      </c>
    </row>
    <row r="54" spans="1:7" x14ac:dyDescent="0.25">
      <c r="A54" s="42" t="str">
        <f t="shared" si="3"/>
        <v>MALAGA</v>
      </c>
      <c r="B54" s="41">
        <f t="shared" si="4"/>
        <v>1104</v>
      </c>
      <c r="C54" s="41">
        <f t="shared" si="5"/>
        <v>1017</v>
      </c>
      <c r="D54" s="41">
        <f t="shared" si="6"/>
        <v>12</v>
      </c>
      <c r="E54" s="42" t="str">
        <f t="shared" si="2"/>
        <v>CARTAGENA</v>
      </c>
      <c r="F54" s="42">
        <f t="shared" si="7"/>
        <v>882</v>
      </c>
      <c r="G54" s="42">
        <f t="shared" si="8"/>
        <v>1010</v>
      </c>
    </row>
    <row r="55" spans="1:7" x14ac:dyDescent="0.25">
      <c r="A55" s="42" t="str">
        <f t="shared" si="3"/>
        <v>MARIN Y RIA DE PONTEVEDRA</v>
      </c>
      <c r="B55" s="41">
        <f t="shared" si="4"/>
        <v>614</v>
      </c>
      <c r="C55" s="41">
        <f t="shared" si="5"/>
        <v>618</v>
      </c>
      <c r="D55" s="41">
        <f t="shared" si="6"/>
        <v>25</v>
      </c>
      <c r="E55" s="42" t="str">
        <f t="shared" si="2"/>
        <v>CASTELLON</v>
      </c>
      <c r="F55" s="42">
        <f t="shared" ref="F55:F65" si="9">LOOKUP(E55,$A$38:$A$65,$B$38:$B$65)</f>
        <v>862</v>
      </c>
      <c r="G55" s="42">
        <f t="shared" si="8"/>
        <v>719</v>
      </c>
    </row>
    <row r="56" spans="1:7" x14ac:dyDescent="0.25">
      <c r="A56" s="42" t="str">
        <f t="shared" si="3"/>
        <v>MELILLA</v>
      </c>
      <c r="B56" s="41">
        <f t="shared" si="4"/>
        <v>759</v>
      </c>
      <c r="C56" s="41">
        <f t="shared" si="5"/>
        <v>625</v>
      </c>
      <c r="D56" s="41">
        <f t="shared" si="6"/>
        <v>22</v>
      </c>
      <c r="E56" s="42" t="str">
        <f t="shared" si="2"/>
        <v>PASAIA</v>
      </c>
      <c r="F56" s="42">
        <f t="shared" si="9"/>
        <v>854</v>
      </c>
      <c r="G56" s="42">
        <f t="shared" si="8"/>
        <v>908</v>
      </c>
    </row>
    <row r="57" spans="1:7" x14ac:dyDescent="0.25">
      <c r="A57" s="42" t="str">
        <f t="shared" si="3"/>
        <v>MOTRIL</v>
      </c>
      <c r="B57" s="41">
        <f t="shared" si="4"/>
        <v>261</v>
      </c>
      <c r="C57" s="41">
        <f t="shared" si="5"/>
        <v>283</v>
      </c>
      <c r="D57" s="41">
        <f t="shared" si="6"/>
        <v>27</v>
      </c>
      <c r="E57" s="42" t="str">
        <f t="shared" si="2"/>
        <v>ALICANTE</v>
      </c>
      <c r="F57" s="42">
        <f t="shared" si="9"/>
        <v>826</v>
      </c>
      <c r="G57" s="42">
        <f t="shared" si="8"/>
        <v>804</v>
      </c>
    </row>
    <row r="58" spans="1:7" x14ac:dyDescent="0.25">
      <c r="A58" s="42" t="str">
        <f t="shared" si="3"/>
        <v>PASAIA</v>
      </c>
      <c r="B58" s="41">
        <f t="shared" si="4"/>
        <v>854</v>
      </c>
      <c r="C58" s="41">
        <f t="shared" si="5"/>
        <v>908</v>
      </c>
      <c r="D58" s="41">
        <f t="shared" si="6"/>
        <v>19</v>
      </c>
      <c r="E58" s="42" t="str">
        <f t="shared" si="2"/>
        <v>SEVILLA</v>
      </c>
      <c r="F58" s="42">
        <f t="shared" si="9"/>
        <v>782</v>
      </c>
      <c r="G58" s="42">
        <f t="shared" si="8"/>
        <v>857</v>
      </c>
    </row>
    <row r="59" spans="1:7" x14ac:dyDescent="0.25">
      <c r="A59" s="42" t="str">
        <f t="shared" si="3"/>
        <v>SANTA CRUZ DE TENERIFE</v>
      </c>
      <c r="B59" s="41">
        <f t="shared" si="4"/>
        <v>10214</v>
      </c>
      <c r="C59" s="41">
        <f t="shared" si="5"/>
        <v>10075</v>
      </c>
      <c r="D59" s="41">
        <f t="shared" si="6"/>
        <v>2</v>
      </c>
      <c r="E59" s="42" t="str">
        <f t="shared" si="2"/>
        <v>MELILLA</v>
      </c>
      <c r="F59" s="42">
        <f t="shared" si="9"/>
        <v>759</v>
      </c>
      <c r="G59" s="42">
        <f t="shared" si="8"/>
        <v>625</v>
      </c>
    </row>
    <row r="60" spans="1:7" x14ac:dyDescent="0.25">
      <c r="A60" s="42" t="str">
        <f t="shared" si="3"/>
        <v>SANTANDER</v>
      </c>
      <c r="B60" s="41">
        <f t="shared" si="4"/>
        <v>887</v>
      </c>
      <c r="C60" s="41">
        <f t="shared" si="5"/>
        <v>909</v>
      </c>
      <c r="D60" s="41">
        <f t="shared" si="6"/>
        <v>16</v>
      </c>
      <c r="E60" s="42" t="str">
        <f t="shared" si="2"/>
        <v>FERROL-SAN CIBRAO</v>
      </c>
      <c r="F60" s="42">
        <f t="shared" si="9"/>
        <v>753</v>
      </c>
      <c r="G60" s="42">
        <f t="shared" si="8"/>
        <v>645</v>
      </c>
    </row>
    <row r="61" spans="1:7" x14ac:dyDescent="0.25">
      <c r="A61" s="42" t="str">
        <f t="shared" si="3"/>
        <v>SEVILLA</v>
      </c>
      <c r="B61" s="41">
        <f t="shared" si="4"/>
        <v>782</v>
      </c>
      <c r="C61" s="41">
        <f t="shared" si="5"/>
        <v>857</v>
      </c>
      <c r="D61" s="41">
        <f t="shared" si="6"/>
        <v>21</v>
      </c>
      <c r="E61" s="42" t="str">
        <f t="shared" si="2"/>
        <v>GIJON</v>
      </c>
      <c r="F61" s="42">
        <f t="shared" si="9"/>
        <v>636</v>
      </c>
      <c r="G61" s="42">
        <f t="shared" si="8"/>
        <v>576</v>
      </c>
    </row>
    <row r="62" spans="1:7" x14ac:dyDescent="0.25">
      <c r="A62" s="42" t="str">
        <f t="shared" si="3"/>
        <v>TARRAGONA</v>
      </c>
      <c r="B62" s="41">
        <f t="shared" si="4"/>
        <v>1653</v>
      </c>
      <c r="C62" s="41">
        <f t="shared" si="5"/>
        <v>1561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614</v>
      </c>
      <c r="G62" s="42">
        <f t="shared" si="8"/>
        <v>618</v>
      </c>
    </row>
    <row r="63" spans="1:7" x14ac:dyDescent="0.25">
      <c r="A63" s="42" t="str">
        <f t="shared" si="3"/>
        <v>VALENCIA</v>
      </c>
      <c r="B63" s="41">
        <f t="shared" si="4"/>
        <v>4205</v>
      </c>
      <c r="C63" s="41">
        <f t="shared" si="5"/>
        <v>4164</v>
      </c>
      <c r="D63" s="41">
        <f t="shared" si="6"/>
        <v>7</v>
      </c>
      <c r="E63" s="42" t="str">
        <f t="shared" si="2"/>
        <v>AVILES</v>
      </c>
      <c r="F63" s="42">
        <f t="shared" si="9"/>
        <v>580</v>
      </c>
      <c r="G63" s="42">
        <f t="shared" si="8"/>
        <v>613</v>
      </c>
    </row>
    <row r="64" spans="1:7" x14ac:dyDescent="0.25">
      <c r="A64" s="42" t="str">
        <f t="shared" si="3"/>
        <v>VIGO</v>
      </c>
      <c r="B64" s="41">
        <f t="shared" si="4"/>
        <v>1489</v>
      </c>
      <c r="C64" s="41">
        <f t="shared" si="5"/>
        <v>1374</v>
      </c>
      <c r="D64" s="41">
        <f t="shared" si="6"/>
        <v>10</v>
      </c>
      <c r="E64" s="42" t="str">
        <f t="shared" si="2"/>
        <v>MOTRIL</v>
      </c>
      <c r="F64" s="42">
        <f t="shared" si="9"/>
        <v>261</v>
      </c>
      <c r="G64" s="42">
        <f t="shared" si="8"/>
        <v>283</v>
      </c>
    </row>
    <row r="65" spans="1:7" x14ac:dyDescent="0.25">
      <c r="A65" s="42" t="str">
        <f t="shared" si="3"/>
        <v>VILAGARCIA</v>
      </c>
      <c r="B65" s="41">
        <f t="shared" si="4"/>
        <v>188</v>
      </c>
      <c r="C65" s="41">
        <f t="shared" si="5"/>
        <v>216</v>
      </c>
      <c r="D65" s="41">
        <f t="shared" si="6"/>
        <v>28</v>
      </c>
      <c r="E65" s="42" t="str">
        <f t="shared" si="2"/>
        <v>VILAGARCIA</v>
      </c>
      <c r="F65" s="42">
        <f t="shared" si="9"/>
        <v>188</v>
      </c>
      <c r="G65" s="42">
        <f t="shared" si="8"/>
        <v>216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Julio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39345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1116902</v>
      </c>
      <c r="C7" s="9">
        <v>1008417</v>
      </c>
      <c r="D7" s="9">
        <v>6959174</v>
      </c>
      <c r="E7" s="9">
        <v>7236856</v>
      </c>
      <c r="F7" s="10">
        <f>((E7*100)/D7)-100</f>
        <v>3.9901574525942323</v>
      </c>
      <c r="G7" s="1"/>
      <c r="H7" s="1"/>
      <c r="I7" s="1"/>
    </row>
    <row r="8" spans="1:12" x14ac:dyDescent="0.25">
      <c r="A8" s="11" t="s">
        <v>42</v>
      </c>
      <c r="B8" s="12">
        <v>1937883</v>
      </c>
      <c r="C8" s="12">
        <v>2147023</v>
      </c>
      <c r="D8" s="12">
        <v>8597433</v>
      </c>
      <c r="E8" s="12">
        <v>7932655</v>
      </c>
      <c r="F8" s="13">
        <f t="shared" ref="F8:F35" si="0">((E8*100)/D8)-100</f>
        <v>-7.7322847412710303</v>
      </c>
      <c r="G8" s="1"/>
      <c r="H8" s="1"/>
      <c r="I8" s="1"/>
    </row>
    <row r="9" spans="1:12" x14ac:dyDescent="0.25">
      <c r="A9" s="8" t="s">
        <v>43</v>
      </c>
      <c r="B9" s="9">
        <v>4061844</v>
      </c>
      <c r="C9" s="9">
        <v>4967500</v>
      </c>
      <c r="D9" s="9">
        <v>15183514</v>
      </c>
      <c r="E9" s="9">
        <v>17162591</v>
      </c>
      <c r="F9" s="10">
        <f t="shared" si="0"/>
        <v>13.034380578830437</v>
      </c>
      <c r="G9" s="1"/>
      <c r="H9" s="1"/>
      <c r="I9" s="1"/>
    </row>
    <row r="10" spans="1:12" x14ac:dyDescent="0.25">
      <c r="A10" s="11" t="s">
        <v>44</v>
      </c>
      <c r="B10" s="12">
        <v>570778</v>
      </c>
      <c r="C10" s="12">
        <v>466168</v>
      </c>
      <c r="D10" s="12">
        <v>3787972</v>
      </c>
      <c r="E10" s="12">
        <v>3190654</v>
      </c>
      <c r="F10" s="13">
        <f t="shared" si="0"/>
        <v>-15.768807161193379</v>
      </c>
      <c r="G10" s="1"/>
      <c r="H10" s="1"/>
      <c r="I10" s="1"/>
    </row>
    <row r="11" spans="1:12" x14ac:dyDescent="0.25">
      <c r="A11" s="8" t="s">
        <v>45</v>
      </c>
      <c r="B11" s="9">
        <v>22289479</v>
      </c>
      <c r="C11" s="9">
        <v>25479624</v>
      </c>
      <c r="D11" s="9">
        <v>132722450</v>
      </c>
      <c r="E11" s="9">
        <v>145644763</v>
      </c>
      <c r="F11" s="10">
        <f t="shared" si="0"/>
        <v>9.73634302260092</v>
      </c>
      <c r="G11" s="1"/>
      <c r="H11" s="1"/>
      <c r="I11" s="1"/>
    </row>
    <row r="12" spans="1:12" x14ac:dyDescent="0.25">
      <c r="A12" s="11" t="s">
        <v>46</v>
      </c>
      <c r="B12" s="12">
        <v>1940973</v>
      </c>
      <c r="C12" s="12">
        <v>1882649</v>
      </c>
      <c r="D12" s="12">
        <v>13261932</v>
      </c>
      <c r="E12" s="12">
        <v>12939707</v>
      </c>
      <c r="F12" s="13">
        <f t="shared" si="0"/>
        <v>-2.4296987799364445</v>
      </c>
      <c r="G12" s="1"/>
      <c r="H12" s="1"/>
      <c r="I12" s="1"/>
    </row>
    <row r="13" spans="1:12" x14ac:dyDescent="0.25">
      <c r="A13" s="8" t="s">
        <v>47</v>
      </c>
      <c r="B13" s="9">
        <v>13340977</v>
      </c>
      <c r="C13" s="9">
        <v>15686952</v>
      </c>
      <c r="D13" s="9">
        <v>71909235</v>
      </c>
      <c r="E13" s="9">
        <v>79990894</v>
      </c>
      <c r="F13" s="10">
        <f t="shared" si="0"/>
        <v>11.238694167724077</v>
      </c>
      <c r="G13" s="1"/>
      <c r="H13" s="1"/>
      <c r="I13" s="1"/>
    </row>
    <row r="14" spans="1:12" x14ac:dyDescent="0.25">
      <c r="A14" s="11" t="s">
        <v>48</v>
      </c>
      <c r="B14" s="12">
        <v>20762427</v>
      </c>
      <c r="C14" s="12">
        <v>23393398</v>
      </c>
      <c r="D14" s="12">
        <v>121143056</v>
      </c>
      <c r="E14" s="12">
        <v>132480072</v>
      </c>
      <c r="F14" s="13">
        <f t="shared" si="0"/>
        <v>9.3583704872031603</v>
      </c>
      <c r="G14" s="1"/>
      <c r="H14" s="1"/>
      <c r="I14" s="1"/>
    </row>
    <row r="15" spans="1:12" x14ac:dyDescent="0.25">
      <c r="A15" s="8" t="s">
        <v>49</v>
      </c>
      <c r="B15" s="9">
        <v>4157579</v>
      </c>
      <c r="C15" s="9">
        <v>4184174</v>
      </c>
      <c r="D15" s="9">
        <v>27732609</v>
      </c>
      <c r="E15" s="9">
        <v>27207178</v>
      </c>
      <c r="F15" s="10">
        <f t="shared" si="0"/>
        <v>-1.8946324163009649</v>
      </c>
      <c r="G15" s="1"/>
      <c r="H15" s="1"/>
      <c r="I15" s="1"/>
    </row>
    <row r="16" spans="1:12" x14ac:dyDescent="0.25">
      <c r="A16" s="11" t="s">
        <v>50</v>
      </c>
      <c r="B16" s="12">
        <v>2237249</v>
      </c>
      <c r="C16" s="12">
        <v>2074937</v>
      </c>
      <c r="D16" s="12">
        <v>16795262</v>
      </c>
      <c r="E16" s="12">
        <v>14491313</v>
      </c>
      <c r="F16" s="13">
        <f t="shared" si="0"/>
        <v>-13.717850903427404</v>
      </c>
      <c r="G16" s="1"/>
      <c r="H16" s="1"/>
      <c r="I16" s="1"/>
    </row>
    <row r="17" spans="1:9" x14ac:dyDescent="0.25">
      <c r="A17" s="8" t="s">
        <v>51</v>
      </c>
      <c r="B17" s="9">
        <v>1142401</v>
      </c>
      <c r="C17" s="9">
        <v>1034267</v>
      </c>
      <c r="D17" s="9">
        <v>6725585</v>
      </c>
      <c r="E17" s="9">
        <v>7933430</v>
      </c>
      <c r="F17" s="10">
        <f t="shared" si="0"/>
        <v>17.958958217017553</v>
      </c>
      <c r="G17" s="1"/>
      <c r="H17" s="1"/>
      <c r="I17" s="1"/>
    </row>
    <row r="18" spans="1:9" x14ac:dyDescent="0.25">
      <c r="A18" s="11" t="s">
        <v>52</v>
      </c>
      <c r="B18" s="12">
        <v>5433465</v>
      </c>
      <c r="C18" s="12">
        <v>7659825</v>
      </c>
      <c r="D18" s="12">
        <v>31719650</v>
      </c>
      <c r="E18" s="12">
        <v>42854704</v>
      </c>
      <c r="F18" s="13">
        <f t="shared" si="0"/>
        <v>35.104592894310002</v>
      </c>
      <c r="G18" s="1"/>
      <c r="H18" s="1"/>
      <c r="I18" s="1"/>
    </row>
    <row r="19" spans="1:9" x14ac:dyDescent="0.25">
      <c r="A19" s="8" t="s">
        <v>53</v>
      </c>
      <c r="B19" s="9">
        <v>943600</v>
      </c>
      <c r="C19" s="9">
        <v>1258858</v>
      </c>
      <c r="D19" s="9">
        <v>5763624</v>
      </c>
      <c r="E19" s="9">
        <v>6907014</v>
      </c>
      <c r="F19" s="10">
        <f t="shared" si="0"/>
        <v>19.838039400210704</v>
      </c>
      <c r="G19" s="1"/>
      <c r="H19" s="1"/>
      <c r="I19" s="1"/>
    </row>
    <row r="20" spans="1:9" x14ac:dyDescent="0.25">
      <c r="A20" s="11" t="s">
        <v>54</v>
      </c>
      <c r="B20" s="12">
        <v>1252295</v>
      </c>
      <c r="C20" s="12">
        <v>1475042</v>
      </c>
      <c r="D20" s="12">
        <v>8247707</v>
      </c>
      <c r="E20" s="12">
        <v>8025266</v>
      </c>
      <c r="F20" s="13">
        <f t="shared" si="0"/>
        <v>-2.6970041491532157</v>
      </c>
      <c r="G20" s="1"/>
      <c r="H20" s="1"/>
      <c r="I20" s="1"/>
    </row>
    <row r="21" spans="1:9" x14ac:dyDescent="0.25">
      <c r="A21" s="8" t="s">
        <v>55</v>
      </c>
      <c r="B21" s="9">
        <v>1759471</v>
      </c>
      <c r="C21" s="9">
        <v>1771964</v>
      </c>
      <c r="D21" s="9">
        <v>12191754</v>
      </c>
      <c r="E21" s="9">
        <v>11843443</v>
      </c>
      <c r="F21" s="10">
        <f t="shared" si="0"/>
        <v>-2.8569392066145696</v>
      </c>
      <c r="G21" s="1"/>
      <c r="H21" s="1"/>
      <c r="I21" s="1"/>
    </row>
    <row r="22" spans="1:9" x14ac:dyDescent="0.25">
      <c r="A22" s="11" t="s">
        <v>56</v>
      </c>
      <c r="B22" s="12">
        <v>11351560</v>
      </c>
      <c r="C22" s="12">
        <v>10624942</v>
      </c>
      <c r="D22" s="12">
        <v>76200387</v>
      </c>
      <c r="E22" s="12">
        <v>77056551</v>
      </c>
      <c r="F22" s="13">
        <f t="shared" si="0"/>
        <v>1.1235690968341174</v>
      </c>
      <c r="G22" s="1"/>
      <c r="H22" s="1"/>
      <c r="I22" s="1"/>
    </row>
    <row r="23" spans="1:9" x14ac:dyDescent="0.25">
      <c r="A23" s="8" t="s">
        <v>57</v>
      </c>
      <c r="B23" s="9">
        <v>2569169</v>
      </c>
      <c r="C23" s="9">
        <v>3292753</v>
      </c>
      <c r="D23" s="9">
        <v>16385873</v>
      </c>
      <c r="E23" s="9">
        <v>21361530</v>
      </c>
      <c r="F23" s="10">
        <f t="shared" si="0"/>
        <v>30.365528891869246</v>
      </c>
      <c r="G23" s="1"/>
      <c r="H23" s="1"/>
      <c r="I23" s="1"/>
    </row>
    <row r="24" spans="1:9" x14ac:dyDescent="0.25">
      <c r="A24" s="11" t="s">
        <v>58</v>
      </c>
      <c r="B24" s="12">
        <v>272967</v>
      </c>
      <c r="C24" s="12">
        <v>370957</v>
      </c>
      <c r="D24" s="12">
        <v>1680295</v>
      </c>
      <c r="E24" s="12">
        <v>1903909</v>
      </c>
      <c r="F24" s="13">
        <f t="shared" si="0"/>
        <v>13.308020317860851</v>
      </c>
      <c r="G24" s="1"/>
      <c r="H24" s="1"/>
      <c r="I24" s="1"/>
    </row>
    <row r="25" spans="1:9" x14ac:dyDescent="0.25">
      <c r="A25" s="8" t="s">
        <v>59</v>
      </c>
      <c r="B25" s="9">
        <v>953530</v>
      </c>
      <c r="C25" s="9">
        <v>1545618</v>
      </c>
      <c r="D25" s="9">
        <v>5746957</v>
      </c>
      <c r="E25" s="9">
        <v>8784554</v>
      </c>
      <c r="F25" s="10">
        <f t="shared" si="0"/>
        <v>52.855746093106319</v>
      </c>
      <c r="G25" s="1"/>
      <c r="H25" s="1"/>
      <c r="I25" s="1"/>
    </row>
    <row r="26" spans="1:9" x14ac:dyDescent="0.25">
      <c r="A26" s="11" t="s">
        <v>60</v>
      </c>
      <c r="B26" s="12">
        <v>325485</v>
      </c>
      <c r="C26" s="12">
        <v>302720</v>
      </c>
      <c r="D26" s="12">
        <v>2375659</v>
      </c>
      <c r="E26" s="12">
        <v>2278183</v>
      </c>
      <c r="F26" s="13">
        <f t="shared" si="0"/>
        <v>-4.1031141253858436</v>
      </c>
      <c r="G26" s="1"/>
      <c r="H26" s="1"/>
      <c r="I26" s="1"/>
    </row>
    <row r="27" spans="1:9" x14ac:dyDescent="0.25">
      <c r="A27" s="8" t="s">
        <v>61</v>
      </c>
      <c r="B27" s="9">
        <v>580844</v>
      </c>
      <c r="C27" s="9">
        <v>597445</v>
      </c>
      <c r="D27" s="9">
        <v>4873396</v>
      </c>
      <c r="E27" s="9">
        <v>4777725</v>
      </c>
      <c r="F27" s="10">
        <f t="shared" si="0"/>
        <v>-1.9631279707210325</v>
      </c>
      <c r="G27" s="1"/>
      <c r="H27" s="1"/>
      <c r="I27" s="1"/>
    </row>
    <row r="28" spans="1:9" x14ac:dyDescent="0.25">
      <c r="A28" s="11" t="s">
        <v>62</v>
      </c>
      <c r="B28" s="12">
        <v>13062566</v>
      </c>
      <c r="C28" s="12">
        <v>13313979</v>
      </c>
      <c r="D28" s="12">
        <v>79450745</v>
      </c>
      <c r="E28" s="12">
        <v>93153848</v>
      </c>
      <c r="F28" s="13">
        <f t="shared" si="0"/>
        <v>17.247293275852854</v>
      </c>
      <c r="G28" s="1"/>
      <c r="H28" s="1"/>
      <c r="I28" s="1"/>
    </row>
    <row r="29" spans="1:9" x14ac:dyDescent="0.25">
      <c r="A29" s="8" t="s">
        <v>63</v>
      </c>
      <c r="B29" s="9">
        <v>2063809</v>
      </c>
      <c r="C29" s="9">
        <v>2233436</v>
      </c>
      <c r="D29" s="9">
        <v>13189848</v>
      </c>
      <c r="E29" s="9">
        <v>14421600</v>
      </c>
      <c r="F29" s="10">
        <f t="shared" si="0"/>
        <v>9.3386368061254359</v>
      </c>
      <c r="G29" s="1"/>
      <c r="H29" s="1"/>
      <c r="I29" s="1"/>
    </row>
    <row r="30" spans="1:9" x14ac:dyDescent="0.25">
      <c r="A30" s="11" t="s">
        <v>64</v>
      </c>
      <c r="B30" s="12">
        <v>439592</v>
      </c>
      <c r="C30" s="12">
        <v>478535</v>
      </c>
      <c r="D30" s="12">
        <v>3154358</v>
      </c>
      <c r="E30" s="12">
        <v>3061108</v>
      </c>
      <c r="F30" s="13">
        <f t="shared" si="0"/>
        <v>-2.9562275429738776</v>
      </c>
      <c r="G30" s="1"/>
      <c r="H30" s="1"/>
      <c r="I30" s="1"/>
    </row>
    <row r="31" spans="1:9" x14ac:dyDescent="0.25">
      <c r="A31" s="8" t="s">
        <v>65</v>
      </c>
      <c r="B31" s="9">
        <v>3000854</v>
      </c>
      <c r="C31" s="9">
        <v>3711225</v>
      </c>
      <c r="D31" s="9">
        <v>23023063</v>
      </c>
      <c r="E31" s="9">
        <v>24121699</v>
      </c>
      <c r="F31" s="10">
        <f t="shared" si="0"/>
        <v>4.7718932967346745</v>
      </c>
      <c r="G31" s="1"/>
      <c r="H31" s="1"/>
      <c r="I31" s="1"/>
    </row>
    <row r="32" spans="1:9" x14ac:dyDescent="0.25">
      <c r="A32" s="11" t="s">
        <v>66</v>
      </c>
      <c r="B32" s="12">
        <v>11538823</v>
      </c>
      <c r="C32" s="12">
        <v>13637448</v>
      </c>
      <c r="D32" s="12">
        <v>75637787</v>
      </c>
      <c r="E32" s="12">
        <v>87143289</v>
      </c>
      <c r="F32" s="13">
        <f t="shared" si="0"/>
        <v>15.211314947646471</v>
      </c>
      <c r="G32" s="1"/>
      <c r="H32" s="1"/>
      <c r="I32" s="1"/>
    </row>
    <row r="33" spans="1:9" x14ac:dyDescent="0.25">
      <c r="A33" s="8" t="s">
        <v>67</v>
      </c>
      <c r="B33" s="9">
        <v>2879716</v>
      </c>
      <c r="C33" s="9">
        <v>2999371</v>
      </c>
      <c r="D33" s="9">
        <v>18569011</v>
      </c>
      <c r="E33" s="9">
        <v>20646926</v>
      </c>
      <c r="F33" s="10">
        <f t="shared" si="0"/>
        <v>11.190229786605215</v>
      </c>
      <c r="G33" s="1"/>
      <c r="H33" s="1"/>
      <c r="I33" s="1"/>
    </row>
    <row r="34" spans="1:9" x14ac:dyDescent="0.25">
      <c r="A34" s="11" t="s">
        <v>68</v>
      </c>
      <c r="B34" s="12">
        <v>226511</v>
      </c>
      <c r="C34" s="12">
        <v>176695</v>
      </c>
      <c r="D34" s="12">
        <v>1197299</v>
      </c>
      <c r="E34" s="12">
        <v>1126982</v>
      </c>
      <c r="F34" s="13">
        <f t="shared" si="0"/>
        <v>-5.8729690745586538</v>
      </c>
      <c r="G34" s="1"/>
      <c r="H34" s="1"/>
      <c r="I34" s="1"/>
    </row>
    <row r="35" spans="1:9" x14ac:dyDescent="0.25">
      <c r="A35" s="14" t="s">
        <v>69</v>
      </c>
      <c r="B35" s="15">
        <f>SUM(B7:B34)</f>
        <v>132212749</v>
      </c>
      <c r="C35" s="15">
        <f t="shared" ref="C35:E35" si="1">SUM(C7:C34)</f>
        <v>147775922</v>
      </c>
      <c r="D35" s="15">
        <f t="shared" si="1"/>
        <v>804225635</v>
      </c>
      <c r="E35" s="15">
        <f t="shared" si="1"/>
        <v>885678444</v>
      </c>
      <c r="F35" s="16">
        <f t="shared" si="0"/>
        <v>10.128104036375319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7236856</v>
      </c>
      <c r="C38" s="41">
        <f>D7</f>
        <v>6959174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145644763</v>
      </c>
      <c r="G38" s="42">
        <f>LOOKUP(E38,$A$38:$A$65,$C$38:$C$65)</f>
        <v>132722450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7932655</v>
      </c>
      <c r="C39" s="41">
        <f t="shared" ref="C39:C65" si="5">D8</f>
        <v>8597433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132480072</v>
      </c>
      <c r="G39" s="42">
        <f t="shared" ref="G39:G65" si="8">LOOKUP(E39,$A$38:$A$65,$C$38:$C$65)</f>
        <v>121143056</v>
      </c>
    </row>
    <row r="40" spans="1:9" x14ac:dyDescent="0.25">
      <c r="A40" s="42" t="str">
        <f t="shared" si="3"/>
        <v>ALMERIA</v>
      </c>
      <c r="B40" s="41">
        <f t="shared" si="4"/>
        <v>17162591</v>
      </c>
      <c r="C40" s="41">
        <f t="shared" si="5"/>
        <v>15183514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93153848</v>
      </c>
      <c r="G40" s="42">
        <f t="shared" si="8"/>
        <v>79450745</v>
      </c>
    </row>
    <row r="41" spans="1:9" x14ac:dyDescent="0.25">
      <c r="A41" s="42" t="str">
        <f t="shared" si="3"/>
        <v>AVILES</v>
      </c>
      <c r="B41" s="41">
        <f t="shared" si="4"/>
        <v>3190654</v>
      </c>
      <c r="C41" s="41">
        <f t="shared" si="5"/>
        <v>3787972</v>
      </c>
      <c r="D41" s="41">
        <f t="shared" si="6"/>
        <v>24</v>
      </c>
      <c r="E41" s="42" t="str">
        <f t="shared" si="2"/>
        <v>VALENCIA</v>
      </c>
      <c r="F41" s="42">
        <f t="shared" si="7"/>
        <v>87143289</v>
      </c>
      <c r="G41" s="42">
        <f t="shared" si="8"/>
        <v>75637787</v>
      </c>
    </row>
    <row r="42" spans="1:9" x14ac:dyDescent="0.25">
      <c r="A42" s="42" t="str">
        <f t="shared" si="3"/>
        <v>BAHIA DE ALGECIRAS</v>
      </c>
      <c r="B42" s="41">
        <f t="shared" si="4"/>
        <v>145644763</v>
      </c>
      <c r="C42" s="41">
        <f t="shared" si="5"/>
        <v>132722450</v>
      </c>
      <c r="D42" s="41">
        <f t="shared" si="6"/>
        <v>1</v>
      </c>
      <c r="E42" s="42" t="str">
        <f t="shared" si="2"/>
        <v>BALEARES</v>
      </c>
      <c r="F42" s="42">
        <f t="shared" si="7"/>
        <v>79990894</v>
      </c>
      <c r="G42" s="42">
        <f t="shared" si="8"/>
        <v>71909235</v>
      </c>
    </row>
    <row r="43" spans="1:9" x14ac:dyDescent="0.25">
      <c r="A43" s="42" t="str">
        <f t="shared" si="3"/>
        <v>BAHIA DE CADIZ</v>
      </c>
      <c r="B43" s="41">
        <f t="shared" si="4"/>
        <v>12939707</v>
      </c>
      <c r="C43" s="41">
        <f t="shared" si="5"/>
        <v>13261932</v>
      </c>
      <c r="D43" s="41">
        <f t="shared" si="6"/>
        <v>15</v>
      </c>
      <c r="E43" s="42" t="str">
        <f t="shared" si="2"/>
        <v>LAS PALMAS</v>
      </c>
      <c r="F43" s="42">
        <f t="shared" si="7"/>
        <v>77056551</v>
      </c>
      <c r="G43" s="42">
        <f t="shared" si="8"/>
        <v>76200387</v>
      </c>
    </row>
    <row r="44" spans="1:9" x14ac:dyDescent="0.25">
      <c r="A44" s="42" t="str">
        <f t="shared" si="3"/>
        <v>BALEARES</v>
      </c>
      <c r="B44" s="41">
        <f t="shared" si="4"/>
        <v>79990894</v>
      </c>
      <c r="C44" s="41">
        <f t="shared" si="5"/>
        <v>71909235</v>
      </c>
      <c r="D44" s="41">
        <f t="shared" si="6"/>
        <v>5</v>
      </c>
      <c r="E44" s="42" t="str">
        <f t="shared" si="2"/>
        <v>CEUTA</v>
      </c>
      <c r="F44" s="42">
        <f t="shared" si="7"/>
        <v>42854704</v>
      </c>
      <c r="G44" s="42">
        <f t="shared" si="8"/>
        <v>31719650</v>
      </c>
    </row>
    <row r="45" spans="1:9" x14ac:dyDescent="0.25">
      <c r="A45" s="42" t="str">
        <f t="shared" si="3"/>
        <v>BARCELONA</v>
      </c>
      <c r="B45" s="41">
        <f t="shared" si="4"/>
        <v>132480072</v>
      </c>
      <c r="C45" s="41">
        <f t="shared" si="5"/>
        <v>121143056</v>
      </c>
      <c r="D45" s="41">
        <f t="shared" si="6"/>
        <v>2</v>
      </c>
      <c r="E45" s="42" t="str">
        <f t="shared" si="2"/>
        <v>BILBAO</v>
      </c>
      <c r="F45" s="42">
        <f t="shared" si="7"/>
        <v>27207178</v>
      </c>
      <c r="G45" s="42">
        <f t="shared" si="8"/>
        <v>27732609</v>
      </c>
    </row>
    <row r="46" spans="1:9" x14ac:dyDescent="0.25">
      <c r="A46" s="42" t="str">
        <f t="shared" si="3"/>
        <v>BILBAO</v>
      </c>
      <c r="B46" s="41">
        <f t="shared" si="4"/>
        <v>27207178</v>
      </c>
      <c r="C46" s="41">
        <f t="shared" si="5"/>
        <v>27732609</v>
      </c>
      <c r="D46" s="41">
        <f t="shared" si="6"/>
        <v>8</v>
      </c>
      <c r="E46" s="42" t="str">
        <f t="shared" si="2"/>
        <v>TARRAGONA</v>
      </c>
      <c r="F46" s="42">
        <f t="shared" si="7"/>
        <v>24121699</v>
      </c>
      <c r="G46" s="42">
        <f t="shared" si="8"/>
        <v>23023063</v>
      </c>
    </row>
    <row r="47" spans="1:9" x14ac:dyDescent="0.25">
      <c r="A47" s="42" t="str">
        <f t="shared" si="3"/>
        <v>CARTAGENA</v>
      </c>
      <c r="B47" s="41">
        <f t="shared" si="4"/>
        <v>14491313</v>
      </c>
      <c r="C47" s="41">
        <f t="shared" si="5"/>
        <v>16795262</v>
      </c>
      <c r="D47" s="41">
        <f t="shared" si="6"/>
        <v>13</v>
      </c>
      <c r="E47" s="42" t="str">
        <f t="shared" si="2"/>
        <v>MALAGA</v>
      </c>
      <c r="F47" s="42">
        <f t="shared" si="7"/>
        <v>21361530</v>
      </c>
      <c r="G47" s="42">
        <f t="shared" si="8"/>
        <v>16385873</v>
      </c>
    </row>
    <row r="48" spans="1:9" x14ac:dyDescent="0.25">
      <c r="A48" s="42" t="str">
        <f t="shared" si="3"/>
        <v>CASTELLON</v>
      </c>
      <c r="B48" s="41">
        <f t="shared" si="4"/>
        <v>7933430</v>
      </c>
      <c r="C48" s="41">
        <f t="shared" si="5"/>
        <v>6725585</v>
      </c>
      <c r="D48" s="41">
        <f t="shared" si="6"/>
        <v>19</v>
      </c>
      <c r="E48" s="42" t="str">
        <f t="shared" si="2"/>
        <v>VIGO</v>
      </c>
      <c r="F48" s="42">
        <f t="shared" si="7"/>
        <v>20646926</v>
      </c>
      <c r="G48" s="42">
        <f t="shared" si="8"/>
        <v>18569011</v>
      </c>
    </row>
    <row r="49" spans="1:7" x14ac:dyDescent="0.25">
      <c r="A49" s="42" t="str">
        <f t="shared" si="3"/>
        <v>CEUTA</v>
      </c>
      <c r="B49" s="41">
        <f t="shared" si="4"/>
        <v>42854704</v>
      </c>
      <c r="C49" s="41">
        <f t="shared" si="5"/>
        <v>31719650</v>
      </c>
      <c r="D49" s="41">
        <f t="shared" si="6"/>
        <v>7</v>
      </c>
      <c r="E49" s="42" t="str">
        <f t="shared" si="2"/>
        <v>ALMERIA</v>
      </c>
      <c r="F49" s="42">
        <f t="shared" si="7"/>
        <v>17162591</v>
      </c>
      <c r="G49" s="42">
        <f t="shared" si="8"/>
        <v>15183514</v>
      </c>
    </row>
    <row r="50" spans="1:7" x14ac:dyDescent="0.25">
      <c r="A50" s="42" t="str">
        <f t="shared" si="3"/>
        <v>FERROL-SAN CIBRAO</v>
      </c>
      <c r="B50" s="41">
        <f t="shared" si="4"/>
        <v>6907014</v>
      </c>
      <c r="C50" s="41">
        <f t="shared" si="5"/>
        <v>5763624</v>
      </c>
      <c r="D50" s="41">
        <f t="shared" si="6"/>
        <v>22</v>
      </c>
      <c r="E50" s="42" t="str">
        <f t="shared" si="2"/>
        <v>CARTAGENA</v>
      </c>
      <c r="F50" s="42">
        <f t="shared" si="7"/>
        <v>14491313</v>
      </c>
      <c r="G50" s="42">
        <f t="shared" si="8"/>
        <v>16795262</v>
      </c>
    </row>
    <row r="51" spans="1:7" x14ac:dyDescent="0.25">
      <c r="A51" s="42" t="str">
        <f t="shared" si="3"/>
        <v>GIJON</v>
      </c>
      <c r="B51" s="41">
        <f t="shared" si="4"/>
        <v>8025266</v>
      </c>
      <c r="C51" s="41">
        <f t="shared" si="5"/>
        <v>8247707</v>
      </c>
      <c r="D51" s="41">
        <f t="shared" si="6"/>
        <v>18</v>
      </c>
      <c r="E51" s="42" t="str">
        <f t="shared" si="2"/>
        <v>SANTANDER</v>
      </c>
      <c r="F51" s="42">
        <f t="shared" si="7"/>
        <v>14421600</v>
      </c>
      <c r="G51" s="42">
        <f t="shared" si="8"/>
        <v>13189848</v>
      </c>
    </row>
    <row r="52" spans="1:7" x14ac:dyDescent="0.25">
      <c r="A52" s="42" t="str">
        <f t="shared" si="3"/>
        <v>HUELVA</v>
      </c>
      <c r="B52" s="41">
        <f t="shared" si="4"/>
        <v>11843443</v>
      </c>
      <c r="C52" s="41">
        <f t="shared" si="5"/>
        <v>12191754</v>
      </c>
      <c r="D52" s="41">
        <f t="shared" si="6"/>
        <v>16</v>
      </c>
      <c r="E52" s="42" t="str">
        <f t="shared" si="2"/>
        <v>BAHIA DE CADIZ</v>
      </c>
      <c r="F52" s="42">
        <f t="shared" si="7"/>
        <v>12939707</v>
      </c>
      <c r="G52" s="42">
        <f t="shared" si="8"/>
        <v>13261932</v>
      </c>
    </row>
    <row r="53" spans="1:7" x14ac:dyDescent="0.25">
      <c r="A53" s="42" t="str">
        <f t="shared" si="3"/>
        <v>LAS PALMAS</v>
      </c>
      <c r="B53" s="41">
        <f t="shared" si="4"/>
        <v>77056551</v>
      </c>
      <c r="C53" s="41">
        <f t="shared" si="5"/>
        <v>76200387</v>
      </c>
      <c r="D53" s="41">
        <f t="shared" si="6"/>
        <v>6</v>
      </c>
      <c r="E53" s="42" t="str">
        <f t="shared" si="2"/>
        <v>HUELVA</v>
      </c>
      <c r="F53" s="42">
        <f t="shared" si="7"/>
        <v>11843443</v>
      </c>
      <c r="G53" s="42">
        <f t="shared" si="8"/>
        <v>12191754</v>
      </c>
    </row>
    <row r="54" spans="1:7" x14ac:dyDescent="0.25">
      <c r="A54" s="42" t="str">
        <f t="shared" si="3"/>
        <v>MALAGA</v>
      </c>
      <c r="B54" s="41">
        <f t="shared" si="4"/>
        <v>21361530</v>
      </c>
      <c r="C54" s="41">
        <f t="shared" si="5"/>
        <v>16385873</v>
      </c>
      <c r="D54" s="41">
        <f t="shared" si="6"/>
        <v>10</v>
      </c>
      <c r="E54" s="42" t="str">
        <f t="shared" si="2"/>
        <v>MELILLA</v>
      </c>
      <c r="F54" s="42">
        <f t="shared" si="7"/>
        <v>8784554</v>
      </c>
      <c r="G54" s="42">
        <f t="shared" si="8"/>
        <v>5746957</v>
      </c>
    </row>
    <row r="55" spans="1:7" x14ac:dyDescent="0.25">
      <c r="A55" s="42" t="str">
        <f t="shared" si="3"/>
        <v>MARIN Y RIA DE PONTEVEDRA</v>
      </c>
      <c r="B55" s="41">
        <f t="shared" si="4"/>
        <v>1903909</v>
      </c>
      <c r="C55" s="41">
        <f t="shared" si="5"/>
        <v>1680295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8025266</v>
      </c>
      <c r="G55" s="42">
        <f t="shared" si="8"/>
        <v>8247707</v>
      </c>
    </row>
    <row r="56" spans="1:7" x14ac:dyDescent="0.25">
      <c r="A56" s="42" t="str">
        <f t="shared" si="3"/>
        <v>MELILLA</v>
      </c>
      <c r="B56" s="41">
        <f t="shared" si="4"/>
        <v>8784554</v>
      </c>
      <c r="C56" s="41">
        <f t="shared" si="5"/>
        <v>5746957</v>
      </c>
      <c r="D56" s="41">
        <f t="shared" si="6"/>
        <v>17</v>
      </c>
      <c r="E56" s="42" t="str">
        <f t="shared" si="2"/>
        <v>CASTELLON</v>
      </c>
      <c r="F56" s="42">
        <f t="shared" si="9"/>
        <v>7933430</v>
      </c>
      <c r="G56" s="42">
        <f t="shared" si="8"/>
        <v>6725585</v>
      </c>
    </row>
    <row r="57" spans="1:7" x14ac:dyDescent="0.25">
      <c r="A57" s="42" t="str">
        <f t="shared" si="3"/>
        <v>MOTRIL</v>
      </c>
      <c r="B57" s="41">
        <f t="shared" si="4"/>
        <v>2278183</v>
      </c>
      <c r="C57" s="41">
        <f t="shared" si="5"/>
        <v>2375659</v>
      </c>
      <c r="D57" s="41">
        <f t="shared" si="6"/>
        <v>26</v>
      </c>
      <c r="E57" s="42" t="str">
        <f t="shared" si="2"/>
        <v>ALICANTE</v>
      </c>
      <c r="F57" s="42">
        <f t="shared" si="9"/>
        <v>7932655</v>
      </c>
      <c r="G57" s="42">
        <f t="shared" si="8"/>
        <v>8597433</v>
      </c>
    </row>
    <row r="58" spans="1:7" x14ac:dyDescent="0.25">
      <c r="A58" s="42" t="str">
        <f t="shared" si="3"/>
        <v>PASAIA</v>
      </c>
      <c r="B58" s="41">
        <f t="shared" si="4"/>
        <v>4777725</v>
      </c>
      <c r="C58" s="41">
        <f t="shared" si="5"/>
        <v>4873396</v>
      </c>
      <c r="D58" s="41">
        <f t="shared" si="6"/>
        <v>23</v>
      </c>
      <c r="E58" s="42" t="str">
        <f t="shared" si="2"/>
        <v>A CORUÑA</v>
      </c>
      <c r="F58" s="42">
        <f t="shared" si="9"/>
        <v>7236856</v>
      </c>
      <c r="G58" s="42">
        <f t="shared" si="8"/>
        <v>6959174</v>
      </c>
    </row>
    <row r="59" spans="1:7" x14ac:dyDescent="0.25">
      <c r="A59" s="42" t="str">
        <f t="shared" si="3"/>
        <v>SANTA CRUZ DE TENERIFE</v>
      </c>
      <c r="B59" s="41">
        <f t="shared" si="4"/>
        <v>93153848</v>
      </c>
      <c r="C59" s="41">
        <f t="shared" si="5"/>
        <v>79450745</v>
      </c>
      <c r="D59" s="41">
        <f t="shared" si="6"/>
        <v>3</v>
      </c>
      <c r="E59" s="42" t="str">
        <f t="shared" si="2"/>
        <v>FERROL-SAN CIBRAO</v>
      </c>
      <c r="F59" s="42">
        <f t="shared" si="9"/>
        <v>6907014</v>
      </c>
      <c r="G59" s="42">
        <f t="shared" si="8"/>
        <v>5763624</v>
      </c>
    </row>
    <row r="60" spans="1:7" x14ac:dyDescent="0.25">
      <c r="A60" s="42" t="str">
        <f t="shared" si="3"/>
        <v>SANTANDER</v>
      </c>
      <c r="B60" s="41">
        <f t="shared" si="4"/>
        <v>14421600</v>
      </c>
      <c r="C60" s="41">
        <f t="shared" si="5"/>
        <v>13189848</v>
      </c>
      <c r="D60" s="41">
        <f t="shared" si="6"/>
        <v>14</v>
      </c>
      <c r="E60" s="42" t="str">
        <f t="shared" si="2"/>
        <v>PASAIA</v>
      </c>
      <c r="F60" s="42">
        <f t="shared" si="9"/>
        <v>4777725</v>
      </c>
      <c r="G60" s="42">
        <f t="shared" si="8"/>
        <v>4873396</v>
      </c>
    </row>
    <row r="61" spans="1:7" x14ac:dyDescent="0.25">
      <c r="A61" s="42" t="str">
        <f t="shared" si="3"/>
        <v>SEVILLA</v>
      </c>
      <c r="B61" s="41">
        <f t="shared" si="4"/>
        <v>3061108</v>
      </c>
      <c r="C61" s="41">
        <f t="shared" si="5"/>
        <v>3154358</v>
      </c>
      <c r="D61" s="41">
        <f t="shared" si="6"/>
        <v>25</v>
      </c>
      <c r="E61" s="42" t="str">
        <f t="shared" si="2"/>
        <v>AVILES</v>
      </c>
      <c r="F61" s="42">
        <f t="shared" si="9"/>
        <v>3190654</v>
      </c>
      <c r="G61" s="42">
        <f t="shared" si="8"/>
        <v>3787972</v>
      </c>
    </row>
    <row r="62" spans="1:7" x14ac:dyDescent="0.25">
      <c r="A62" s="42" t="str">
        <f t="shared" si="3"/>
        <v>TARRAGONA</v>
      </c>
      <c r="B62" s="41">
        <f t="shared" si="4"/>
        <v>24121699</v>
      </c>
      <c r="C62" s="41">
        <f t="shared" si="5"/>
        <v>23023063</v>
      </c>
      <c r="D62" s="41">
        <f t="shared" si="6"/>
        <v>9</v>
      </c>
      <c r="E62" s="42" t="str">
        <f t="shared" si="2"/>
        <v>SEVILLA</v>
      </c>
      <c r="F62" s="42">
        <f t="shared" si="9"/>
        <v>3061108</v>
      </c>
      <c r="G62" s="42">
        <f t="shared" si="8"/>
        <v>3154358</v>
      </c>
    </row>
    <row r="63" spans="1:7" x14ac:dyDescent="0.25">
      <c r="A63" s="42" t="str">
        <f t="shared" si="3"/>
        <v>VALENCIA</v>
      </c>
      <c r="B63" s="41">
        <f t="shared" si="4"/>
        <v>87143289</v>
      </c>
      <c r="C63" s="41">
        <f t="shared" si="5"/>
        <v>75637787</v>
      </c>
      <c r="D63" s="41">
        <f t="shared" si="6"/>
        <v>4</v>
      </c>
      <c r="E63" s="42" t="str">
        <f t="shared" si="2"/>
        <v>MOTRIL</v>
      </c>
      <c r="F63" s="42">
        <f t="shared" si="9"/>
        <v>2278183</v>
      </c>
      <c r="G63" s="42">
        <f t="shared" si="8"/>
        <v>2375659</v>
      </c>
    </row>
    <row r="64" spans="1:7" x14ac:dyDescent="0.25">
      <c r="A64" s="42" t="str">
        <f t="shared" si="3"/>
        <v>VIGO</v>
      </c>
      <c r="B64" s="41">
        <f t="shared" si="4"/>
        <v>20646926</v>
      </c>
      <c r="C64" s="41">
        <f t="shared" si="5"/>
        <v>18569011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1903909</v>
      </c>
      <c r="G64" s="42">
        <f t="shared" si="8"/>
        <v>1680295</v>
      </c>
    </row>
    <row r="65" spans="1:7" x14ac:dyDescent="0.25">
      <c r="A65" s="42" t="str">
        <f t="shared" si="3"/>
        <v>VILAGARCIA</v>
      </c>
      <c r="B65" s="41">
        <f t="shared" si="4"/>
        <v>1126982</v>
      </c>
      <c r="C65" s="41">
        <f t="shared" si="5"/>
        <v>1197299</v>
      </c>
      <c r="D65" s="41">
        <f t="shared" si="6"/>
        <v>28</v>
      </c>
      <c r="E65" s="42" t="str">
        <f t="shared" si="2"/>
        <v>VILAGARCIA</v>
      </c>
      <c r="F65" s="42">
        <f t="shared" si="9"/>
        <v>1126982</v>
      </c>
      <c r="G65" s="42">
        <f t="shared" si="8"/>
        <v>1197299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workbookViewId="0">
      <selection activeCell="D7" sqref="D7:E34"/>
    </sheetView>
  </sheetViews>
  <sheetFormatPr baseColWidth="10" defaultRowHeight="15" x14ac:dyDescent="0.25"/>
  <cols>
    <col min="1" max="1" width="21.28515625" style="66" bestFit="1" customWidth="1"/>
    <col min="2" max="5" width="11.42578125" style="66"/>
    <col min="6" max="6" width="6.28515625" style="66" bestFit="1" customWidth="1"/>
    <col min="7" max="16384" width="11.42578125" style="66"/>
  </cols>
  <sheetData>
    <row r="1" spans="1:12" s="64" customFormat="1" ht="22.5" customHeight="1" x14ac:dyDescent="0.35">
      <c r="F1" s="65" t="s">
        <v>90</v>
      </c>
    </row>
    <row r="2" spans="1:12" s="64" customFormat="1" ht="21" x14ac:dyDescent="0.35">
      <c r="F2" s="65"/>
    </row>
    <row r="5" spans="1:12" x14ac:dyDescent="0.25">
      <c r="A5" s="103" t="s">
        <v>91</v>
      </c>
      <c r="B5" s="101" t="str">
        <f>'Resumen general'!D6</f>
        <v>Mes Julio</v>
      </c>
      <c r="C5" s="102"/>
      <c r="D5" s="101" t="str">
        <f>'Resumen general'!F6</f>
        <v>Acumulado desde Enero</v>
      </c>
      <c r="E5" s="102"/>
      <c r="F5" s="102"/>
      <c r="L5" s="67">
        <f>'Resumen general'!I4</f>
        <v>39345</v>
      </c>
    </row>
    <row r="6" spans="1:12" x14ac:dyDescent="0.25">
      <c r="A6" s="104"/>
      <c r="B6" s="68">
        <f>'Resumen general'!D7</f>
        <v>2006</v>
      </c>
      <c r="C6" s="68">
        <f>'Resumen general'!E7</f>
        <v>2007</v>
      </c>
      <c r="D6" s="68">
        <f>'Resumen general'!F7</f>
        <v>2006</v>
      </c>
      <c r="E6" s="68">
        <f>'Resumen general'!G7</f>
        <v>2007</v>
      </c>
      <c r="F6" s="68" t="s">
        <v>40</v>
      </c>
    </row>
    <row r="7" spans="1:12" x14ac:dyDescent="0.25">
      <c r="A7" s="69" t="s">
        <v>41</v>
      </c>
      <c r="B7" s="70">
        <v>3</v>
      </c>
      <c r="C7" s="70">
        <v>1</v>
      </c>
      <c r="D7" s="70">
        <v>31</v>
      </c>
      <c r="E7" s="70">
        <v>26</v>
      </c>
      <c r="F7" s="71">
        <f>((E7*100)/D7)-100</f>
        <v>-16.129032258064512</v>
      </c>
      <c r="G7" s="72"/>
      <c r="H7" s="72"/>
      <c r="I7" s="72"/>
    </row>
    <row r="8" spans="1:12" x14ac:dyDescent="0.25">
      <c r="A8" s="73" t="s">
        <v>42</v>
      </c>
      <c r="B8" s="74">
        <v>2</v>
      </c>
      <c r="C8" s="74">
        <v>11</v>
      </c>
      <c r="D8" s="74">
        <v>29</v>
      </c>
      <c r="E8" s="74">
        <v>30</v>
      </c>
      <c r="F8" s="75">
        <f t="shared" ref="F8:F35" si="0">((E8*100)/D8)-100</f>
        <v>3.448275862068968</v>
      </c>
      <c r="G8" s="72"/>
      <c r="H8" s="72"/>
      <c r="I8" s="72"/>
    </row>
    <row r="9" spans="1:12" x14ac:dyDescent="0.25">
      <c r="A9" s="69" t="s">
        <v>43</v>
      </c>
      <c r="B9" s="70">
        <v>4</v>
      </c>
      <c r="C9" s="70">
        <v>6</v>
      </c>
      <c r="D9" s="70">
        <v>21</v>
      </c>
      <c r="E9" s="70">
        <v>24</v>
      </c>
      <c r="F9" s="71">
        <f t="shared" si="0"/>
        <v>14.285714285714292</v>
      </c>
      <c r="G9" s="72"/>
      <c r="H9" s="72"/>
      <c r="I9" s="72"/>
    </row>
    <row r="10" spans="1:12" x14ac:dyDescent="0.25">
      <c r="A10" s="73" t="s">
        <v>44</v>
      </c>
      <c r="B10" s="74">
        <v>0</v>
      </c>
      <c r="C10" s="74">
        <v>0</v>
      </c>
      <c r="D10" s="74">
        <v>0</v>
      </c>
      <c r="E10" s="74">
        <v>0</v>
      </c>
      <c r="F10" s="75" t="e">
        <f t="shared" si="0"/>
        <v>#DIV/0!</v>
      </c>
      <c r="G10" s="72"/>
      <c r="H10" s="72"/>
      <c r="I10" s="72"/>
    </row>
    <row r="11" spans="1:12" x14ac:dyDescent="0.25">
      <c r="A11" s="69" t="s">
        <v>45</v>
      </c>
      <c r="B11" s="70">
        <v>0</v>
      </c>
      <c r="C11" s="70">
        <v>0</v>
      </c>
      <c r="D11" s="70">
        <v>3</v>
      </c>
      <c r="E11" s="70">
        <v>1</v>
      </c>
      <c r="F11" s="76">
        <f t="shared" si="0"/>
        <v>-66.666666666666657</v>
      </c>
      <c r="G11" s="72"/>
      <c r="H11" s="72"/>
      <c r="I11" s="72"/>
    </row>
    <row r="12" spans="1:12" x14ac:dyDescent="0.25">
      <c r="A12" s="73" t="s">
        <v>46</v>
      </c>
      <c r="B12" s="74">
        <v>16</v>
      </c>
      <c r="C12" s="74">
        <v>17</v>
      </c>
      <c r="D12" s="74">
        <v>134</v>
      </c>
      <c r="E12" s="74">
        <v>114</v>
      </c>
      <c r="F12" s="75">
        <f t="shared" si="0"/>
        <v>-14.925373134328353</v>
      </c>
      <c r="G12" s="72"/>
      <c r="H12" s="72"/>
      <c r="I12" s="72"/>
    </row>
    <row r="13" spans="1:12" x14ac:dyDescent="0.25">
      <c r="A13" s="69" t="s">
        <v>47</v>
      </c>
      <c r="B13" s="70">
        <v>75</v>
      </c>
      <c r="C13" s="70">
        <v>85</v>
      </c>
      <c r="D13" s="70">
        <v>314</v>
      </c>
      <c r="E13" s="70">
        <v>383</v>
      </c>
      <c r="F13" s="71">
        <f t="shared" si="0"/>
        <v>21.974522292993626</v>
      </c>
      <c r="G13" s="72"/>
      <c r="H13" s="72"/>
      <c r="I13" s="72"/>
    </row>
    <row r="14" spans="1:12" x14ac:dyDescent="0.25">
      <c r="A14" s="73" t="s">
        <v>48</v>
      </c>
      <c r="B14" s="74">
        <v>86</v>
      </c>
      <c r="C14" s="74">
        <v>92</v>
      </c>
      <c r="D14" s="74">
        <v>358</v>
      </c>
      <c r="E14" s="74">
        <v>411</v>
      </c>
      <c r="F14" s="75">
        <f t="shared" si="0"/>
        <v>14.80446927374301</v>
      </c>
      <c r="G14" s="72"/>
      <c r="H14" s="72"/>
      <c r="I14" s="72"/>
    </row>
    <row r="15" spans="1:12" x14ac:dyDescent="0.25">
      <c r="A15" s="69" t="s">
        <v>49</v>
      </c>
      <c r="B15" s="70">
        <v>2</v>
      </c>
      <c r="C15" s="70">
        <v>5</v>
      </c>
      <c r="D15" s="70">
        <v>12</v>
      </c>
      <c r="E15" s="70">
        <v>13</v>
      </c>
      <c r="F15" s="71">
        <f t="shared" si="0"/>
        <v>8.3333333333333286</v>
      </c>
      <c r="G15" s="72"/>
      <c r="H15" s="72"/>
      <c r="I15" s="72"/>
    </row>
    <row r="16" spans="1:12" x14ac:dyDescent="0.25">
      <c r="A16" s="73" t="s">
        <v>50</v>
      </c>
      <c r="B16" s="74">
        <v>1</v>
      </c>
      <c r="C16" s="74">
        <v>0</v>
      </c>
      <c r="D16" s="74">
        <v>20</v>
      </c>
      <c r="E16" s="74">
        <v>20</v>
      </c>
      <c r="F16" s="75">
        <f t="shared" si="0"/>
        <v>0</v>
      </c>
      <c r="G16" s="72"/>
      <c r="H16" s="72"/>
      <c r="I16" s="72"/>
    </row>
    <row r="17" spans="1:9" x14ac:dyDescent="0.25">
      <c r="A17" s="69" t="s">
        <v>51</v>
      </c>
      <c r="B17" s="70">
        <v>0</v>
      </c>
      <c r="C17" s="70">
        <v>1</v>
      </c>
      <c r="D17" s="70">
        <v>0</v>
      </c>
      <c r="E17" s="70">
        <v>1</v>
      </c>
      <c r="F17" s="71" t="e">
        <f t="shared" si="0"/>
        <v>#DIV/0!</v>
      </c>
      <c r="G17" s="72"/>
      <c r="H17" s="72"/>
      <c r="I17" s="72"/>
    </row>
    <row r="18" spans="1:9" x14ac:dyDescent="0.25">
      <c r="A18" s="73" t="s">
        <v>52</v>
      </c>
      <c r="B18" s="74">
        <v>0</v>
      </c>
      <c r="C18" s="74">
        <v>0</v>
      </c>
      <c r="D18" s="74">
        <v>4</v>
      </c>
      <c r="E18" s="74">
        <v>6</v>
      </c>
      <c r="F18" s="75">
        <f t="shared" si="0"/>
        <v>50</v>
      </c>
      <c r="G18" s="72"/>
      <c r="H18" s="72"/>
      <c r="I18" s="72"/>
    </row>
    <row r="19" spans="1:9" x14ac:dyDescent="0.25">
      <c r="A19" s="69" t="s">
        <v>53</v>
      </c>
      <c r="B19" s="70">
        <v>0</v>
      </c>
      <c r="C19" s="70">
        <v>0</v>
      </c>
      <c r="D19" s="70">
        <v>3</v>
      </c>
      <c r="E19" s="70">
        <v>2</v>
      </c>
      <c r="F19" s="71">
        <f t="shared" si="0"/>
        <v>-33.333333333333329</v>
      </c>
      <c r="G19" s="72"/>
      <c r="H19" s="72"/>
      <c r="I19" s="72"/>
    </row>
    <row r="20" spans="1:9" x14ac:dyDescent="0.25">
      <c r="A20" s="73" t="s">
        <v>54</v>
      </c>
      <c r="B20" s="74">
        <v>0</v>
      </c>
      <c r="C20" s="74">
        <v>1</v>
      </c>
      <c r="D20" s="74">
        <v>2</v>
      </c>
      <c r="E20" s="74">
        <v>2</v>
      </c>
      <c r="F20" s="75">
        <f t="shared" si="0"/>
        <v>0</v>
      </c>
      <c r="G20" s="72"/>
      <c r="H20" s="72"/>
      <c r="I20" s="72"/>
    </row>
    <row r="21" spans="1:9" x14ac:dyDescent="0.25">
      <c r="A21" s="69" t="s">
        <v>55</v>
      </c>
      <c r="B21" s="70">
        <v>0</v>
      </c>
      <c r="C21" s="70">
        <v>0</v>
      </c>
      <c r="D21" s="70">
        <v>0</v>
      </c>
      <c r="E21" s="70">
        <v>0</v>
      </c>
      <c r="F21" s="76" t="e">
        <f t="shared" si="0"/>
        <v>#DIV/0!</v>
      </c>
      <c r="G21" s="72"/>
      <c r="H21" s="72"/>
      <c r="I21" s="72"/>
    </row>
    <row r="22" spans="1:9" x14ac:dyDescent="0.25">
      <c r="A22" s="73" t="s">
        <v>56</v>
      </c>
      <c r="B22" s="74">
        <v>0</v>
      </c>
      <c r="C22" s="74">
        <v>18</v>
      </c>
      <c r="D22" s="74">
        <v>189</v>
      </c>
      <c r="E22" s="74">
        <v>253</v>
      </c>
      <c r="F22" s="75">
        <f t="shared" si="0"/>
        <v>33.862433862433875</v>
      </c>
      <c r="G22" s="72"/>
      <c r="H22" s="72"/>
      <c r="I22" s="72"/>
    </row>
    <row r="23" spans="1:9" x14ac:dyDescent="0.25">
      <c r="A23" s="69" t="s">
        <v>57</v>
      </c>
      <c r="B23" s="70">
        <v>11</v>
      </c>
      <c r="C23" s="70">
        <v>12</v>
      </c>
      <c r="D23" s="70">
        <v>117</v>
      </c>
      <c r="E23" s="70">
        <v>105</v>
      </c>
      <c r="F23" s="71">
        <f t="shared" si="0"/>
        <v>-10.256410256410263</v>
      </c>
      <c r="G23" s="72"/>
      <c r="H23" s="72"/>
      <c r="I23" s="72"/>
    </row>
    <row r="24" spans="1:9" x14ac:dyDescent="0.25">
      <c r="A24" s="73" t="s">
        <v>58</v>
      </c>
      <c r="B24" s="74">
        <v>0</v>
      </c>
      <c r="C24" s="74">
        <v>0</v>
      </c>
      <c r="D24" s="74">
        <v>0</v>
      </c>
      <c r="E24" s="74">
        <v>0</v>
      </c>
      <c r="F24" s="77" t="e">
        <f t="shared" si="0"/>
        <v>#DIV/0!</v>
      </c>
      <c r="G24" s="72"/>
      <c r="H24" s="72"/>
      <c r="I24" s="72"/>
    </row>
    <row r="25" spans="1:9" x14ac:dyDescent="0.25">
      <c r="A25" s="69" t="s">
        <v>59</v>
      </c>
      <c r="B25" s="70">
        <v>0</v>
      </c>
      <c r="C25" s="70">
        <v>0</v>
      </c>
      <c r="D25" s="70">
        <v>1</v>
      </c>
      <c r="E25" s="70">
        <v>1</v>
      </c>
      <c r="F25" s="71">
        <f t="shared" si="0"/>
        <v>0</v>
      </c>
      <c r="G25" s="72"/>
      <c r="H25" s="72"/>
      <c r="I25" s="72"/>
    </row>
    <row r="26" spans="1:9" x14ac:dyDescent="0.25">
      <c r="A26" s="73" t="s">
        <v>60</v>
      </c>
      <c r="B26" s="74">
        <v>0</v>
      </c>
      <c r="C26" s="74">
        <v>1</v>
      </c>
      <c r="D26" s="74">
        <v>12</v>
      </c>
      <c r="E26" s="74">
        <v>14</v>
      </c>
      <c r="F26" s="75">
        <f t="shared" si="0"/>
        <v>16.666666666666671</v>
      </c>
      <c r="G26" s="72"/>
      <c r="H26" s="72"/>
      <c r="I26" s="72"/>
    </row>
    <row r="27" spans="1:9" x14ac:dyDescent="0.25">
      <c r="A27" s="69" t="s">
        <v>61</v>
      </c>
      <c r="B27" s="70">
        <v>0</v>
      </c>
      <c r="C27" s="70">
        <v>0</v>
      </c>
      <c r="D27" s="70">
        <v>0</v>
      </c>
      <c r="E27" s="70">
        <v>0</v>
      </c>
      <c r="F27" s="76" t="e">
        <f t="shared" si="0"/>
        <v>#DIV/0!</v>
      </c>
      <c r="G27" s="72"/>
      <c r="H27" s="72"/>
      <c r="I27" s="72"/>
    </row>
    <row r="28" spans="1:9" x14ac:dyDescent="0.25">
      <c r="A28" s="73" t="s">
        <v>62</v>
      </c>
      <c r="B28" s="74">
        <v>6</v>
      </c>
      <c r="C28" s="74">
        <v>7</v>
      </c>
      <c r="D28" s="74">
        <v>175</v>
      </c>
      <c r="E28" s="74">
        <v>177</v>
      </c>
      <c r="F28" s="75">
        <f t="shared" si="0"/>
        <v>1.1428571428571388</v>
      </c>
      <c r="G28" s="72"/>
      <c r="H28" s="72"/>
      <c r="I28" s="72"/>
    </row>
    <row r="29" spans="1:9" x14ac:dyDescent="0.25">
      <c r="A29" s="69" t="s">
        <v>63</v>
      </c>
      <c r="B29" s="70">
        <v>1</v>
      </c>
      <c r="C29" s="70">
        <v>0</v>
      </c>
      <c r="D29" s="70">
        <v>6</v>
      </c>
      <c r="E29" s="70">
        <v>7</v>
      </c>
      <c r="F29" s="71">
        <f t="shared" si="0"/>
        <v>16.666666666666671</v>
      </c>
      <c r="G29" s="72"/>
      <c r="H29" s="72"/>
      <c r="I29" s="72"/>
    </row>
    <row r="30" spans="1:9" x14ac:dyDescent="0.25">
      <c r="A30" s="73" t="s">
        <v>64</v>
      </c>
      <c r="B30" s="74">
        <v>5</v>
      </c>
      <c r="C30" s="74">
        <v>9</v>
      </c>
      <c r="D30" s="74">
        <v>32</v>
      </c>
      <c r="E30" s="74">
        <v>41</v>
      </c>
      <c r="F30" s="75">
        <f t="shared" si="0"/>
        <v>28.125</v>
      </c>
      <c r="G30" s="72"/>
      <c r="H30" s="72"/>
      <c r="I30" s="72"/>
    </row>
    <row r="31" spans="1:9" x14ac:dyDescent="0.25">
      <c r="A31" s="69" t="s">
        <v>65</v>
      </c>
      <c r="B31" s="70">
        <v>0</v>
      </c>
      <c r="C31" s="70">
        <v>3</v>
      </c>
      <c r="D31" s="70">
        <v>2</v>
      </c>
      <c r="E31" s="70">
        <v>7</v>
      </c>
      <c r="F31" s="71">
        <f t="shared" si="0"/>
        <v>250</v>
      </c>
      <c r="G31" s="72"/>
      <c r="H31" s="72"/>
      <c r="I31" s="72"/>
    </row>
    <row r="32" spans="1:9" x14ac:dyDescent="0.25">
      <c r="A32" s="73" t="s">
        <v>66</v>
      </c>
      <c r="B32" s="74">
        <v>6</v>
      </c>
      <c r="C32" s="74">
        <v>18</v>
      </c>
      <c r="D32" s="74">
        <v>49</v>
      </c>
      <c r="E32" s="74">
        <v>115</v>
      </c>
      <c r="F32" s="75">
        <f t="shared" si="0"/>
        <v>134.69387755102042</v>
      </c>
      <c r="G32" s="72"/>
      <c r="H32" s="72"/>
      <c r="I32" s="72"/>
    </row>
    <row r="33" spans="1:9" x14ac:dyDescent="0.25">
      <c r="A33" s="69" t="s">
        <v>67</v>
      </c>
      <c r="B33" s="70">
        <v>10</v>
      </c>
      <c r="C33" s="70">
        <v>7</v>
      </c>
      <c r="D33" s="70">
        <v>52</v>
      </c>
      <c r="E33" s="70">
        <v>43</v>
      </c>
      <c r="F33" s="71">
        <f t="shared" si="0"/>
        <v>-17.307692307692307</v>
      </c>
      <c r="G33" s="72"/>
      <c r="H33" s="72"/>
      <c r="I33" s="72"/>
    </row>
    <row r="34" spans="1:9" x14ac:dyDescent="0.25">
      <c r="A34" s="73" t="s">
        <v>68</v>
      </c>
      <c r="B34" s="74">
        <v>2</v>
      </c>
      <c r="C34" s="74">
        <v>1</v>
      </c>
      <c r="D34" s="74">
        <v>11</v>
      </c>
      <c r="E34" s="74">
        <v>6</v>
      </c>
      <c r="F34" s="75">
        <f t="shared" si="0"/>
        <v>-45.454545454545453</v>
      </c>
      <c r="G34" s="72"/>
      <c r="H34" s="72"/>
      <c r="I34" s="72"/>
    </row>
    <row r="35" spans="1:9" x14ac:dyDescent="0.25">
      <c r="A35" s="78" t="s">
        <v>69</v>
      </c>
      <c r="B35" s="79">
        <f>SUM(B7:B34)</f>
        <v>230</v>
      </c>
      <c r="C35" s="79">
        <f t="shared" ref="C35:E35" si="1">SUM(C7:C34)</f>
        <v>295</v>
      </c>
      <c r="D35" s="79">
        <f t="shared" si="1"/>
        <v>1577</v>
      </c>
      <c r="E35" s="79">
        <f t="shared" si="1"/>
        <v>1802</v>
      </c>
      <c r="F35" s="80">
        <f t="shared" si="0"/>
        <v>14.267596702599874</v>
      </c>
      <c r="G35" s="72"/>
      <c r="H35" s="72"/>
      <c r="I35" s="72"/>
    </row>
    <row r="37" spans="1:9" x14ac:dyDescent="0.25">
      <c r="A37" s="81"/>
      <c r="B37" s="81">
        <f>E6</f>
        <v>2007</v>
      </c>
      <c r="C37" s="81">
        <f>D6</f>
        <v>2006</v>
      </c>
      <c r="D37" s="81"/>
      <c r="E37" s="81"/>
      <c r="F37" s="81">
        <f>B37</f>
        <v>2007</v>
      </c>
      <c r="G37" s="81">
        <f>C37</f>
        <v>2006</v>
      </c>
    </row>
    <row r="38" spans="1:9" x14ac:dyDescent="0.25">
      <c r="A38" s="81" t="str">
        <f>A7</f>
        <v>A CORUÑA</v>
      </c>
      <c r="B38" s="82">
        <f>E7</f>
        <v>26</v>
      </c>
      <c r="C38" s="82">
        <f>D7</f>
        <v>31</v>
      </c>
      <c r="D38" s="82">
        <f>_xlfn.RANK.EQ(B38,$B$38:$B$65)+COUNTIF($B$38:$B$65,B38)-1</f>
        <v>11</v>
      </c>
      <c r="E38" s="81" t="str">
        <f t="shared" ref="E38:E65" si="2">INDEX($A$38:$B$65,MATCH(ROW()-37,$D$38:$D$65,0),1)</f>
        <v>BARCELONA</v>
      </c>
      <c r="F38" s="81">
        <f>LOOKUP(E38,$A$38:$A$65,$B$38:$B$65)</f>
        <v>411</v>
      </c>
      <c r="G38" s="81">
        <f>LOOKUP(E38,$A$38:$A$65,$C$38:$C$65)</f>
        <v>358</v>
      </c>
    </row>
    <row r="39" spans="1:9" x14ac:dyDescent="0.25">
      <c r="A39" s="81" t="str">
        <f t="shared" ref="A39:A65" si="3">A8</f>
        <v>ALICANTE</v>
      </c>
      <c r="B39" s="82">
        <f t="shared" ref="B39:B65" si="4">E8</f>
        <v>30</v>
      </c>
      <c r="C39" s="82">
        <f t="shared" ref="C39:C65" si="5">D8</f>
        <v>29</v>
      </c>
      <c r="D39" s="82">
        <f t="shared" ref="D39:D65" si="6">_xlfn.RANK.EQ(B39,$B$38:$B$65)+COUNTIF($B$38:$B$65,B39)-1</f>
        <v>10</v>
      </c>
      <c r="E39" s="81" t="str">
        <f t="shared" si="2"/>
        <v>BALEARES</v>
      </c>
      <c r="F39" s="81">
        <f t="shared" ref="F39:F54" si="7">LOOKUP(E39,$A$38:$A$65,$B$38:$B$65)</f>
        <v>383</v>
      </c>
      <c r="G39" s="81">
        <f t="shared" ref="G39:G65" si="8">LOOKUP(E39,$A$38:$A$65,$C$38:$C$65)</f>
        <v>314</v>
      </c>
    </row>
    <row r="40" spans="1:9" x14ac:dyDescent="0.25">
      <c r="A40" s="81" t="str">
        <f t="shared" si="3"/>
        <v>ALMERIA</v>
      </c>
      <c r="B40" s="82">
        <f t="shared" si="4"/>
        <v>24</v>
      </c>
      <c r="C40" s="82">
        <f t="shared" si="5"/>
        <v>21</v>
      </c>
      <c r="D40" s="82">
        <f t="shared" si="6"/>
        <v>12</v>
      </c>
      <c r="E40" s="81" t="str">
        <f t="shared" si="2"/>
        <v>LAS PALMAS</v>
      </c>
      <c r="F40" s="81">
        <f t="shared" si="7"/>
        <v>253</v>
      </c>
      <c r="G40" s="81">
        <f t="shared" si="8"/>
        <v>189</v>
      </c>
    </row>
    <row r="41" spans="1:9" x14ac:dyDescent="0.25">
      <c r="A41" s="81" t="str">
        <f t="shared" si="3"/>
        <v>AVILES</v>
      </c>
      <c r="B41" s="82">
        <f t="shared" si="4"/>
        <v>0</v>
      </c>
      <c r="C41" s="82">
        <f t="shared" si="5"/>
        <v>0</v>
      </c>
      <c r="D41" s="82">
        <f t="shared" si="6"/>
        <v>28</v>
      </c>
      <c r="E41" s="81" t="str">
        <f t="shared" si="2"/>
        <v>SANTA CRUZ DE TENERIFE</v>
      </c>
      <c r="F41" s="81">
        <f t="shared" si="7"/>
        <v>177</v>
      </c>
      <c r="G41" s="81">
        <f t="shared" si="8"/>
        <v>175</v>
      </c>
    </row>
    <row r="42" spans="1:9" x14ac:dyDescent="0.25">
      <c r="A42" s="81" t="str">
        <f t="shared" si="3"/>
        <v>BAHIA DE ALGECIRAS</v>
      </c>
      <c r="B42" s="82">
        <f t="shared" si="4"/>
        <v>1</v>
      </c>
      <c r="C42" s="82">
        <f t="shared" si="5"/>
        <v>3</v>
      </c>
      <c r="D42" s="82">
        <f t="shared" si="6"/>
        <v>24</v>
      </c>
      <c r="E42" s="81" t="str">
        <f t="shared" si="2"/>
        <v>VALENCIA</v>
      </c>
      <c r="F42" s="81">
        <f t="shared" si="7"/>
        <v>115</v>
      </c>
      <c r="G42" s="81">
        <f t="shared" si="8"/>
        <v>49</v>
      </c>
    </row>
    <row r="43" spans="1:9" x14ac:dyDescent="0.25">
      <c r="A43" s="81" t="str">
        <f t="shared" si="3"/>
        <v>BAHIA DE CADIZ</v>
      </c>
      <c r="B43" s="82">
        <f t="shared" si="4"/>
        <v>114</v>
      </c>
      <c r="C43" s="82">
        <f t="shared" si="5"/>
        <v>134</v>
      </c>
      <c r="D43" s="82">
        <f t="shared" si="6"/>
        <v>6</v>
      </c>
      <c r="E43" s="81" t="str">
        <f t="shared" si="2"/>
        <v>BAHIA DE CADIZ</v>
      </c>
      <c r="F43" s="81">
        <f t="shared" si="7"/>
        <v>114</v>
      </c>
      <c r="G43" s="81">
        <f t="shared" si="8"/>
        <v>134</v>
      </c>
    </row>
    <row r="44" spans="1:9" x14ac:dyDescent="0.25">
      <c r="A44" s="81" t="str">
        <f t="shared" si="3"/>
        <v>BALEARES</v>
      </c>
      <c r="B44" s="82">
        <f t="shared" si="4"/>
        <v>383</v>
      </c>
      <c r="C44" s="82">
        <f t="shared" si="5"/>
        <v>314</v>
      </c>
      <c r="D44" s="82">
        <f t="shared" si="6"/>
        <v>2</v>
      </c>
      <c r="E44" s="81" t="str">
        <f t="shared" si="2"/>
        <v>MALAGA</v>
      </c>
      <c r="F44" s="81">
        <f t="shared" si="7"/>
        <v>105</v>
      </c>
      <c r="G44" s="81">
        <f t="shared" si="8"/>
        <v>117</v>
      </c>
    </row>
    <row r="45" spans="1:9" x14ac:dyDescent="0.25">
      <c r="A45" s="81" t="str">
        <f t="shared" si="3"/>
        <v>BARCELONA</v>
      </c>
      <c r="B45" s="82">
        <f t="shared" si="4"/>
        <v>411</v>
      </c>
      <c r="C45" s="82">
        <f t="shared" si="5"/>
        <v>358</v>
      </c>
      <c r="D45" s="82">
        <f t="shared" si="6"/>
        <v>1</v>
      </c>
      <c r="E45" s="81" t="str">
        <f t="shared" si="2"/>
        <v>VIGO</v>
      </c>
      <c r="F45" s="81">
        <f t="shared" si="7"/>
        <v>43</v>
      </c>
      <c r="G45" s="81">
        <f t="shared" si="8"/>
        <v>52</v>
      </c>
    </row>
    <row r="46" spans="1:9" x14ac:dyDescent="0.25">
      <c r="A46" s="81" t="str">
        <f t="shared" si="3"/>
        <v>BILBAO</v>
      </c>
      <c r="B46" s="82">
        <f t="shared" si="4"/>
        <v>13</v>
      </c>
      <c r="C46" s="82">
        <f t="shared" si="5"/>
        <v>12</v>
      </c>
      <c r="D46" s="82">
        <f t="shared" si="6"/>
        <v>15</v>
      </c>
      <c r="E46" s="81" t="str">
        <f t="shared" si="2"/>
        <v>SEVILLA</v>
      </c>
      <c r="F46" s="81">
        <f t="shared" si="7"/>
        <v>41</v>
      </c>
      <c r="G46" s="81">
        <f t="shared" si="8"/>
        <v>32</v>
      </c>
    </row>
    <row r="47" spans="1:9" x14ac:dyDescent="0.25">
      <c r="A47" s="81" t="str">
        <f t="shared" si="3"/>
        <v>CARTAGENA</v>
      </c>
      <c r="B47" s="82">
        <f t="shared" si="4"/>
        <v>20</v>
      </c>
      <c r="C47" s="82">
        <f t="shared" si="5"/>
        <v>20</v>
      </c>
      <c r="D47" s="82">
        <f t="shared" si="6"/>
        <v>13</v>
      </c>
      <c r="E47" s="81" t="str">
        <f t="shared" si="2"/>
        <v>ALICANTE</v>
      </c>
      <c r="F47" s="81">
        <f t="shared" si="7"/>
        <v>30</v>
      </c>
      <c r="G47" s="81">
        <f t="shared" si="8"/>
        <v>29</v>
      </c>
    </row>
    <row r="48" spans="1:9" x14ac:dyDescent="0.25">
      <c r="A48" s="81" t="str">
        <f t="shared" si="3"/>
        <v>CASTELLON</v>
      </c>
      <c r="B48" s="82">
        <f t="shared" si="4"/>
        <v>1</v>
      </c>
      <c r="C48" s="82">
        <f t="shared" si="5"/>
        <v>0</v>
      </c>
      <c r="D48" s="82">
        <f t="shared" si="6"/>
        <v>24</v>
      </c>
      <c r="E48" s="81" t="str">
        <f t="shared" si="2"/>
        <v>A CORUÑA</v>
      </c>
      <c r="F48" s="81">
        <f t="shared" si="7"/>
        <v>26</v>
      </c>
      <c r="G48" s="81">
        <f t="shared" si="8"/>
        <v>31</v>
      </c>
    </row>
    <row r="49" spans="1:7" x14ac:dyDescent="0.25">
      <c r="A49" s="81" t="str">
        <f t="shared" si="3"/>
        <v>CEUTA</v>
      </c>
      <c r="B49" s="82">
        <f t="shared" si="4"/>
        <v>6</v>
      </c>
      <c r="C49" s="82">
        <f t="shared" si="5"/>
        <v>4</v>
      </c>
      <c r="D49" s="82">
        <f t="shared" si="6"/>
        <v>19</v>
      </c>
      <c r="E49" s="81" t="str">
        <f t="shared" si="2"/>
        <v>ALMERIA</v>
      </c>
      <c r="F49" s="81">
        <f t="shared" si="7"/>
        <v>24</v>
      </c>
      <c r="G49" s="81">
        <f t="shared" si="8"/>
        <v>21</v>
      </c>
    </row>
    <row r="50" spans="1:7" x14ac:dyDescent="0.25">
      <c r="A50" s="81" t="str">
        <f t="shared" si="3"/>
        <v>FERROL-SAN CIBRAO</v>
      </c>
      <c r="B50" s="82">
        <f t="shared" si="4"/>
        <v>2</v>
      </c>
      <c r="C50" s="82">
        <f t="shared" si="5"/>
        <v>3</v>
      </c>
      <c r="D50" s="82">
        <f t="shared" si="6"/>
        <v>21</v>
      </c>
      <c r="E50" s="81" t="str">
        <f t="shared" si="2"/>
        <v>CARTAGENA</v>
      </c>
      <c r="F50" s="81">
        <f t="shared" si="7"/>
        <v>20</v>
      </c>
      <c r="G50" s="81">
        <f t="shared" si="8"/>
        <v>20</v>
      </c>
    </row>
    <row r="51" spans="1:7" x14ac:dyDescent="0.25">
      <c r="A51" s="81" t="str">
        <f t="shared" si="3"/>
        <v>GIJON</v>
      </c>
      <c r="B51" s="82">
        <f t="shared" si="4"/>
        <v>2</v>
      </c>
      <c r="C51" s="82">
        <f t="shared" si="5"/>
        <v>2</v>
      </c>
      <c r="D51" s="82">
        <f t="shared" si="6"/>
        <v>21</v>
      </c>
      <c r="E51" s="81" t="str">
        <f t="shared" si="2"/>
        <v>MOTRIL</v>
      </c>
      <c r="F51" s="81">
        <f t="shared" si="7"/>
        <v>14</v>
      </c>
      <c r="G51" s="81">
        <f t="shared" si="8"/>
        <v>12</v>
      </c>
    </row>
    <row r="52" spans="1:7" x14ac:dyDescent="0.25">
      <c r="A52" s="81" t="str">
        <f t="shared" si="3"/>
        <v>HUELVA</v>
      </c>
      <c r="B52" s="82">
        <f t="shared" si="4"/>
        <v>0</v>
      </c>
      <c r="C52" s="82">
        <f t="shared" si="5"/>
        <v>0</v>
      </c>
      <c r="D52" s="82">
        <f t="shared" si="6"/>
        <v>28</v>
      </c>
      <c r="E52" s="81" t="str">
        <f t="shared" si="2"/>
        <v>BILBAO</v>
      </c>
      <c r="F52" s="81">
        <f t="shared" si="7"/>
        <v>13</v>
      </c>
      <c r="G52" s="81">
        <f t="shared" si="8"/>
        <v>12</v>
      </c>
    </row>
    <row r="53" spans="1:7" x14ac:dyDescent="0.25">
      <c r="A53" s="81" t="str">
        <f t="shared" si="3"/>
        <v>LAS PALMAS</v>
      </c>
      <c r="B53" s="82">
        <f t="shared" si="4"/>
        <v>253</v>
      </c>
      <c r="C53" s="82">
        <f t="shared" si="5"/>
        <v>189</v>
      </c>
      <c r="D53" s="82">
        <f t="shared" si="6"/>
        <v>3</v>
      </c>
      <c r="E53" s="81" t="e">
        <f t="shared" si="2"/>
        <v>#N/A</v>
      </c>
      <c r="F53" s="81" t="e">
        <f t="shared" si="7"/>
        <v>#N/A</v>
      </c>
      <c r="G53" s="81" t="e">
        <f t="shared" si="8"/>
        <v>#N/A</v>
      </c>
    </row>
    <row r="54" spans="1:7" x14ac:dyDescent="0.25">
      <c r="A54" s="81" t="str">
        <f t="shared" si="3"/>
        <v>MALAGA</v>
      </c>
      <c r="B54" s="82">
        <f t="shared" si="4"/>
        <v>105</v>
      </c>
      <c r="C54" s="82">
        <f t="shared" si="5"/>
        <v>117</v>
      </c>
      <c r="D54" s="82">
        <f t="shared" si="6"/>
        <v>7</v>
      </c>
      <c r="E54" s="81" t="str">
        <f t="shared" si="2"/>
        <v>SANTANDER</v>
      </c>
      <c r="F54" s="81">
        <f t="shared" si="7"/>
        <v>7</v>
      </c>
      <c r="G54" s="81">
        <f t="shared" si="8"/>
        <v>6</v>
      </c>
    </row>
    <row r="55" spans="1:7" x14ac:dyDescent="0.25">
      <c r="A55" s="81" t="str">
        <f t="shared" si="3"/>
        <v>MARIN Y RIA DE PONTEVEDRA</v>
      </c>
      <c r="B55" s="82">
        <f t="shared" si="4"/>
        <v>0</v>
      </c>
      <c r="C55" s="82">
        <f t="shared" si="5"/>
        <v>0</v>
      </c>
      <c r="D55" s="82">
        <f t="shared" si="6"/>
        <v>28</v>
      </c>
      <c r="E55" s="81" t="e">
        <f t="shared" si="2"/>
        <v>#N/A</v>
      </c>
      <c r="F55" s="81" t="e">
        <f t="shared" ref="F55:F65" si="9">LOOKUP(E55,$A$38:$A$65,$B$38:$B$65)</f>
        <v>#N/A</v>
      </c>
      <c r="G55" s="81" t="e">
        <f t="shared" si="8"/>
        <v>#N/A</v>
      </c>
    </row>
    <row r="56" spans="1:7" x14ac:dyDescent="0.25">
      <c r="A56" s="81" t="str">
        <f t="shared" si="3"/>
        <v>MELILLA</v>
      </c>
      <c r="B56" s="82">
        <f t="shared" si="4"/>
        <v>1</v>
      </c>
      <c r="C56" s="82">
        <f t="shared" si="5"/>
        <v>1</v>
      </c>
      <c r="D56" s="82">
        <f t="shared" si="6"/>
        <v>24</v>
      </c>
      <c r="E56" s="81" t="str">
        <f t="shared" si="2"/>
        <v>CEUTA</v>
      </c>
      <c r="F56" s="81">
        <f t="shared" si="9"/>
        <v>6</v>
      </c>
      <c r="G56" s="81">
        <f t="shared" si="8"/>
        <v>4</v>
      </c>
    </row>
    <row r="57" spans="1:7" x14ac:dyDescent="0.25">
      <c r="A57" s="81" t="str">
        <f t="shared" si="3"/>
        <v>MOTRIL</v>
      </c>
      <c r="B57" s="82">
        <f t="shared" si="4"/>
        <v>14</v>
      </c>
      <c r="C57" s="82">
        <f t="shared" si="5"/>
        <v>12</v>
      </c>
      <c r="D57" s="82">
        <f t="shared" si="6"/>
        <v>14</v>
      </c>
      <c r="E57" s="81" t="e">
        <f t="shared" si="2"/>
        <v>#N/A</v>
      </c>
      <c r="F57" s="81" t="e">
        <f t="shared" si="9"/>
        <v>#N/A</v>
      </c>
      <c r="G57" s="81" t="e">
        <f t="shared" si="8"/>
        <v>#N/A</v>
      </c>
    </row>
    <row r="58" spans="1:7" x14ac:dyDescent="0.25">
      <c r="A58" s="81" t="str">
        <f t="shared" si="3"/>
        <v>PASAIA</v>
      </c>
      <c r="B58" s="82">
        <f t="shared" si="4"/>
        <v>0</v>
      </c>
      <c r="C58" s="82">
        <f t="shared" si="5"/>
        <v>0</v>
      </c>
      <c r="D58" s="82">
        <f t="shared" si="6"/>
        <v>28</v>
      </c>
      <c r="E58" s="81" t="str">
        <f t="shared" si="2"/>
        <v>FERROL-SAN CIBRAO</v>
      </c>
      <c r="F58" s="81">
        <f t="shared" si="9"/>
        <v>2</v>
      </c>
      <c r="G58" s="81">
        <f t="shared" si="8"/>
        <v>3</v>
      </c>
    </row>
    <row r="59" spans="1:7" x14ac:dyDescent="0.25">
      <c r="A59" s="81" t="str">
        <f t="shared" si="3"/>
        <v>SANTA CRUZ DE TENERIFE</v>
      </c>
      <c r="B59" s="82">
        <f t="shared" si="4"/>
        <v>177</v>
      </c>
      <c r="C59" s="82">
        <f t="shared" si="5"/>
        <v>175</v>
      </c>
      <c r="D59" s="82">
        <f t="shared" si="6"/>
        <v>4</v>
      </c>
      <c r="E59" s="81" t="e">
        <f t="shared" si="2"/>
        <v>#N/A</v>
      </c>
      <c r="F59" s="81" t="e">
        <f t="shared" si="9"/>
        <v>#N/A</v>
      </c>
      <c r="G59" s="81" t="e">
        <f t="shared" si="8"/>
        <v>#N/A</v>
      </c>
    </row>
    <row r="60" spans="1:7" x14ac:dyDescent="0.25">
      <c r="A60" s="81" t="str">
        <f t="shared" si="3"/>
        <v>SANTANDER</v>
      </c>
      <c r="B60" s="82">
        <f t="shared" si="4"/>
        <v>7</v>
      </c>
      <c r="C60" s="82">
        <f t="shared" si="5"/>
        <v>6</v>
      </c>
      <c r="D60" s="82">
        <f t="shared" si="6"/>
        <v>17</v>
      </c>
      <c r="E60" s="81" t="e">
        <f t="shared" si="2"/>
        <v>#N/A</v>
      </c>
      <c r="F60" s="81" t="e">
        <f t="shared" si="9"/>
        <v>#N/A</v>
      </c>
      <c r="G60" s="81" t="e">
        <f t="shared" si="8"/>
        <v>#N/A</v>
      </c>
    </row>
    <row r="61" spans="1:7" x14ac:dyDescent="0.25">
      <c r="A61" s="81" t="str">
        <f t="shared" si="3"/>
        <v>SEVILLA</v>
      </c>
      <c r="B61" s="82">
        <f t="shared" si="4"/>
        <v>41</v>
      </c>
      <c r="C61" s="82">
        <f t="shared" si="5"/>
        <v>32</v>
      </c>
      <c r="D61" s="82">
        <f t="shared" si="6"/>
        <v>9</v>
      </c>
      <c r="E61" s="81" t="str">
        <f t="shared" si="2"/>
        <v>BAHIA DE ALGECIRAS</v>
      </c>
      <c r="F61" s="81">
        <f t="shared" si="9"/>
        <v>1</v>
      </c>
      <c r="G61" s="81">
        <f t="shared" si="8"/>
        <v>3</v>
      </c>
    </row>
    <row r="62" spans="1:7" x14ac:dyDescent="0.25">
      <c r="A62" s="81" t="str">
        <f t="shared" si="3"/>
        <v>TARRAGONA</v>
      </c>
      <c r="B62" s="82">
        <f t="shared" si="4"/>
        <v>7</v>
      </c>
      <c r="C62" s="82">
        <f t="shared" si="5"/>
        <v>2</v>
      </c>
      <c r="D62" s="82">
        <f t="shared" si="6"/>
        <v>17</v>
      </c>
      <c r="E62" s="81" t="e">
        <f t="shared" si="2"/>
        <v>#N/A</v>
      </c>
      <c r="F62" s="81" t="e">
        <f t="shared" si="9"/>
        <v>#N/A</v>
      </c>
      <c r="G62" s="81" t="e">
        <f t="shared" si="8"/>
        <v>#N/A</v>
      </c>
    </row>
    <row r="63" spans="1:7" x14ac:dyDescent="0.25">
      <c r="A63" s="81" t="str">
        <f t="shared" si="3"/>
        <v>VALENCIA</v>
      </c>
      <c r="B63" s="82">
        <f t="shared" si="4"/>
        <v>115</v>
      </c>
      <c r="C63" s="82">
        <f t="shared" si="5"/>
        <v>49</v>
      </c>
      <c r="D63" s="82">
        <f t="shared" si="6"/>
        <v>5</v>
      </c>
      <c r="E63" s="81" t="e">
        <f t="shared" si="2"/>
        <v>#N/A</v>
      </c>
      <c r="F63" s="81" t="e">
        <f t="shared" si="9"/>
        <v>#N/A</v>
      </c>
      <c r="G63" s="81" t="e">
        <f t="shared" si="8"/>
        <v>#N/A</v>
      </c>
    </row>
    <row r="64" spans="1:7" x14ac:dyDescent="0.25">
      <c r="A64" s="81" t="str">
        <f t="shared" si="3"/>
        <v>VIGO</v>
      </c>
      <c r="B64" s="82">
        <f t="shared" si="4"/>
        <v>43</v>
      </c>
      <c r="C64" s="82">
        <f t="shared" si="5"/>
        <v>52</v>
      </c>
      <c r="D64" s="82">
        <f t="shared" si="6"/>
        <v>8</v>
      </c>
      <c r="E64" s="81" t="e">
        <f t="shared" si="2"/>
        <v>#N/A</v>
      </c>
      <c r="F64" s="81" t="e">
        <f t="shared" si="9"/>
        <v>#N/A</v>
      </c>
      <c r="G64" s="81" t="e">
        <f t="shared" si="8"/>
        <v>#N/A</v>
      </c>
    </row>
    <row r="65" spans="1:7" x14ac:dyDescent="0.25">
      <c r="A65" s="81" t="str">
        <f t="shared" si="3"/>
        <v>VILAGARCIA</v>
      </c>
      <c r="B65" s="82">
        <f t="shared" si="4"/>
        <v>6</v>
      </c>
      <c r="C65" s="82">
        <f t="shared" si="5"/>
        <v>11</v>
      </c>
      <c r="D65" s="82">
        <f t="shared" si="6"/>
        <v>19</v>
      </c>
      <c r="E65" s="81" t="str">
        <f t="shared" si="2"/>
        <v>AVILES</v>
      </c>
      <c r="F65" s="81">
        <f t="shared" si="9"/>
        <v>0</v>
      </c>
      <c r="G65" s="81">
        <f t="shared" si="8"/>
        <v>0</v>
      </c>
    </row>
    <row r="67" spans="1:7" x14ac:dyDescent="0.25">
      <c r="A67" s="83"/>
      <c r="B67" s="84"/>
      <c r="C67" s="84"/>
      <c r="D67" s="84"/>
      <c r="E67" s="84"/>
      <c r="F67" s="8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34DE1733-2676-46C9-9590-BD78984544A0}"/>
</file>

<file path=customXml/itemProps2.xml><?xml version="1.0" encoding="utf-8"?>
<ds:datastoreItem xmlns:ds="http://schemas.openxmlformats.org/officeDocument/2006/customXml" ds:itemID="{6412C708-36C7-461B-9CBA-240A757005DD}"/>
</file>

<file path=customXml/itemProps3.xml><?xml version="1.0" encoding="utf-8"?>
<ds:datastoreItem xmlns:ds="http://schemas.openxmlformats.org/officeDocument/2006/customXml" ds:itemID="{4736FED4-6E98-499E-923F-5A88630A0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